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tabRatio="807" firstSheet="5" activeTab="7"/>
  </bookViews>
  <sheets>
    <sheet name="2017年共和县本级预算收支汇总表" sheetId="20" r:id="rId1"/>
    <sheet name="2017年共和县本级商品和服务支出预算表" sheetId="9" r:id="rId2"/>
    <sheet name="2017年共和县本级对个人和家庭的补助支出预算表" sheetId="8" r:id="rId3"/>
    <sheet name="2017年共和县本级工资福利支出预算表" sheetId="7" r:id="rId4"/>
    <sheet name="2017年共和县本级专项支出预算明细表" sheetId="25" r:id="rId5"/>
    <sheet name="2017年共和县本级提前预告省级专项" sheetId="26" r:id="rId6"/>
    <sheet name="2017年共和县本级上年结转" sheetId="24" r:id="rId7"/>
    <sheet name="2017年共和县本级政府性基金支出预算表" sheetId="18" r:id="rId8"/>
  </sheets>
  <definedNames>
    <definedName name="_xlnm._FilterDatabase" localSheetId="4" hidden="1">'2017年共和县本级专项支出预算明细表'!$C$1:$C$603</definedName>
    <definedName name="_xlnm.Print_Titles" localSheetId="2">'2017年共和县本级对个人和家庭的补助支出预算表'!$1:$5</definedName>
    <definedName name="_xlnm.Print_Titles" localSheetId="3">'2017年共和县本级工资福利支出预算表'!$1:$6</definedName>
    <definedName name="_xlnm.Print_Titles" localSheetId="1">'2017年共和县本级商品和服务支出预算表'!$1:$6</definedName>
    <definedName name="_xlnm.Print_Titles" localSheetId="5">'2017年共和县本级提前预告省级专项'!$1:$4</definedName>
    <definedName name="_xlnm.Print_Titles" localSheetId="0">'2017年共和县本级预算收支汇总表'!$1:$5</definedName>
    <definedName name="_xlnm.Print_Titles" localSheetId="7">'2017年共和县本级政府性基金支出预算表'!$1:$5</definedName>
    <definedName name="_xlnm.Print_Titles" localSheetId="4">'2017年共和县本级专项支出预算明细表'!$1:$3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<sst xmlns="http://schemas.openxmlformats.org/spreadsheetml/2006/main" count="17050" uniqueCount="2306">
  <si>
    <t>2017年共和县本级预算收支汇总表</t>
  </si>
  <si>
    <t>单位：元</t>
  </si>
  <si>
    <t>科目代码</t>
  </si>
  <si>
    <t>科目名称（单位）</t>
  </si>
  <si>
    <t>合计</t>
  </si>
  <si>
    <t>工资福利支出</t>
  </si>
  <si>
    <t>商品和服务支出</t>
  </si>
  <si>
    <t>对个人和家庭的补助</t>
  </si>
  <si>
    <t>对企事业单位的补助</t>
  </si>
  <si>
    <t>转移性支出</t>
  </si>
  <si>
    <t>赠与</t>
  </si>
  <si>
    <t>债务利息支出</t>
  </si>
  <si>
    <t>债务还本支出</t>
  </si>
  <si>
    <t>基本建设支出</t>
  </si>
  <si>
    <t>其他资本支出</t>
  </si>
  <si>
    <t>贷款转贷及产权参股</t>
  </si>
  <si>
    <t>其他支出</t>
  </si>
  <si>
    <t>备注</t>
  </si>
  <si>
    <t>类</t>
  </si>
  <si>
    <t>款</t>
  </si>
  <si>
    <t>项</t>
  </si>
  <si>
    <t>*</t>
  </si>
  <si>
    <t>**</t>
  </si>
  <si>
    <t>1</t>
  </si>
  <si>
    <t>2</t>
  </si>
  <si>
    <t>3</t>
  </si>
  <si>
    <t>4</t>
  </si>
  <si>
    <t>5</t>
  </si>
  <si>
    <t>6</t>
  </si>
  <si>
    <t>7</t>
  </si>
  <si>
    <t>8</t>
  </si>
  <si>
    <t>9</t>
  </si>
  <si>
    <t>10</t>
  </si>
  <si>
    <t>11</t>
  </si>
  <si>
    <t>12</t>
  </si>
  <si>
    <t>13</t>
  </si>
  <si>
    <t>14</t>
  </si>
  <si>
    <t>201</t>
  </si>
  <si>
    <t>一般公共服务支出</t>
  </si>
  <si>
    <t>20101</t>
  </si>
  <si>
    <t>人大事务</t>
  </si>
  <si>
    <t>2010101</t>
  </si>
  <si>
    <t>行政运行</t>
  </si>
  <si>
    <t>青海省共和县人大常委会办公室</t>
  </si>
  <si>
    <t>青海省共和县恰卜恰镇</t>
  </si>
  <si>
    <t>青海省共和县龙羊峡镇</t>
  </si>
  <si>
    <t>青海省共和县倒淌河镇</t>
  </si>
  <si>
    <t>青海省共和县江西沟乡</t>
  </si>
  <si>
    <t>青海省共和县黑马河乡</t>
  </si>
  <si>
    <t>青海省共和县石乃亥乡</t>
  </si>
  <si>
    <t>青海省共和县切吉乡</t>
  </si>
  <si>
    <t>2010104</t>
  </si>
  <si>
    <t>人大会议</t>
  </si>
  <si>
    <t>预算股</t>
  </si>
  <si>
    <t>2010107</t>
  </si>
  <si>
    <t>人大代表履职能力提升</t>
  </si>
  <si>
    <t>2010199</t>
  </si>
  <si>
    <t>其他人大事务支出</t>
  </si>
  <si>
    <t>20102</t>
  </si>
  <si>
    <t>政协事务</t>
  </si>
  <si>
    <t>2010201</t>
  </si>
  <si>
    <t>中国人民政治协商会议共和县委员会办公室</t>
  </si>
  <si>
    <t>青海省共和县沙珠玉乡</t>
  </si>
  <si>
    <t>青海省共和县铁盖乡</t>
  </si>
  <si>
    <t>2010202</t>
  </si>
  <si>
    <t>一般行政管理事务</t>
  </si>
  <si>
    <t>2010204</t>
  </si>
  <si>
    <t>政协会议</t>
  </si>
  <si>
    <t>2010205</t>
  </si>
  <si>
    <t>委员视察</t>
  </si>
  <si>
    <t>2010206</t>
  </si>
  <si>
    <t>参政议政</t>
  </si>
  <si>
    <t>2010299</t>
  </si>
  <si>
    <t>其他政协事务支出</t>
  </si>
  <si>
    <t>20103</t>
  </si>
  <si>
    <t>政府办公厅（室）及相关机构事务</t>
  </si>
  <si>
    <t>2010301</t>
  </si>
  <si>
    <t>青海省共和县人民政府办公室</t>
  </si>
  <si>
    <t>共和县民语办</t>
  </si>
  <si>
    <t>青海省共和县人武部</t>
  </si>
  <si>
    <t>青海省共和县塘格木镇</t>
  </si>
  <si>
    <t>青海省共和县廿地乡</t>
  </si>
  <si>
    <t>2010303</t>
  </si>
  <si>
    <t>机关服务</t>
  </si>
  <si>
    <t>2010307</t>
  </si>
  <si>
    <t>法制建设</t>
  </si>
  <si>
    <t>2010308</t>
  </si>
  <si>
    <t>信访事务</t>
  </si>
  <si>
    <t>2010399</t>
  </si>
  <si>
    <t>其他政府办公厅（室）及相关机构事务支出</t>
  </si>
  <si>
    <t>20104</t>
  </si>
  <si>
    <t>发展与改革事务</t>
  </si>
  <si>
    <t>2010401</t>
  </si>
  <si>
    <t>青海省共和县发展和改革局</t>
  </si>
  <si>
    <t>2010408</t>
  </si>
  <si>
    <t>物价管理</t>
  </si>
  <si>
    <t>2010499</t>
  </si>
  <si>
    <t>其他发展与改革事务支出</t>
  </si>
  <si>
    <t>20105</t>
  </si>
  <si>
    <t>统计信息事务</t>
  </si>
  <si>
    <t>2010501</t>
  </si>
  <si>
    <t>青海省共和县统计局</t>
  </si>
  <si>
    <t>2010505</t>
  </si>
  <si>
    <t>专项统计业务</t>
  </si>
  <si>
    <t>2010507</t>
  </si>
  <si>
    <t>专项普查活动</t>
  </si>
  <si>
    <t>2010508</t>
  </si>
  <si>
    <t>统计抽样调查</t>
  </si>
  <si>
    <t>20106</t>
  </si>
  <si>
    <t>财政事务</t>
  </si>
  <si>
    <t>2010601</t>
  </si>
  <si>
    <t>青海省共和县财政局</t>
  </si>
  <si>
    <t>2010605</t>
  </si>
  <si>
    <t>财政国库业务</t>
  </si>
  <si>
    <t>2010608</t>
  </si>
  <si>
    <t>财政委托业务支出</t>
  </si>
  <si>
    <t>2010699</t>
  </si>
  <si>
    <t>其他财政事务支出</t>
  </si>
  <si>
    <t>共和县国有资产运营管理中心</t>
  </si>
  <si>
    <t>20107</t>
  </si>
  <si>
    <t>税收事务</t>
  </si>
  <si>
    <t>2010706</t>
  </si>
  <si>
    <t>代扣代收代征税款手续费</t>
  </si>
  <si>
    <t>20108</t>
  </si>
  <si>
    <t>审计事务</t>
  </si>
  <si>
    <t>2010801</t>
  </si>
  <si>
    <t>青海省共和县审计局</t>
  </si>
  <si>
    <t>2010804</t>
  </si>
  <si>
    <t>审计业务</t>
  </si>
  <si>
    <t>20109</t>
  </si>
  <si>
    <t>海关事务</t>
  </si>
  <si>
    <t>2010901</t>
  </si>
  <si>
    <t>20110</t>
  </si>
  <si>
    <t>人力资源事务</t>
  </si>
  <si>
    <t>2011002</t>
  </si>
  <si>
    <t>青海省共和县就业局</t>
  </si>
  <si>
    <t>2011006</t>
  </si>
  <si>
    <t>军队转业干部安置</t>
  </si>
  <si>
    <t>青海省共和县人力资源和社会保障局</t>
  </si>
  <si>
    <t>20111</t>
  </si>
  <si>
    <t>纪检监察事务</t>
  </si>
  <si>
    <t>2011101</t>
  </si>
  <si>
    <t>中共共和县纪律检查委员会</t>
  </si>
  <si>
    <t>20113</t>
  </si>
  <si>
    <t>商贸事务</t>
  </si>
  <si>
    <t>2011301</t>
  </si>
  <si>
    <t>青海省共和县经济商务局</t>
  </si>
  <si>
    <t>20115</t>
  </si>
  <si>
    <t>工商行政管理事务</t>
  </si>
  <si>
    <t>2011501</t>
  </si>
  <si>
    <t>共和县工商局</t>
  </si>
  <si>
    <t>2011507</t>
  </si>
  <si>
    <t>信息化建设</t>
  </si>
  <si>
    <t>20124</t>
  </si>
  <si>
    <t>宗教事务</t>
  </si>
  <si>
    <t>2012401</t>
  </si>
  <si>
    <t>青海省共和县宗教局</t>
  </si>
  <si>
    <t>20126</t>
  </si>
  <si>
    <t>档案事务</t>
  </si>
  <si>
    <t>2012601</t>
  </si>
  <si>
    <t>青海省共和县档案局</t>
  </si>
  <si>
    <t>2012604</t>
  </si>
  <si>
    <t>档案馆</t>
  </si>
  <si>
    <t>20128</t>
  </si>
  <si>
    <t>民主党派及工商联事务</t>
  </si>
  <si>
    <t>2012801</t>
  </si>
  <si>
    <t>青海省共和县统战局</t>
  </si>
  <si>
    <t>20129</t>
  </si>
  <si>
    <t>群众团体事务</t>
  </si>
  <si>
    <t>2012901</t>
  </si>
  <si>
    <t>共青团青海省共和县委员会</t>
  </si>
  <si>
    <t>青海省共和县妇女联合会</t>
  </si>
  <si>
    <t>青海省共和县总工会</t>
  </si>
  <si>
    <t>20131</t>
  </si>
  <si>
    <t>党委办公厅（室）及相关机构事务</t>
  </si>
  <si>
    <t>2013101</t>
  </si>
  <si>
    <t>中国共产党共和县委员会办公室</t>
  </si>
  <si>
    <t>2013199</t>
  </si>
  <si>
    <t>其他党委办公厅（室）及相关机构事务支出</t>
  </si>
  <si>
    <t>20132</t>
  </si>
  <si>
    <t>组织事务</t>
  </si>
  <si>
    <t>2013201</t>
  </si>
  <si>
    <t>青海省共和县委组织部</t>
  </si>
  <si>
    <t>2013299</t>
  </si>
  <si>
    <t>其他组织事务支出</t>
  </si>
  <si>
    <t>20133</t>
  </si>
  <si>
    <t>宣传事务</t>
  </si>
  <si>
    <t>2013301</t>
  </si>
  <si>
    <t>中共青海共和县委宣传部</t>
  </si>
  <si>
    <t>2013399</t>
  </si>
  <si>
    <t>其他宣传事务支出</t>
  </si>
  <si>
    <t>20134</t>
  </si>
  <si>
    <t>统战事务</t>
  </si>
  <si>
    <t>2013401</t>
  </si>
  <si>
    <t>2013499</t>
  </si>
  <si>
    <t>其他统战事务支出</t>
  </si>
  <si>
    <t>203</t>
  </si>
  <si>
    <t>国防支出</t>
  </si>
  <si>
    <t>20306</t>
  </si>
  <si>
    <t>国防动员</t>
  </si>
  <si>
    <t>2030603</t>
  </si>
  <si>
    <t>人民防空</t>
  </si>
  <si>
    <t>青海省共和县人防办</t>
  </si>
  <si>
    <t>2030699</t>
  </si>
  <si>
    <t>其他国防动员支出</t>
  </si>
  <si>
    <t>204</t>
  </si>
  <si>
    <t>公共安全支出</t>
  </si>
  <si>
    <t>20401</t>
  </si>
  <si>
    <t>武装警察</t>
  </si>
  <si>
    <t>2040101</t>
  </si>
  <si>
    <t>内卫</t>
  </si>
  <si>
    <t>武警共和县中队</t>
  </si>
  <si>
    <t>2040103</t>
  </si>
  <si>
    <t>消防</t>
  </si>
  <si>
    <t>消防队</t>
  </si>
  <si>
    <t>20402</t>
  </si>
  <si>
    <t>公安</t>
  </si>
  <si>
    <t>2040201</t>
  </si>
  <si>
    <t>青海省共和县公安局</t>
  </si>
  <si>
    <t>2040211</t>
  </si>
  <si>
    <t>禁毒管理</t>
  </si>
  <si>
    <t>2040212</t>
  </si>
  <si>
    <t>道路交通管理</t>
  </si>
  <si>
    <t>2040216</t>
  </si>
  <si>
    <t>网络运行及维护</t>
  </si>
  <si>
    <t>2040217</t>
  </si>
  <si>
    <t>拘押收教场所管理</t>
  </si>
  <si>
    <t>2040299</t>
  </si>
  <si>
    <t>其他公安支出</t>
  </si>
  <si>
    <t>20406</t>
  </si>
  <si>
    <t>司法</t>
  </si>
  <si>
    <t>2040601</t>
  </si>
  <si>
    <t>青海省共和县政法委员会</t>
  </si>
  <si>
    <t>青海省共和县司法局</t>
  </si>
  <si>
    <t>共和县龙羊律师事务所</t>
  </si>
  <si>
    <t>2040604</t>
  </si>
  <si>
    <t>基层司法业务</t>
  </si>
  <si>
    <t>2040605</t>
  </si>
  <si>
    <t>普法宣传</t>
  </si>
  <si>
    <t>2040606</t>
  </si>
  <si>
    <t>律师公证管理</t>
  </si>
  <si>
    <t>共和县公证处</t>
  </si>
  <si>
    <t>2040607</t>
  </si>
  <si>
    <t>法律援助</t>
  </si>
  <si>
    <t>205</t>
  </si>
  <si>
    <t>教育支出</t>
  </si>
  <si>
    <t>20501</t>
  </si>
  <si>
    <t>教育管理事务</t>
  </si>
  <si>
    <t>2050101</t>
  </si>
  <si>
    <t>共和县教育局</t>
  </si>
  <si>
    <t>20502</t>
  </si>
  <si>
    <t>普通教育</t>
  </si>
  <si>
    <t>2050201</t>
  </si>
  <si>
    <t>学前教育</t>
  </si>
  <si>
    <t>共和县幼儿园</t>
  </si>
  <si>
    <t>2050202</t>
  </si>
  <si>
    <t>小学教育</t>
  </si>
  <si>
    <t>共和县第一完全小学</t>
  </si>
  <si>
    <t>共和县第二寄宿制小学</t>
  </si>
  <si>
    <t>共和县第三小学</t>
  </si>
  <si>
    <t>共和县第一民族寄宿制小学</t>
  </si>
  <si>
    <t>共和县青海湖民族寄宿制学校</t>
  </si>
  <si>
    <t>共和县第二民族寄宿制小学</t>
  </si>
  <si>
    <t>共和县廿地乡寄宿制小学</t>
  </si>
  <si>
    <t>共和县塘格木镇寄宿制小学</t>
  </si>
  <si>
    <t>共和县切吉乡寄宿制小学</t>
  </si>
  <si>
    <t>共和县石乃亥乡寄宿制小学</t>
  </si>
  <si>
    <t>共和县黑马河乡寄宿制小学</t>
  </si>
  <si>
    <t>共和县江西沟乡寄宿制小学</t>
  </si>
  <si>
    <t>共和县倒淌河镇民族寄宿制小学</t>
  </si>
  <si>
    <t>共和县龙羊镇寄宿制小学</t>
  </si>
  <si>
    <t>共和县铁盖乡寄宿制小学</t>
  </si>
  <si>
    <t>共和县沙珠玉乡寄宿制小学</t>
  </si>
  <si>
    <t>共和县塘格木镇英德尔寄宿制小学</t>
  </si>
  <si>
    <t>共和县湖东种羊场民族寄宿制小学</t>
  </si>
  <si>
    <t>2050203</t>
  </si>
  <si>
    <t>初中教育</t>
  </si>
  <si>
    <t>共和县中学</t>
  </si>
  <si>
    <t>共和县民族中学</t>
  </si>
  <si>
    <t>2050299</t>
  </si>
  <si>
    <t>其他普通教育支出</t>
  </si>
  <si>
    <t>共和县教研室</t>
  </si>
  <si>
    <t>20507</t>
  </si>
  <si>
    <t>特殊教育</t>
  </si>
  <si>
    <t>2050701</t>
  </si>
  <si>
    <t>特殊学校教育</t>
  </si>
  <si>
    <t>20508</t>
  </si>
  <si>
    <t>进修及培训</t>
  </si>
  <si>
    <t>2050802</t>
  </si>
  <si>
    <t>干部教育</t>
  </si>
  <si>
    <t>青海省共和县委党校</t>
  </si>
  <si>
    <t>20599</t>
  </si>
  <si>
    <t>其他教育支出</t>
  </si>
  <si>
    <t>2059999</t>
  </si>
  <si>
    <t>206</t>
  </si>
  <si>
    <t>科学技术支出</t>
  </si>
  <si>
    <t>20601</t>
  </si>
  <si>
    <t>科学技术管理事务</t>
  </si>
  <si>
    <t>2060101</t>
  </si>
  <si>
    <t>青海省共和县科学技术局</t>
  </si>
  <si>
    <t>20604</t>
  </si>
  <si>
    <t>技术研究与开发</t>
  </si>
  <si>
    <t>2060401</t>
  </si>
  <si>
    <t>机构运行</t>
  </si>
  <si>
    <t>2060499</t>
  </si>
  <si>
    <t>其他技术研究与开发支出</t>
  </si>
  <si>
    <t>政府采购办</t>
  </si>
  <si>
    <t>20605</t>
  </si>
  <si>
    <t>科技条件与服务</t>
  </si>
  <si>
    <t>2060599</t>
  </si>
  <si>
    <t>其他科技条件与服务支出</t>
  </si>
  <si>
    <t>20607</t>
  </si>
  <si>
    <t>科学技术普及</t>
  </si>
  <si>
    <t>2060799</t>
  </si>
  <si>
    <t>其他科学技术普及支出</t>
  </si>
  <si>
    <t>207</t>
  </si>
  <si>
    <t>文化体育与传媒支出</t>
  </si>
  <si>
    <t>20701</t>
  </si>
  <si>
    <t>文化</t>
  </si>
  <si>
    <t>2070101</t>
  </si>
  <si>
    <t>青海省共和县文体广电局</t>
  </si>
  <si>
    <t>2070104</t>
  </si>
  <si>
    <t>图书馆</t>
  </si>
  <si>
    <t>2070107</t>
  </si>
  <si>
    <t>艺术表演团体</t>
  </si>
  <si>
    <t>2070108</t>
  </si>
  <si>
    <t>文化活动</t>
  </si>
  <si>
    <t>2070109</t>
  </si>
  <si>
    <t>群众文化</t>
  </si>
  <si>
    <t>共和县文化馆</t>
  </si>
  <si>
    <t>2070112</t>
  </si>
  <si>
    <t>文化市场管理</t>
  </si>
  <si>
    <t>2070199</t>
  </si>
  <si>
    <t>其他文化支出</t>
  </si>
  <si>
    <t>20704</t>
  </si>
  <si>
    <t>新闻出版广播影视</t>
  </si>
  <si>
    <t>2070404</t>
  </si>
  <si>
    <t>广播</t>
  </si>
  <si>
    <t>共和县广播电视站</t>
  </si>
  <si>
    <t>2070405</t>
  </si>
  <si>
    <t>电视</t>
  </si>
  <si>
    <t>2070406</t>
  </si>
  <si>
    <t>电影</t>
  </si>
  <si>
    <t>共和县电影管理站</t>
  </si>
  <si>
    <t>208</t>
  </si>
  <si>
    <t>社会保障和就业支出</t>
  </si>
  <si>
    <t>20801</t>
  </si>
  <si>
    <t>人力资源和社会保障管理事务</t>
  </si>
  <si>
    <t>2080101</t>
  </si>
  <si>
    <t>2080102</t>
  </si>
  <si>
    <t>2080105</t>
  </si>
  <si>
    <t>劳动保障监察</t>
  </si>
  <si>
    <t>2080106</t>
  </si>
  <si>
    <t>就业管理事务</t>
  </si>
  <si>
    <t>2080112</t>
  </si>
  <si>
    <t>劳动人事争议调解仲裁</t>
  </si>
  <si>
    <t>2080199</t>
  </si>
  <si>
    <t>其他人力资源和社会保障管理事务支出</t>
  </si>
  <si>
    <t>20802</t>
  </si>
  <si>
    <t>民政管理事务</t>
  </si>
  <si>
    <t>2080201</t>
  </si>
  <si>
    <t>青海省共和县民政局</t>
  </si>
  <si>
    <t>2080204</t>
  </si>
  <si>
    <t>拥军优属</t>
  </si>
  <si>
    <t>2080207</t>
  </si>
  <si>
    <t>行政区划和地名管理</t>
  </si>
  <si>
    <t>20803</t>
  </si>
  <si>
    <t>财政对社会保险基金的补助</t>
  </si>
  <si>
    <t>2080301</t>
  </si>
  <si>
    <t>财政对基本养老保险基金的补助</t>
  </si>
  <si>
    <t>2080304</t>
  </si>
  <si>
    <t>财政对工伤保险基金的补助</t>
  </si>
  <si>
    <t>20805</t>
  </si>
  <si>
    <t>行政事业单位离退休</t>
  </si>
  <si>
    <t>2080501</t>
  </si>
  <si>
    <t>归口管理的行政单位离退休</t>
  </si>
  <si>
    <t>青海省共和县医疗保险事业管理局</t>
  </si>
  <si>
    <t>青海省共和县老干部局</t>
  </si>
  <si>
    <t>2080502</t>
  </si>
  <si>
    <t>事业单位离退休</t>
  </si>
  <si>
    <t>青海省共和县林业中心</t>
  </si>
  <si>
    <t>2080503</t>
  </si>
  <si>
    <t>离退休人员管理机构</t>
  </si>
  <si>
    <t>2080504</t>
  </si>
  <si>
    <t>未归口管理的行政单位离退休</t>
  </si>
  <si>
    <t>共和县社会保险事业管理局</t>
  </si>
  <si>
    <t>2080505</t>
  </si>
  <si>
    <t>机关事业单位基本养老保险缴费支出</t>
  </si>
  <si>
    <t>2080599</t>
  </si>
  <si>
    <t>其他行政事业单位离退休支出</t>
  </si>
  <si>
    <t>20807</t>
  </si>
  <si>
    <t>就业补助</t>
  </si>
  <si>
    <t>2080705</t>
  </si>
  <si>
    <t>公益性岗位补贴</t>
  </si>
  <si>
    <t>2080799</t>
  </si>
  <si>
    <t>其他就业补助支出</t>
  </si>
  <si>
    <t>20808</t>
  </si>
  <si>
    <t>抚恤</t>
  </si>
  <si>
    <t>2080801</t>
  </si>
  <si>
    <t>死亡抚恤</t>
  </si>
  <si>
    <t>2080802</t>
  </si>
  <si>
    <t>伤残抚恤</t>
  </si>
  <si>
    <t>2080803</t>
  </si>
  <si>
    <t>在乡复员、退伍军人生活补助</t>
  </si>
  <si>
    <t>2080804</t>
  </si>
  <si>
    <t>优抚事业单位支出</t>
  </si>
  <si>
    <t>2080805</t>
  </si>
  <si>
    <t>义务兵优待</t>
  </si>
  <si>
    <t>2080806</t>
  </si>
  <si>
    <t>农村籍退役士兵老年生活补助</t>
  </si>
  <si>
    <t>2080899</t>
  </si>
  <si>
    <t>其他优抚支出</t>
  </si>
  <si>
    <t>20809</t>
  </si>
  <si>
    <t>退役安置</t>
  </si>
  <si>
    <t>2080901</t>
  </si>
  <si>
    <t>退役士兵安置</t>
  </si>
  <si>
    <t>2080902</t>
  </si>
  <si>
    <t>军队移交政府的离退休人员安置</t>
  </si>
  <si>
    <t>20810</t>
  </si>
  <si>
    <t>社会福利</t>
  </si>
  <si>
    <t>2081001</t>
  </si>
  <si>
    <t>儿童福利</t>
  </si>
  <si>
    <t>2081002</t>
  </si>
  <si>
    <t>老年福利</t>
  </si>
  <si>
    <t>2081099</t>
  </si>
  <si>
    <t>其他社会福利支出</t>
  </si>
  <si>
    <t>20811</t>
  </si>
  <si>
    <t>残疾人事业</t>
  </si>
  <si>
    <t>2081101</t>
  </si>
  <si>
    <t>青海省共和县残疾人联合会</t>
  </si>
  <si>
    <t>2081199</t>
  </si>
  <si>
    <t>其他残疾人事业支出</t>
  </si>
  <si>
    <t>20815</t>
  </si>
  <si>
    <t>自然灾害生活救助</t>
  </si>
  <si>
    <t>2081502</t>
  </si>
  <si>
    <t>地方自然灾害生活补助</t>
  </si>
  <si>
    <t>20816</t>
  </si>
  <si>
    <t>红十字事业</t>
  </si>
  <si>
    <t>2081601</t>
  </si>
  <si>
    <t>共和县卫生和计划生育局</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</si>
  <si>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</si>
  <si>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</si>
  <si>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</si>
  <si>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</si>
  <si>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</si>
  <si>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</si>
  <si>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</si>
  <si>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</si>
  <si>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</si>
  <si>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</si>
  <si>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</si>
  <si>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</si>
  <si>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</si>
  <si>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</si>
  <si>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2082102</t>
  </si>
  <si>
    <t>农村特困人员救助供养支出</t>
  </si>
  <si>
    <t>20825</t>
  </si>
  <si>
    <t>其他生活救助</t>
  </si>
  <si>
    <t>2082502</t>
  </si>
  <si>
    <t>其他农村生活救助</t>
  </si>
  <si>
    <t>20826</t>
  </si>
  <si>
    <t>2082602</t>
  </si>
  <si>
    <t>财政对城乡居民基本养老保险基金的补助</t>
  </si>
  <si>
    <t>2082699</t>
  </si>
  <si>
    <t>财政对其他基本养老保险基金的补助</t>
  </si>
  <si>
    <t>青海省共和县交通局</t>
  </si>
  <si>
    <t>青海省共和县国土资源局</t>
  </si>
  <si>
    <t>青海省共和县城镇管理局</t>
  </si>
  <si>
    <t>共和县住房保障和房产管理局</t>
  </si>
  <si>
    <t>共和县农牧局</t>
  </si>
  <si>
    <t>共和县农机管理站</t>
  </si>
  <si>
    <t>青海省共和县水利局</t>
  </si>
  <si>
    <t>青海省共和县环境保护和林业局</t>
  </si>
  <si>
    <t>青海省共和县林业派出所</t>
  </si>
  <si>
    <t>青海省共和县扶贫局</t>
  </si>
  <si>
    <t>共和县卫生监督所</t>
  </si>
  <si>
    <t>共和县疾病预防控制中心</t>
  </si>
  <si>
    <t>共和县恰卜恰镇卫生院</t>
  </si>
  <si>
    <t>共和县曲沟社区服务站</t>
  </si>
  <si>
    <t>共和县东巴卫生院</t>
  </si>
  <si>
    <t>青海湖藏医院</t>
  </si>
  <si>
    <t>共和县中医院</t>
  </si>
  <si>
    <t>共和县城乡居民医疗保险管理局</t>
  </si>
  <si>
    <t>共和县倒淌河镇卫生院</t>
  </si>
  <si>
    <t>共和县江西沟乡卫生院</t>
  </si>
  <si>
    <t>共和县黑马河乡卫生院</t>
  </si>
  <si>
    <t>共和县石乃亥乡卫生院</t>
  </si>
  <si>
    <t>共和县廿地乡卫生院</t>
  </si>
  <si>
    <t>共和县切吉乡卫生院</t>
  </si>
  <si>
    <t>共和县塘格木镇卫生院</t>
  </si>
  <si>
    <t>共和县铁盖乡卫生院</t>
  </si>
  <si>
    <t>共和县龙羊峡镇卫生院</t>
  </si>
  <si>
    <t>共和县沙珠玉乡卫生院</t>
  </si>
  <si>
    <t>共和县妇幼保健计划生育服务中心</t>
  </si>
  <si>
    <t>20827</t>
  </si>
  <si>
    <t>财政对其他社会保险基金的补助</t>
  </si>
  <si>
    <t>2082701</t>
  </si>
  <si>
    <t>财政对失业保险基金的补助</t>
  </si>
  <si>
    <t>2082702</t>
  </si>
  <si>
    <t>共和县农业技术推广中心</t>
  </si>
  <si>
    <t>共和县水利水电队</t>
  </si>
  <si>
    <t>2082799</t>
  </si>
  <si>
    <t>其他财政对社会保险基金的补助</t>
  </si>
  <si>
    <t>20899</t>
  </si>
  <si>
    <t>其他社会保障和就业支出</t>
  </si>
  <si>
    <t>2089901</t>
  </si>
  <si>
    <t>210</t>
  </si>
  <si>
    <t>医疗卫生与计划生育支出</t>
  </si>
  <si>
    <t>21001</t>
  </si>
  <si>
    <t>医疗卫生与计划生育管理事务</t>
  </si>
  <si>
    <t>2100101</t>
  </si>
  <si>
    <t>21002</t>
  </si>
  <si>
    <t>公立医院</t>
  </si>
  <si>
    <t>2100202</t>
  </si>
  <si>
    <t>中医（民族）医院</t>
  </si>
  <si>
    <t>21003</t>
  </si>
  <si>
    <t>基层医疗卫生机构</t>
  </si>
  <si>
    <t>2100302</t>
  </si>
  <si>
    <t>乡镇卫生院</t>
  </si>
  <si>
    <t>2100399</t>
  </si>
  <si>
    <t>其他基层医疗卫生机构支出</t>
  </si>
  <si>
    <t>21004</t>
  </si>
  <si>
    <t>公共卫生</t>
  </si>
  <si>
    <t>2100401</t>
  </si>
  <si>
    <t>疾病预防控制机构</t>
  </si>
  <si>
    <t>2100402</t>
  </si>
  <si>
    <t>卫生监督机构</t>
  </si>
  <si>
    <t>2100408</t>
  </si>
  <si>
    <t>基本公共卫生服务</t>
  </si>
  <si>
    <t>2100409</t>
  </si>
  <si>
    <t>重大公共卫生专项</t>
  </si>
  <si>
    <t>2100499</t>
  </si>
  <si>
    <t>其他公共卫生支出</t>
  </si>
  <si>
    <t>社保转移支付补助资金</t>
  </si>
  <si>
    <t>21006</t>
  </si>
  <si>
    <t>中医药</t>
  </si>
  <si>
    <t>2100601</t>
  </si>
  <si>
    <t>中医（民族医）药专项</t>
  </si>
  <si>
    <t>21007</t>
  </si>
  <si>
    <t>计划生育事务</t>
  </si>
  <si>
    <t>2100717</t>
  </si>
  <si>
    <t>计划生育服务</t>
  </si>
  <si>
    <t>21010</t>
  </si>
  <si>
    <t>食品和药品监督管理事务</t>
  </si>
  <si>
    <t>2101099</t>
  </si>
  <si>
    <t>其他食品和药品监督管理事务支出</t>
  </si>
  <si>
    <t>21011</t>
  </si>
  <si>
    <t>行政事业单位医疗</t>
  </si>
  <si>
    <t>2101101</t>
  </si>
  <si>
    <t>行政单位医疗</t>
  </si>
  <si>
    <t>2101102</t>
  </si>
  <si>
    <t>事业单位医疗</t>
  </si>
  <si>
    <t>21012</t>
  </si>
  <si>
    <t>财政对基本医疗保险基金的补助</t>
  </si>
  <si>
    <t>2101201</t>
  </si>
  <si>
    <t>财政对城镇职工基本医疗保险基金的补助</t>
  </si>
  <si>
    <t>2101203</t>
  </si>
  <si>
    <t>财政对新型农村合作医疗基金的补助</t>
  </si>
  <si>
    <t>2101204</t>
  </si>
  <si>
    <t>财政对城镇居民基本医疗保险基金的补助</t>
  </si>
  <si>
    <t>2101299</t>
  </si>
  <si>
    <t>财政对其他基本医疗保险基金的补助</t>
  </si>
  <si>
    <t>21013</t>
  </si>
  <si>
    <t>医疗救助</t>
  </si>
  <si>
    <t>2101301</t>
  </si>
  <si>
    <t>城乡医疗救助</t>
  </si>
  <si>
    <t>21014</t>
  </si>
  <si>
    <t>优抚对象医疗</t>
  </si>
  <si>
    <t>2101401</t>
  </si>
  <si>
    <t>优抚对象医疗救助</t>
  </si>
  <si>
    <t>211</t>
  </si>
  <si>
    <t>节能环保支出</t>
  </si>
  <si>
    <t>21104</t>
  </si>
  <si>
    <t>自然生态保护</t>
  </si>
  <si>
    <t>2110401</t>
  </si>
  <si>
    <t>生态保护</t>
  </si>
  <si>
    <t>青海省共和县三江源生态保护和建设办公室</t>
  </si>
  <si>
    <t>2110402</t>
  </si>
  <si>
    <t>农村环境保护</t>
  </si>
  <si>
    <t>2110499</t>
  </si>
  <si>
    <t>其他自然生态保护支出</t>
  </si>
  <si>
    <t>21111</t>
  </si>
  <si>
    <t>污染减排</t>
  </si>
  <si>
    <t>2111103</t>
  </si>
  <si>
    <t>减排专项支出</t>
  </si>
  <si>
    <t>212</t>
  </si>
  <si>
    <t>城乡社区支出</t>
  </si>
  <si>
    <t>21201</t>
  </si>
  <si>
    <t>城乡社区管理事务</t>
  </si>
  <si>
    <t>2120101</t>
  </si>
  <si>
    <t>青海省共和县住房和城乡建设局</t>
  </si>
  <si>
    <t>2120104</t>
  </si>
  <si>
    <t>城管执法</t>
  </si>
  <si>
    <t>21202</t>
  </si>
  <si>
    <t>城乡社区规划与管理</t>
  </si>
  <si>
    <t>2120201</t>
  </si>
  <si>
    <t>21203</t>
  </si>
  <si>
    <t>城乡社区公共设施</t>
  </si>
  <si>
    <t>2120303</t>
  </si>
  <si>
    <t>小城镇基础设施建设</t>
  </si>
  <si>
    <t>2120399</t>
  </si>
  <si>
    <t>其他城乡社区公共设施支出</t>
  </si>
  <si>
    <t>21205</t>
  </si>
  <si>
    <t>城乡社区环境卫生</t>
  </si>
  <si>
    <t>2120501</t>
  </si>
  <si>
    <t>21208</t>
  </si>
  <si>
    <t>国有土地使用权出让收入及对应专项债务收入安排的支出</t>
  </si>
  <si>
    <t>2120806</t>
  </si>
  <si>
    <t>土地出让业务支出</t>
  </si>
  <si>
    <t>21299</t>
  </si>
  <si>
    <t>其他城乡社区支出</t>
  </si>
  <si>
    <t>2129999</t>
  </si>
  <si>
    <t>213</t>
  </si>
  <si>
    <t>农林水支出</t>
  </si>
  <si>
    <t>21301</t>
  </si>
  <si>
    <t>农业</t>
  </si>
  <si>
    <t>2130101</t>
  </si>
  <si>
    <t>2130104</t>
  </si>
  <si>
    <t>事业运行</t>
  </si>
  <si>
    <t>共和县经营管理站</t>
  </si>
  <si>
    <t>共和县兽医站</t>
  </si>
  <si>
    <t>共和县草原站</t>
  </si>
  <si>
    <t>共和县种畜良种繁殖场</t>
  </si>
  <si>
    <t>2130110</t>
  </si>
  <si>
    <t>执法监管</t>
  </si>
  <si>
    <t>共和县渔政管理站</t>
  </si>
  <si>
    <t>农机购置资金</t>
  </si>
  <si>
    <t>草原生态奖补资金</t>
  </si>
  <si>
    <t>2130142</t>
  </si>
  <si>
    <t>农村道路建设</t>
  </si>
  <si>
    <t>2130199</t>
  </si>
  <si>
    <t>其他农业支出</t>
  </si>
  <si>
    <t>21302</t>
  </si>
  <si>
    <t>林业</t>
  </si>
  <si>
    <t>2130201</t>
  </si>
  <si>
    <t>2130204</t>
  </si>
  <si>
    <t>林业事业机构</t>
  </si>
  <si>
    <t>青海省共和县林业站</t>
  </si>
  <si>
    <t>共和县库区苗圃</t>
  </si>
  <si>
    <t>青海省共和县切吉林场</t>
  </si>
  <si>
    <t>2130205</t>
  </si>
  <si>
    <t>森林培育</t>
  </si>
  <si>
    <t>2130213</t>
  </si>
  <si>
    <t>林业执法与监督</t>
  </si>
  <si>
    <t>2130299</t>
  </si>
  <si>
    <t>其他林业支出</t>
  </si>
  <si>
    <t>21303</t>
  </si>
  <si>
    <t>水利</t>
  </si>
  <si>
    <t>2130301</t>
  </si>
  <si>
    <t>青海省共和县移民安置局</t>
  </si>
  <si>
    <t>青海省共和县曲沟水管所</t>
  </si>
  <si>
    <t>2130302</t>
  </si>
  <si>
    <t>2130303</t>
  </si>
  <si>
    <t>2130304</t>
  </si>
  <si>
    <t>水利行业业务管理</t>
  </si>
  <si>
    <t>2130312</t>
  </si>
  <si>
    <t>水质监测</t>
  </si>
  <si>
    <t>2130314</t>
  </si>
  <si>
    <t>防汛</t>
  </si>
  <si>
    <t>2130316</t>
  </si>
  <si>
    <t>农田水利</t>
  </si>
  <si>
    <t>2130321</t>
  </si>
  <si>
    <t>大中型水库移民后期扶持专项支出</t>
  </si>
  <si>
    <t>21305</t>
  </si>
  <si>
    <t>扶贫</t>
  </si>
  <si>
    <t>2130501</t>
  </si>
  <si>
    <t>2130504</t>
  </si>
  <si>
    <t>农村基础设施建设</t>
  </si>
  <si>
    <t>2130505</t>
  </si>
  <si>
    <t>生产发展</t>
  </si>
  <si>
    <t>21307</t>
  </si>
  <si>
    <t>农村综合改革</t>
  </si>
  <si>
    <t>2130705</t>
  </si>
  <si>
    <t>对村民委员会和村党支部的补助</t>
  </si>
  <si>
    <t>21308</t>
  </si>
  <si>
    <t>普惠金融发展支出</t>
  </si>
  <si>
    <t>2130801</t>
  </si>
  <si>
    <t>支持农村金融机构</t>
  </si>
  <si>
    <t>214</t>
  </si>
  <si>
    <t>交通运输支出</t>
  </si>
  <si>
    <t>21401</t>
  </si>
  <si>
    <t>公路水路运输</t>
  </si>
  <si>
    <t>2140101</t>
  </si>
  <si>
    <t>共和县水陆运输管理所</t>
  </si>
  <si>
    <t>2140106</t>
  </si>
  <si>
    <t>公路养护</t>
  </si>
  <si>
    <t>2140112</t>
  </si>
  <si>
    <t>公路运输管理</t>
  </si>
  <si>
    <t>21404</t>
  </si>
  <si>
    <t>成品油价格改革对交通运输的补贴</t>
  </si>
  <si>
    <t>2140499</t>
  </si>
  <si>
    <t>成品油价格改革补贴其他支出</t>
  </si>
  <si>
    <t>216</t>
  </si>
  <si>
    <t>商业服务业等支出</t>
  </si>
  <si>
    <t>21605</t>
  </si>
  <si>
    <t>旅游业管理与服务支出</t>
  </si>
  <si>
    <t>2160599</t>
  </si>
  <si>
    <t>其他旅游业管理与服务支出</t>
  </si>
  <si>
    <t>所得税地方分成部分</t>
  </si>
  <si>
    <t>220</t>
  </si>
  <si>
    <t>国土海洋气象等支出</t>
  </si>
  <si>
    <t>22001</t>
  </si>
  <si>
    <t>国土资源事务</t>
  </si>
  <si>
    <t>2200101</t>
  </si>
  <si>
    <t>22003</t>
  </si>
  <si>
    <t>测绘事务</t>
  </si>
  <si>
    <t>2200304</t>
  </si>
  <si>
    <t>基础测绘</t>
  </si>
  <si>
    <t>221</t>
  </si>
  <si>
    <t>住房保障支出</t>
  </si>
  <si>
    <t>22101</t>
  </si>
  <si>
    <t>保障性安居工程支出</t>
  </si>
  <si>
    <t>2210105</t>
  </si>
  <si>
    <t>农村危房改造</t>
  </si>
  <si>
    <t>2210199</t>
  </si>
  <si>
    <t>其他保障性安居工程支出</t>
  </si>
  <si>
    <t>22102</t>
  </si>
  <si>
    <t>住房改革支出</t>
  </si>
  <si>
    <t>2210201</t>
  </si>
  <si>
    <t>住房公积金</t>
  </si>
  <si>
    <t>2210203</t>
  </si>
  <si>
    <t>购房补贴</t>
  </si>
  <si>
    <t>222</t>
  </si>
  <si>
    <t>粮油物资储备支出</t>
  </si>
  <si>
    <t>22201</t>
  </si>
  <si>
    <t>粮油事务</t>
  </si>
  <si>
    <t>2220115</t>
  </si>
  <si>
    <t>粮食风险基金</t>
  </si>
  <si>
    <t>预算08表</t>
  </si>
  <si>
    <t>2017年共和县本级商品和服务支出预算表</t>
  </si>
  <si>
    <t>单位:元</t>
  </si>
  <si>
    <t>科目编码</t>
  </si>
  <si>
    <t>单位代码</t>
  </si>
  <si>
    <t>单位名称(科目)</t>
  </si>
  <si>
    <t>项目名称(一级项目)</t>
  </si>
  <si>
    <t>项目名称(二级项目)</t>
  </si>
  <si>
    <t>办公费</t>
  </si>
  <si>
    <t>印刷费</t>
  </si>
  <si>
    <t>水费</t>
  </si>
  <si>
    <t>电费</t>
  </si>
  <si>
    <t>邮电费</t>
  </si>
  <si>
    <t>取暖费</t>
  </si>
  <si>
    <t>差旅费</t>
  </si>
  <si>
    <t>维修（护）费</t>
  </si>
  <si>
    <t>租赁费</t>
  </si>
  <si>
    <t>会议费</t>
  </si>
  <si>
    <t>培训费</t>
  </si>
  <si>
    <t>公务接待费</t>
  </si>
  <si>
    <t>装备购置费</t>
  </si>
  <si>
    <t>劳务费</t>
  </si>
  <si>
    <t>工会经费</t>
  </si>
  <si>
    <t>公务用车运行维护费</t>
  </si>
  <si>
    <t>其他交通费用</t>
  </si>
  <si>
    <t>税金及附加费用</t>
  </si>
  <si>
    <t>其他商品和服务支出</t>
  </si>
  <si>
    <t>15</t>
  </si>
  <si>
    <t>16</t>
  </si>
  <si>
    <t>17</t>
  </si>
  <si>
    <t>18</t>
  </si>
  <si>
    <t>19</t>
  </si>
  <si>
    <t>20</t>
  </si>
  <si>
    <t xml:space="preserve">        合计</t>
  </si>
  <si>
    <t>001</t>
  </si>
  <si>
    <t>共和县县委</t>
  </si>
  <si>
    <t>001001</t>
  </si>
  <si>
    <t xml:space="preserve">        行政运行</t>
  </si>
  <si>
    <t>行政商品和服务支出</t>
  </si>
  <si>
    <t>公用经费</t>
  </si>
  <si>
    <t>002</t>
  </si>
  <si>
    <t>共和县人大办公室</t>
  </si>
  <si>
    <t>002001</t>
  </si>
  <si>
    <t>003</t>
  </si>
  <si>
    <t>共和县政府办公室</t>
  </si>
  <si>
    <t>003001</t>
  </si>
  <si>
    <t>003002</t>
  </si>
  <si>
    <t>004</t>
  </si>
  <si>
    <t>共和县政协办公室</t>
  </si>
  <si>
    <t>004001</t>
  </si>
  <si>
    <t>005</t>
  </si>
  <si>
    <t>共和县纪委监察局</t>
  </si>
  <si>
    <t>005001</t>
  </si>
  <si>
    <t>公检法司商品和服务支出</t>
  </si>
  <si>
    <t>012</t>
  </si>
  <si>
    <t>共和县委组织部</t>
  </si>
  <si>
    <t>012001</t>
  </si>
  <si>
    <t>013</t>
  </si>
  <si>
    <t>共和县委政法委员会</t>
  </si>
  <si>
    <t>013001</t>
  </si>
  <si>
    <t>青海省共和县委政法委员会</t>
  </si>
  <si>
    <t>014</t>
  </si>
  <si>
    <t>共青团共和县委员会</t>
  </si>
  <si>
    <t>014001</t>
  </si>
  <si>
    <t>015</t>
  </si>
  <si>
    <t>共和县妇女联合会</t>
  </si>
  <si>
    <t>015001</t>
  </si>
  <si>
    <t>017</t>
  </si>
  <si>
    <t>共和县经济商务局</t>
  </si>
  <si>
    <t>017001</t>
  </si>
  <si>
    <t>020</t>
  </si>
  <si>
    <t>共和县审计局</t>
  </si>
  <si>
    <t>020001</t>
  </si>
  <si>
    <t>021</t>
  </si>
  <si>
    <t>共和县财政局</t>
  </si>
  <si>
    <t>021001</t>
  </si>
  <si>
    <t>022</t>
  </si>
  <si>
    <t>共和县统计局</t>
  </si>
  <si>
    <t>022001</t>
  </si>
  <si>
    <t>026</t>
  </si>
  <si>
    <t>共和县教育系统</t>
  </si>
  <si>
    <t>026001</t>
  </si>
  <si>
    <t>026002</t>
  </si>
  <si>
    <t xml:space="preserve">        其他普通教育支出</t>
  </si>
  <si>
    <t>事业商品和服务支出</t>
  </si>
  <si>
    <t>026010</t>
  </si>
  <si>
    <t xml:space="preserve">        学前教育</t>
  </si>
  <si>
    <t>031</t>
  </si>
  <si>
    <t>共和县统战局</t>
  </si>
  <si>
    <t>031001</t>
  </si>
  <si>
    <t>032</t>
  </si>
  <si>
    <t>共和县宗教局</t>
  </si>
  <si>
    <t>032001</t>
  </si>
  <si>
    <t>034</t>
  </si>
  <si>
    <t>共和县委宣传部</t>
  </si>
  <si>
    <t>034001</t>
  </si>
  <si>
    <t>035</t>
  </si>
  <si>
    <t>共和县公安局</t>
  </si>
  <si>
    <t>035001</t>
  </si>
  <si>
    <t>公安系统商品和服务支出</t>
  </si>
  <si>
    <t>039</t>
  </si>
  <si>
    <t>共和县司法局</t>
  </si>
  <si>
    <t>039001</t>
  </si>
  <si>
    <t>039002</t>
  </si>
  <si>
    <t xml:space="preserve">        律师公证管理</t>
  </si>
  <si>
    <t>039003</t>
  </si>
  <si>
    <t>046</t>
  </si>
  <si>
    <t>共和县文体广电局</t>
  </si>
  <si>
    <t>046001</t>
  </si>
  <si>
    <t>046002</t>
  </si>
  <si>
    <t xml:space="preserve">        群众文化</t>
  </si>
  <si>
    <t>046003</t>
  </si>
  <si>
    <t xml:space="preserve">        广播</t>
  </si>
  <si>
    <t>050</t>
  </si>
  <si>
    <t>共和县委党校</t>
  </si>
  <si>
    <t>050001</t>
  </si>
  <si>
    <t xml:space="preserve">        干部教育</t>
  </si>
  <si>
    <t>051</t>
  </si>
  <si>
    <t>共和县档案局</t>
  </si>
  <si>
    <t>051001</t>
  </si>
  <si>
    <t>067</t>
  </si>
  <si>
    <t>共和县人武部</t>
  </si>
  <si>
    <t>067001</t>
  </si>
  <si>
    <t>068</t>
  </si>
  <si>
    <t>共和县人防办</t>
  </si>
  <si>
    <t>068001</t>
  </si>
  <si>
    <t xml:space="preserve">        人民防空</t>
  </si>
  <si>
    <t>202</t>
  </si>
  <si>
    <t>共和县发展和改革局</t>
  </si>
  <si>
    <t>202001</t>
  </si>
  <si>
    <t>共和县交通局</t>
  </si>
  <si>
    <t>203001</t>
  </si>
  <si>
    <t>203002</t>
  </si>
  <si>
    <t xml:space="preserve">        公路运输管理</t>
  </si>
  <si>
    <t>共和县住房和城乡建设局</t>
  </si>
  <si>
    <t>204001</t>
  </si>
  <si>
    <t>共和县国土资源局</t>
  </si>
  <si>
    <t>205001</t>
  </si>
  <si>
    <t>共和县城镇管理局</t>
  </si>
  <si>
    <t>206001</t>
  </si>
  <si>
    <t>青海省共和县住房保障和房产管理局</t>
  </si>
  <si>
    <t>207001</t>
  </si>
  <si>
    <t>301</t>
  </si>
  <si>
    <t>青海省共和县农牧局</t>
  </si>
  <si>
    <t>301001</t>
  </si>
  <si>
    <t>301002</t>
  </si>
  <si>
    <t xml:space="preserve">        事业运行</t>
  </si>
  <si>
    <t>301003</t>
  </si>
  <si>
    <t>301004</t>
  </si>
  <si>
    <t>301005</t>
  </si>
  <si>
    <t>301017</t>
  </si>
  <si>
    <t>301018</t>
  </si>
  <si>
    <t xml:space="preserve">        执法监管</t>
  </si>
  <si>
    <t>301019</t>
  </si>
  <si>
    <t>302</t>
  </si>
  <si>
    <t>共和县水利局</t>
  </si>
  <si>
    <t>302001</t>
  </si>
  <si>
    <t>302002</t>
  </si>
  <si>
    <t xml:space="preserve">        水利行业业务管理</t>
  </si>
  <si>
    <t>303</t>
  </si>
  <si>
    <t>共和县环境保护和林业局</t>
  </si>
  <si>
    <t>303001</t>
  </si>
  <si>
    <t>303002</t>
  </si>
  <si>
    <t xml:space="preserve">        林业事业机构</t>
  </si>
  <si>
    <t>303003</t>
  </si>
  <si>
    <t xml:space="preserve">        林业执法与监督</t>
  </si>
  <si>
    <t>303004</t>
  </si>
  <si>
    <t>303005</t>
  </si>
  <si>
    <t>303007</t>
  </si>
  <si>
    <t>304</t>
  </si>
  <si>
    <t>共和县扶贫局</t>
  </si>
  <si>
    <t>304001</t>
  </si>
  <si>
    <t>305</t>
  </si>
  <si>
    <t>共和县移民局</t>
  </si>
  <si>
    <t>305001</t>
  </si>
  <si>
    <t>305002</t>
  </si>
  <si>
    <t>306</t>
  </si>
  <si>
    <t>共和县科学技术局</t>
  </si>
  <si>
    <t>306001</t>
  </si>
  <si>
    <t>307</t>
  </si>
  <si>
    <t>共和县三江源生态保护和建设办公室</t>
  </si>
  <si>
    <t>307001</t>
  </si>
  <si>
    <t xml:space="preserve">        生态保护</t>
  </si>
  <si>
    <t>401</t>
  </si>
  <si>
    <t>共和县总工会</t>
  </si>
  <si>
    <t>401001</t>
  </si>
  <si>
    <t>402</t>
  </si>
  <si>
    <t>共和县人力资源和社会保障局</t>
  </si>
  <si>
    <t>402001</t>
  </si>
  <si>
    <t>403</t>
  </si>
  <si>
    <t>共和县卫生系统</t>
  </si>
  <si>
    <t>403001</t>
  </si>
  <si>
    <t>403002</t>
  </si>
  <si>
    <t xml:space="preserve">        卫生监督机构</t>
  </si>
  <si>
    <t>403003</t>
  </si>
  <si>
    <t xml:space="preserve">        疾病预防控制机构</t>
  </si>
  <si>
    <t>403004</t>
  </si>
  <si>
    <t xml:space="preserve">        乡镇卫生院</t>
  </si>
  <si>
    <t>403007</t>
  </si>
  <si>
    <t>403008</t>
  </si>
  <si>
    <t>403010</t>
  </si>
  <si>
    <t xml:space="preserve">        中医（民族）医院</t>
  </si>
  <si>
    <t>403011</t>
  </si>
  <si>
    <t xml:space="preserve">        事业单位医疗</t>
  </si>
  <si>
    <t>403012</t>
  </si>
  <si>
    <t>403013</t>
  </si>
  <si>
    <t>403014</t>
  </si>
  <si>
    <t>403015</t>
  </si>
  <si>
    <t>403016</t>
  </si>
  <si>
    <t>403017</t>
  </si>
  <si>
    <t>403018</t>
  </si>
  <si>
    <t>403019</t>
  </si>
  <si>
    <t>403020</t>
  </si>
  <si>
    <t>403021</t>
  </si>
  <si>
    <t>404</t>
  </si>
  <si>
    <t>共和县民政局</t>
  </si>
  <si>
    <t>404001</t>
  </si>
  <si>
    <t>405</t>
  </si>
  <si>
    <t>共和县计划生育局</t>
  </si>
  <si>
    <t>405002</t>
  </si>
  <si>
    <t xml:space="preserve">        计划生育服务</t>
  </si>
  <si>
    <t>406</t>
  </si>
  <si>
    <t>共和县医疗保险事业管理局</t>
  </si>
  <si>
    <t>406001</t>
  </si>
  <si>
    <t xml:space="preserve">        行政单位医疗</t>
  </si>
  <si>
    <t>408</t>
  </si>
  <si>
    <t>共和县老干部局</t>
  </si>
  <si>
    <t>408001</t>
  </si>
  <si>
    <t xml:space="preserve">        离退休人员管理机构</t>
  </si>
  <si>
    <t>409</t>
  </si>
  <si>
    <t>共和县残疾人联合会</t>
  </si>
  <si>
    <t>409001</t>
  </si>
  <si>
    <t>412</t>
  </si>
  <si>
    <t>共和县就业局</t>
  </si>
  <si>
    <t>412001</t>
  </si>
  <si>
    <t xml:space="preserve">        一般行政管理事务</t>
  </si>
  <si>
    <t>701</t>
  </si>
  <si>
    <t>共和县恰卜恰镇</t>
  </si>
  <si>
    <t>701001</t>
  </si>
  <si>
    <t>人大代表活动经费</t>
  </si>
  <si>
    <t>人大之家活动经费</t>
  </si>
  <si>
    <t>乡镇政协联络办公室经费</t>
  </si>
  <si>
    <t>伙食补助</t>
  </si>
  <si>
    <t>基础设施维修</t>
  </si>
  <si>
    <t>绩效考核基础奖</t>
  </si>
  <si>
    <t>人武部经费</t>
  </si>
  <si>
    <t>土地治理费</t>
  </si>
  <si>
    <t>维稳经费</t>
  </si>
  <si>
    <t>纪检工作经费</t>
  </si>
  <si>
    <t>团员之家活动经费</t>
  </si>
  <si>
    <t xml:space="preserve">        基层司法业务</t>
  </si>
  <si>
    <t>乡司法所商品和服务支出</t>
  </si>
  <si>
    <t>村级商品和服务支出</t>
  </si>
  <si>
    <t>城北社区商品和服务支出</t>
  </si>
  <si>
    <t>城东社区商品和服务支出</t>
  </si>
  <si>
    <t>城南社区商品和服务支出</t>
  </si>
  <si>
    <t>城西社区商品和服务支出</t>
  </si>
  <si>
    <t>城中社区商品和服务支出</t>
  </si>
  <si>
    <t>工业园社区商品和服务支出</t>
  </si>
  <si>
    <t>黄河路社区商品和服务支出</t>
  </si>
  <si>
    <t>金安社区商品和服务支出</t>
  </si>
  <si>
    <t>乡兽医站商品和服务支出</t>
  </si>
  <si>
    <t>乡水管所商品和服务支出</t>
  </si>
  <si>
    <t xml:space="preserve">        对村民委员会和村党支部的补助</t>
  </si>
  <si>
    <t>次汗素村商品和服务支出</t>
  </si>
  <si>
    <t>村级党建经费</t>
  </si>
  <si>
    <t>村级监委会经费</t>
  </si>
  <si>
    <t>东巴村商品和服务支出</t>
  </si>
  <si>
    <t>东香卡村商品和服务支出</t>
  </si>
  <si>
    <t>尕寺村商品和服务支出</t>
  </si>
  <si>
    <t>加拉村商品和服务支出</t>
  </si>
  <si>
    <t>加隆台村商品和服务支出</t>
  </si>
  <si>
    <t>上梅村商品和服务支出</t>
  </si>
  <si>
    <t>上塔迈村商品和服务支出</t>
  </si>
  <si>
    <t>社区监委会经费</t>
  </si>
  <si>
    <t>索尔加村商品和服务支出</t>
  </si>
  <si>
    <t>索吉亥村商品和服务支出</t>
  </si>
  <si>
    <t>西台村商品和服务支出</t>
  </si>
  <si>
    <t>西香卡村商品和服务支出</t>
  </si>
  <si>
    <t>下梅村商品和服务支出</t>
  </si>
  <si>
    <t>下塔迈村商品和服务支出</t>
  </si>
  <si>
    <t>已浪堂村商品和服务支出</t>
  </si>
  <si>
    <t>702</t>
  </si>
  <si>
    <t>共和县龙羊峡镇</t>
  </si>
  <si>
    <t>702001</t>
  </si>
  <si>
    <t>乡镇政协联络员办公经费</t>
  </si>
  <si>
    <t>2017年一般公用经费</t>
  </si>
  <si>
    <t>财政绩效考核基础奖</t>
  </si>
  <si>
    <t>二社区工作经费</t>
  </si>
  <si>
    <t>居监委会工作经费</t>
  </si>
  <si>
    <t>人武经费</t>
  </si>
  <si>
    <t>土地治理工作经费</t>
  </si>
  <si>
    <t>一社区工作经费</t>
  </si>
  <si>
    <t>阿乙亥村村级商品和服务支出</t>
  </si>
  <si>
    <t>曹多隆村村级商品和服务支出</t>
  </si>
  <si>
    <t>查那村村级商品和服务支出</t>
  </si>
  <si>
    <t>次汗土亥村村级商品和服务支出</t>
  </si>
  <si>
    <t>村监会工作经费</t>
  </si>
  <si>
    <t>德胜村村级商品和服务支出</t>
  </si>
  <si>
    <t>多隆沟村级商品和服务支出</t>
  </si>
  <si>
    <t>后菊花村村级商品和服务支出</t>
  </si>
  <si>
    <t>黄河村村级商品和服务支出</t>
  </si>
  <si>
    <t>克才村村级商品和服务支出</t>
  </si>
  <si>
    <t>龙才村级商品和服务支出</t>
  </si>
  <si>
    <t>龙羊新村村级商品和服务支出</t>
  </si>
  <si>
    <t>麻尼磨台村村级商品和服务支出</t>
  </si>
  <si>
    <t>瓦里关村村级商品和服务支出</t>
  </si>
  <si>
    <t>703</t>
  </si>
  <si>
    <t>共和县塘格木镇</t>
  </si>
  <si>
    <t>703001</t>
  </si>
  <si>
    <t>土地治理</t>
  </si>
  <si>
    <t>乡镇政协联络办公经费</t>
  </si>
  <si>
    <t xml:space="preserve">        其他城乡社区支出</t>
  </si>
  <si>
    <t>社区公用经费</t>
  </si>
  <si>
    <t>社区监委会工作经费</t>
  </si>
  <si>
    <t>达拉村村级公用经费</t>
  </si>
  <si>
    <t>党建经费</t>
  </si>
  <si>
    <t>东格村村级公用经费</t>
  </si>
  <si>
    <t>尕当村村级公用经费</t>
  </si>
  <si>
    <t>更尕村村级公用经费</t>
  </si>
  <si>
    <t>哈尔干村村级公用经费</t>
  </si>
  <si>
    <t>华塘村村级公用经费</t>
  </si>
  <si>
    <t>黄河村村级公用经费</t>
  </si>
  <si>
    <t>加什达村村级公用经费</t>
  </si>
  <si>
    <t>金塘村村级公用经费</t>
  </si>
  <si>
    <t>浪娘村村级公用经费</t>
  </si>
  <si>
    <t>曲让村村级公用经费</t>
  </si>
  <si>
    <t>曲宗村村级公用经费</t>
  </si>
  <si>
    <t>吾赫勒村村级公用经费</t>
  </si>
  <si>
    <t>治海村村级公用经费</t>
  </si>
  <si>
    <t>智德村村级公用经费</t>
  </si>
  <si>
    <t>中果村村级公用经费</t>
  </si>
  <si>
    <t>704</t>
  </si>
  <si>
    <t>共和县倒淌河镇</t>
  </si>
  <si>
    <t>704001</t>
  </si>
  <si>
    <t>政协联络员活动经费</t>
  </si>
  <si>
    <t>基础设施建设</t>
  </si>
  <si>
    <t>其他公用经费</t>
  </si>
  <si>
    <t>团员之家工作经费</t>
  </si>
  <si>
    <t>次汗达哇村级商品和服务支出</t>
  </si>
  <si>
    <t>村级商品和服务支出（党建）</t>
  </si>
  <si>
    <t>东卫村村级商品和服务支出</t>
  </si>
  <si>
    <t>哈乙亥村村级商品和服务支出</t>
  </si>
  <si>
    <t>黑科村村级商品和服务支出</t>
  </si>
  <si>
    <t>黄科村村级商品和服务支出</t>
  </si>
  <si>
    <t>甲乙村村级商品和服务支出</t>
  </si>
  <si>
    <t>拉乙亥玛村级商品和服务支出</t>
  </si>
  <si>
    <t>蒙古村村级商品和服务支出</t>
  </si>
  <si>
    <t>元者村级商品和服务支出</t>
  </si>
  <si>
    <t>705</t>
  </si>
  <si>
    <t>共和县江西沟乡</t>
  </si>
  <si>
    <t>705001</t>
  </si>
  <si>
    <t>人大之家活动经费支出</t>
  </si>
  <si>
    <t>乡镇政协办公经费</t>
  </si>
  <si>
    <t xml:space="preserve">        其他国防动员支出</t>
  </si>
  <si>
    <t>大仓村公用经费</t>
  </si>
  <si>
    <t>莫热村公用经费</t>
  </si>
  <si>
    <t>元者村公用经费</t>
  </si>
  <si>
    <t>706</t>
  </si>
  <si>
    <t>共和县黑马河乡</t>
  </si>
  <si>
    <t>706001</t>
  </si>
  <si>
    <t>2017年公用经费</t>
  </si>
  <si>
    <t>村监会经费</t>
  </si>
  <si>
    <t>加隆村公用经费</t>
  </si>
  <si>
    <t>监委会工作经费</t>
  </si>
  <si>
    <t>然去乎公用经费</t>
  </si>
  <si>
    <t>社区居委会公用经费</t>
  </si>
  <si>
    <t>土地整理</t>
  </si>
  <si>
    <t>文巴村公用经费</t>
  </si>
  <si>
    <t>乡兽医站公用经费</t>
  </si>
  <si>
    <t>乡水管所公用经费</t>
  </si>
  <si>
    <t>乡司法所公用经费</t>
  </si>
  <si>
    <t>正去乎村公用经费</t>
  </si>
  <si>
    <t>政府联络办公经费</t>
  </si>
  <si>
    <t>707</t>
  </si>
  <si>
    <t>共和县石乃亥乡</t>
  </si>
  <si>
    <t>707001</t>
  </si>
  <si>
    <t>绩效考核经费</t>
  </si>
  <si>
    <t>土地治理经费</t>
  </si>
  <si>
    <t xml:space="preserve">        机构运行</t>
  </si>
  <si>
    <t>尕日拉村公用经费</t>
  </si>
  <si>
    <t>鲁色村公用经费</t>
  </si>
  <si>
    <t>切吉村公用经费</t>
  </si>
  <si>
    <t>肉龙村公用经费</t>
  </si>
  <si>
    <t>铁卜加村公用经费</t>
  </si>
  <si>
    <t>向公村公用经费</t>
  </si>
  <si>
    <t>708</t>
  </si>
  <si>
    <t>共和县沙珠玉乡</t>
  </si>
  <si>
    <t>708001</t>
  </si>
  <si>
    <t>行政商品和服务支出（政协联络员办公经费）</t>
  </si>
  <si>
    <t>行政商品和服务支出（伙食补助）</t>
  </si>
  <si>
    <t>行政商品和服务支出（基础设施维修）</t>
  </si>
  <si>
    <t>行政商品和服务支出（绩效考核基础奖）</t>
  </si>
  <si>
    <t>行政商品和服务支出（纪检工作经费）</t>
  </si>
  <si>
    <t>行政商品和服务支出（人大代表活动经费）</t>
  </si>
  <si>
    <t>行政商品和服务支出（人大之家活动经费）</t>
  </si>
  <si>
    <t>行政商品和服务支出（人武经费）</t>
  </si>
  <si>
    <t>行政商品和服务支出（土地治理）</t>
  </si>
  <si>
    <t>行政商品和服务支出（团员之家活动经费）</t>
  </si>
  <si>
    <t>行政商品和服务支出（维稳经费）</t>
  </si>
  <si>
    <t>行政商品和服务支出（乡政府）</t>
  </si>
  <si>
    <t>直乃亥村商品和服务支出</t>
  </si>
  <si>
    <t>村级商品和服务支出(村监会经费）</t>
  </si>
  <si>
    <t>村级商品和服务支出（党建经费）</t>
  </si>
  <si>
    <t>达连海村商品和服务支出</t>
  </si>
  <si>
    <t>耐海塔村商品和服务支出</t>
  </si>
  <si>
    <t>曲沟村商品和服务支出</t>
  </si>
  <si>
    <t>上村商品和服务支出</t>
  </si>
  <si>
    <t>上卡力岗村商品和服务支出</t>
  </si>
  <si>
    <t>下卡力岗村商品和服务支出</t>
  </si>
  <si>
    <t>扎布达村商品和服务支出</t>
  </si>
  <si>
    <t>种子村商品和服务支出</t>
  </si>
  <si>
    <t>珠玉村商品和服务支出</t>
  </si>
  <si>
    <t>709</t>
  </si>
  <si>
    <t>共和县铁盖乡</t>
  </si>
  <si>
    <t>709001</t>
  </si>
  <si>
    <t>行政商品和服务支出（政协联络活动经费）</t>
  </si>
  <si>
    <t>行政商品和服务支出（绩效考核奖金）</t>
  </si>
  <si>
    <t xml:space="preserve">        机关服务</t>
  </si>
  <si>
    <t>村级商品和服务支出（村监会经费）</t>
  </si>
  <si>
    <t>哈汉土亥村商品和服务支出</t>
  </si>
  <si>
    <t>拉才村商品和服务支出</t>
  </si>
  <si>
    <t>马汉台村商品和服务支出</t>
  </si>
  <si>
    <t>七台村商品和服务支出</t>
  </si>
  <si>
    <t>上合乐寺村商品和服务支出</t>
  </si>
  <si>
    <t>铁盖村商品和服务支出</t>
  </si>
  <si>
    <t>托勒台村商品和服务支出</t>
  </si>
  <si>
    <t>委曲村商品和服务支出</t>
  </si>
  <si>
    <t>吾雷村商品和服务支出</t>
  </si>
  <si>
    <t>下合乐寺村商品和服务支出</t>
  </si>
  <si>
    <t>710</t>
  </si>
  <si>
    <t>共和县廿地乡</t>
  </si>
  <si>
    <t>710001</t>
  </si>
  <si>
    <t>伙食费</t>
  </si>
  <si>
    <t>政协联络经费</t>
  </si>
  <si>
    <t>村级党员培训费</t>
  </si>
  <si>
    <t>村监委会公用经费</t>
  </si>
  <si>
    <t>拉龙村级商品和服务支出</t>
  </si>
  <si>
    <t>廿地村级商品和服务支出</t>
  </si>
  <si>
    <t>切扎村级商品和服务支出</t>
  </si>
  <si>
    <t>曲什纳村级商品和服务支出</t>
  </si>
  <si>
    <t>羊让村级商品和服务支出</t>
  </si>
  <si>
    <t>711</t>
  </si>
  <si>
    <t>共和县切吉乡</t>
  </si>
  <si>
    <t>711001</t>
  </si>
  <si>
    <t>人大工作之家</t>
  </si>
  <si>
    <t>政协联络办公经费</t>
  </si>
  <si>
    <t>人武工作经费</t>
  </si>
  <si>
    <t>团之家活动经费</t>
  </si>
  <si>
    <t>维稳工作经费</t>
  </si>
  <si>
    <t>东巴搬迁商品和服务支出</t>
  </si>
  <si>
    <t>东科村商品和服务支出</t>
  </si>
  <si>
    <t>加什科寸商品和服务支出</t>
  </si>
  <si>
    <t>莫合村商品和服务支出</t>
  </si>
  <si>
    <t>祁加村商品和服务支出</t>
  </si>
  <si>
    <t>乔夫旦村商品和服务支出</t>
  </si>
  <si>
    <t>塔秀村商品和服务支出</t>
  </si>
  <si>
    <t>哇合村商品和服务支出</t>
  </si>
  <si>
    <t>新村商品和服务支出</t>
  </si>
  <si>
    <t>800</t>
  </si>
  <si>
    <t>其他单位</t>
  </si>
  <si>
    <t>800008</t>
  </si>
  <si>
    <t>2017年共和县本级对个人和家庭的补助支出预算表</t>
  </si>
  <si>
    <t xml:space="preserve">      单位：元</t>
  </si>
  <si>
    <t>单位名称（科目）</t>
  </si>
  <si>
    <t>项目名称</t>
  </si>
  <si>
    <t>离休费</t>
  </si>
  <si>
    <t>退休费</t>
  </si>
  <si>
    <t>退职（役）费</t>
  </si>
  <si>
    <t>抚恤金</t>
  </si>
  <si>
    <t>生活补助</t>
  </si>
  <si>
    <t>救济费</t>
  </si>
  <si>
    <t>医疗费</t>
  </si>
  <si>
    <t>助学金</t>
  </si>
  <si>
    <t>奖励金</t>
  </si>
  <si>
    <t>生产补贴</t>
  </si>
  <si>
    <t>提租补贴</t>
  </si>
  <si>
    <t>其他对个人和家庭的补助支出</t>
  </si>
  <si>
    <t xml:space="preserve">        2210201</t>
  </si>
  <si>
    <t>行政在职住房公积金</t>
  </si>
  <si>
    <t>事业在职住房公积金</t>
  </si>
  <si>
    <t xml:space="preserve">        2011101</t>
  </si>
  <si>
    <t xml:space="preserve">        2010501</t>
  </si>
  <si>
    <t>遗属人员生活补助</t>
  </si>
  <si>
    <t xml:space="preserve">        2050299</t>
  </si>
  <si>
    <t>026003</t>
  </si>
  <si>
    <t xml:space="preserve">        2050202</t>
  </si>
  <si>
    <t>026004</t>
  </si>
  <si>
    <t>026005</t>
  </si>
  <si>
    <t>026006</t>
  </si>
  <si>
    <t>026007</t>
  </si>
  <si>
    <t xml:space="preserve">        2050203</t>
  </si>
  <si>
    <t>026008</t>
  </si>
  <si>
    <t>026009</t>
  </si>
  <si>
    <t xml:space="preserve">        2050201</t>
  </si>
  <si>
    <t>026011</t>
  </si>
  <si>
    <t>026012</t>
  </si>
  <si>
    <t>026013</t>
  </si>
  <si>
    <t>026014</t>
  </si>
  <si>
    <t>026015</t>
  </si>
  <si>
    <t>026016</t>
  </si>
  <si>
    <t>026017</t>
  </si>
  <si>
    <t>026018</t>
  </si>
  <si>
    <t>026019</t>
  </si>
  <si>
    <t>026020</t>
  </si>
  <si>
    <t>026021</t>
  </si>
  <si>
    <t>026022</t>
  </si>
  <si>
    <t>026023</t>
  </si>
  <si>
    <t xml:space="preserve">        2040201</t>
  </si>
  <si>
    <t>046004</t>
  </si>
  <si>
    <t xml:space="preserve">        2050802</t>
  </si>
  <si>
    <t>公益性岗位人员工资</t>
  </si>
  <si>
    <t xml:space="preserve">        2140101</t>
  </si>
  <si>
    <t xml:space="preserve">        2200101</t>
  </si>
  <si>
    <t xml:space="preserve">        2120101</t>
  </si>
  <si>
    <t xml:space="preserve">        2130104</t>
  </si>
  <si>
    <t xml:space="preserve">        2130110</t>
  </si>
  <si>
    <t xml:space="preserve">        2130304</t>
  </si>
  <si>
    <t xml:space="preserve">        2130201</t>
  </si>
  <si>
    <t xml:space="preserve">        2130204</t>
  </si>
  <si>
    <t xml:space="preserve">        2080502</t>
  </si>
  <si>
    <t xml:space="preserve">        2060101</t>
  </si>
  <si>
    <t xml:space="preserve">        2080101</t>
  </si>
  <si>
    <t>“三支一扶”人员岗位补贴</t>
  </si>
  <si>
    <t xml:space="preserve">        2100101</t>
  </si>
  <si>
    <t xml:space="preserve">        2100401</t>
  </si>
  <si>
    <t>403009</t>
  </si>
  <si>
    <t xml:space="preserve">        2100202</t>
  </si>
  <si>
    <t xml:space="preserve">        2100302</t>
  </si>
  <si>
    <t xml:space="preserve">        2101101</t>
  </si>
  <si>
    <t>在职住房公积金</t>
  </si>
  <si>
    <t xml:space="preserve">        2080501</t>
  </si>
  <si>
    <t>行政离退休工资支出</t>
  </si>
  <si>
    <t xml:space="preserve">        2080804</t>
  </si>
  <si>
    <t>兽医站在职住房公积金</t>
  </si>
  <si>
    <t>水管所在职住房公积金</t>
  </si>
  <si>
    <t>司法所在职住房公积金</t>
  </si>
  <si>
    <t xml:space="preserve">        2080801</t>
  </si>
  <si>
    <t xml:space="preserve">        2010101</t>
  </si>
  <si>
    <t>乡水管所在职住房公积金</t>
  </si>
  <si>
    <t>服务中心在职住房公积金</t>
  </si>
  <si>
    <t>乡兽医站在职住房公积金</t>
  </si>
  <si>
    <t>乡司法所在职住房公积金</t>
  </si>
  <si>
    <t>乡服务中心在职住房公积金</t>
  </si>
  <si>
    <t>司法在职住房公积金</t>
  </si>
  <si>
    <t xml:space="preserve">        2011501</t>
  </si>
  <si>
    <t>2017年共和县本级工资福利支出预算表</t>
  </si>
  <si>
    <t xml:space="preserve">         单位：元</t>
  </si>
  <si>
    <t>基本工资</t>
  </si>
  <si>
    <t>津贴补贴</t>
  </si>
  <si>
    <t>奖金</t>
  </si>
  <si>
    <t>社会保障缴费</t>
  </si>
  <si>
    <t>伙食补助费</t>
  </si>
  <si>
    <t>绩效工资</t>
  </si>
  <si>
    <t>其他工资福利支出</t>
  </si>
  <si>
    <t>福利费</t>
  </si>
  <si>
    <t>行政工资福利支出</t>
  </si>
  <si>
    <t>行政在职烤火费</t>
  </si>
  <si>
    <t>财政对基本养老保险基金的补助支出</t>
  </si>
  <si>
    <t>财政对失业保险基金的补助支出</t>
  </si>
  <si>
    <t>财政对基本工伤保险的补助支出</t>
  </si>
  <si>
    <t>聘用人员工资福利支出</t>
  </si>
  <si>
    <t>清洁工工资福利支出</t>
  </si>
  <si>
    <t>事业工资福利支出</t>
  </si>
  <si>
    <t>其他人员工资福利支出</t>
  </si>
  <si>
    <t>公检法司烤火费</t>
  </si>
  <si>
    <t>大学生志愿者</t>
  </si>
  <si>
    <t>大学生志愿者养老保险</t>
  </si>
  <si>
    <t>大学生志愿者失业保险</t>
  </si>
  <si>
    <t>大学生志愿者医疗保险</t>
  </si>
  <si>
    <t>4050人员工资</t>
  </si>
  <si>
    <t>保安工资</t>
  </si>
  <si>
    <t>福利费支出</t>
  </si>
  <si>
    <t>临工工资</t>
  </si>
  <si>
    <t>幼教工资</t>
  </si>
  <si>
    <t>事业在职烤火费</t>
  </si>
  <si>
    <t>（福利费）其他工资福利支出</t>
  </si>
  <si>
    <t>（加班费）其他工资福利支出</t>
  </si>
  <si>
    <t>其他人员（村警）工资福利支出</t>
  </si>
  <si>
    <t>协警员工资福利支出</t>
  </si>
  <si>
    <t>养老保险</t>
  </si>
  <si>
    <t>失业保险基金</t>
  </si>
  <si>
    <t>工伤保险</t>
  </si>
  <si>
    <t>基本养老保险基金的补助支出</t>
  </si>
  <si>
    <t>失业保险基金的补助支出</t>
  </si>
  <si>
    <t>基本工伤保险的补助支出</t>
  </si>
  <si>
    <t>财政对基本医疗保险的补助支出</t>
  </si>
  <si>
    <t>其他人员养老保险</t>
  </si>
  <si>
    <t>军转干住房补贴</t>
  </si>
  <si>
    <t>军转干烤火费</t>
  </si>
  <si>
    <t>临聘人员工资</t>
  </si>
  <si>
    <t>临时工</t>
  </si>
  <si>
    <t>失业金</t>
  </si>
  <si>
    <t>在职烤火费</t>
  </si>
  <si>
    <t>其他人员烤火费</t>
  </si>
  <si>
    <t>行政离退休烤火费</t>
  </si>
  <si>
    <t>财政社区对基本养老保险基金的补助支出</t>
  </si>
  <si>
    <t>财政行政对失业保险基金的补助支出</t>
  </si>
  <si>
    <t>事业服务中心工资福利支出</t>
  </si>
  <si>
    <t>行政财政对基本养老保险基金的补助支出</t>
  </si>
  <si>
    <t>服务中心对基本养老保险基金的补助支出</t>
  </si>
  <si>
    <t>服务中心对失业保险基金的补助支出</t>
  </si>
  <si>
    <t>服务中心在职烤火费</t>
  </si>
  <si>
    <t>财政司法所对基本养老保险基金的补助支出</t>
  </si>
  <si>
    <t>乡司法所行政工资福利支出</t>
  </si>
  <si>
    <t>兽医站对基本养老保险基金的补助支出</t>
  </si>
  <si>
    <t>兽医站对失业保险基金的补助支出</t>
  </si>
  <si>
    <t>兽医站在职烤火费</t>
  </si>
  <si>
    <t>乡兽医站事业工资福利支出</t>
  </si>
  <si>
    <t>公园管护人员工资1</t>
  </si>
  <si>
    <t>水管所对基本养老保险基金的补助支出</t>
  </si>
  <si>
    <t>水管所对失业保险基金的补助支出</t>
  </si>
  <si>
    <t>水管所在职烤火费</t>
  </si>
  <si>
    <t>乡水管所事业工资福利支出</t>
  </si>
  <si>
    <t>次汗素村干部报酬</t>
  </si>
  <si>
    <t>村级纪检员干部报酬</t>
  </si>
  <si>
    <t>村级检委会干部报酬</t>
  </si>
  <si>
    <t>东巴村干部报酬</t>
  </si>
  <si>
    <t>东香卡村干部报酬</t>
  </si>
  <si>
    <t>尕寺村干部报酬</t>
  </si>
  <si>
    <t>加拉村干部报酬</t>
  </si>
  <si>
    <t>加隆台村干部报酬</t>
  </si>
  <si>
    <t>上梅村干部报酬</t>
  </si>
  <si>
    <t>上塔迈村干部报酬</t>
  </si>
  <si>
    <t>社区检委会人员工资</t>
  </si>
  <si>
    <t>索尔加村干部报酬</t>
  </si>
  <si>
    <t>索吉亥村干部报酬</t>
  </si>
  <si>
    <t>西台村干部报酬</t>
  </si>
  <si>
    <t>西香卡村干部报酬</t>
  </si>
  <si>
    <t>下梅村干部报酬</t>
  </si>
  <si>
    <t>下塔迈村干部报酬</t>
  </si>
  <si>
    <t>已浪堂村干部报酬</t>
  </si>
  <si>
    <t>居监会主任工资</t>
  </si>
  <si>
    <t>社区纪检员工资</t>
  </si>
  <si>
    <t>社区居委会人员工资福利支出</t>
  </si>
  <si>
    <t>乡司法所人员烤火费</t>
  </si>
  <si>
    <t>财政对社区基本养老保险基金的补助支出</t>
  </si>
  <si>
    <t>财政对社区基本医疗保险的补助支出</t>
  </si>
  <si>
    <t>临工工资福利支出</t>
  </si>
  <si>
    <t>阿乙亥村村社干部报酬</t>
  </si>
  <si>
    <t>阿乙亥村定额补助</t>
  </si>
  <si>
    <t>曹多隆村村社干部报酬</t>
  </si>
  <si>
    <t>曹多隆村定额补助</t>
  </si>
  <si>
    <t>查那村村社干部报酬</t>
  </si>
  <si>
    <t>查那村定额补助</t>
  </si>
  <si>
    <t>次汗土亥村村社干部报酬</t>
  </si>
  <si>
    <t>次汗土亥村定额补助</t>
  </si>
  <si>
    <t>村级纪检员工资</t>
  </si>
  <si>
    <t>村监会主任工资</t>
  </si>
  <si>
    <t>德胜村村社干部报酬</t>
  </si>
  <si>
    <t>德胜村定额补助</t>
  </si>
  <si>
    <t>多隆沟村村社干部报酬</t>
  </si>
  <si>
    <t>后菊花村村社干部报酬</t>
  </si>
  <si>
    <t>后菊花村定额补助</t>
  </si>
  <si>
    <t>黄河村村社干部报酬</t>
  </si>
  <si>
    <t>克才村村社干部报酬</t>
  </si>
  <si>
    <t>克才村定额补助</t>
  </si>
  <si>
    <t>龙才村村社干部报酬</t>
  </si>
  <si>
    <t>龙才村定额补助</t>
  </si>
  <si>
    <t>龙羊新村村社干部报酬</t>
  </si>
  <si>
    <t>龙羊新村定额补助</t>
  </si>
  <si>
    <t>麻尼磨台村村社干部报酬</t>
  </si>
  <si>
    <t>瓦里关村村社干部报酬</t>
  </si>
  <si>
    <t>瓦里关村定额补助</t>
  </si>
  <si>
    <t>社区居委会人员养老保险</t>
  </si>
  <si>
    <t>司法所人员烤火费</t>
  </si>
  <si>
    <t>居委会人员医疗保险</t>
  </si>
  <si>
    <t>社区监委会主任工资</t>
  </si>
  <si>
    <t>水管所临时工</t>
  </si>
  <si>
    <t>村级畜疫防治员</t>
  </si>
  <si>
    <t>村纪检员工资</t>
  </si>
  <si>
    <t>达拉村村社干部报酬</t>
  </si>
  <si>
    <t>定额补助</t>
  </si>
  <si>
    <t>东格村村社干部报酬</t>
  </si>
  <si>
    <t>尕当村村社干部报酬</t>
  </si>
  <si>
    <t>更尕村村社干部报酬</t>
  </si>
  <si>
    <t>哈尔干村村社干部报酬</t>
  </si>
  <si>
    <t>华塘村村社干部报酬</t>
  </si>
  <si>
    <t>加什达村村社干部报酬</t>
  </si>
  <si>
    <t>金塘村村社干部报酬</t>
  </si>
  <si>
    <t>浪娘村村社干部报酬</t>
  </si>
  <si>
    <t>曲让村村社干部报酬</t>
  </si>
  <si>
    <t>曲宗村村社干部报酬</t>
  </si>
  <si>
    <t>吾赫勒村村社干部报酬</t>
  </si>
  <si>
    <t>治海村村社干部报酬</t>
  </si>
  <si>
    <t>智德村村社干部报酬</t>
  </si>
  <si>
    <t>中果村村社干部报酬</t>
  </si>
  <si>
    <t>财政对基本养老保险基金的补助支出（养老金）</t>
  </si>
  <si>
    <t>村干部报酬</t>
  </si>
  <si>
    <t>村监会主任工资（小村）</t>
  </si>
  <si>
    <t>社干部报酬</t>
  </si>
  <si>
    <t>行政对基本养老保险基金的补助支出</t>
  </si>
  <si>
    <t>财政对事业基本养老保险基金的补助支出</t>
  </si>
  <si>
    <t>财政对事业失业保险基金的补助支出</t>
  </si>
  <si>
    <t>财政对司法基本养老保险基金的补助支出</t>
  </si>
  <si>
    <t>财政对兽医站基本养老保险基金的补助支出</t>
  </si>
  <si>
    <t>财政对兽医站失业保险基金的补助支出</t>
  </si>
  <si>
    <t>兽医站职烤火费</t>
  </si>
  <si>
    <t>财政对水管所基本养老保险基金的补助支出</t>
  </si>
  <si>
    <t>财政对水管所失业保险基金的补助支出</t>
  </si>
  <si>
    <t>水管所职烤火费</t>
  </si>
  <si>
    <t>村纪检员干部报酬</t>
  </si>
  <si>
    <t>大仓村社干部报酬</t>
  </si>
  <si>
    <t>莫热村社干部报酬</t>
  </si>
  <si>
    <t>元者村社干部报酬</t>
  </si>
  <si>
    <t>加隆村社干部报酬</t>
  </si>
  <si>
    <t>然去乎村社干部报酬</t>
  </si>
  <si>
    <t>文巴村社干部报酬</t>
  </si>
  <si>
    <t>乡服务中心工资福利支出</t>
  </si>
  <si>
    <t>乡服务中心在职烤火费</t>
  </si>
  <si>
    <t>乡兽医站在职烤火费</t>
  </si>
  <si>
    <t>乡水管所在职烤火费</t>
  </si>
  <si>
    <t>乡司法所在职烤火费</t>
  </si>
  <si>
    <t>正去乎村社干部报酬</t>
  </si>
  <si>
    <t>村社干部报酬(纪检员工资）</t>
  </si>
  <si>
    <t>事业服务中心在职烤火费</t>
  </si>
  <si>
    <t>居委会基本养老保险基金的补助支出</t>
  </si>
  <si>
    <t>在职财政对基本养老保险基金的补助支出</t>
  </si>
  <si>
    <t>村监委会主任工资</t>
  </si>
  <si>
    <t>村社干部报酬</t>
  </si>
  <si>
    <t>村社区纪检员工资</t>
  </si>
  <si>
    <t>村社区监委会主任工资</t>
  </si>
  <si>
    <t>其他人员工资福利支出（福利费）</t>
  </si>
  <si>
    <t>其他人员工资福利支出（临工工资）</t>
  </si>
  <si>
    <t>村纪检员报酬</t>
  </si>
  <si>
    <t>村监会主任报酬</t>
  </si>
  <si>
    <t>村社干部报酬（定额补助）</t>
  </si>
  <si>
    <t>达连海村社干部报酬</t>
  </si>
  <si>
    <t>耐海塔村社干部报酬</t>
  </si>
  <si>
    <t>曲沟村社干部报酬</t>
  </si>
  <si>
    <t>上村社干部报酬</t>
  </si>
  <si>
    <t>上卡力岗村社干部报酬</t>
  </si>
  <si>
    <t>下卡力岗村社干部报酬</t>
  </si>
  <si>
    <t>扎布达村社干部报酬</t>
  </si>
  <si>
    <t>直乃亥村社干部报酬</t>
  </si>
  <si>
    <t>种子村社干部报酬</t>
  </si>
  <si>
    <t>珠玉村社干部报酬</t>
  </si>
  <si>
    <t>其他工资福利支出(福利费）</t>
  </si>
  <si>
    <t>其他工资福利支出（临工工资）</t>
  </si>
  <si>
    <t>乡司法所烤火费</t>
  </si>
  <si>
    <t>各村村监会报酬</t>
  </si>
  <si>
    <t>各村定额干部报酬</t>
  </si>
  <si>
    <t>各村纪检员报酬</t>
  </si>
  <si>
    <t>哈汗土亥村社干部报酬</t>
  </si>
  <si>
    <t>拉才村社干部报酬</t>
  </si>
  <si>
    <t>马汉台村社干部报酬</t>
  </si>
  <si>
    <t>七台村社干部报酬</t>
  </si>
  <si>
    <t>上合乐寺村社干部报酬</t>
  </si>
  <si>
    <t>铁盖村社干部报酬</t>
  </si>
  <si>
    <t>托勒台村社干部报酬</t>
  </si>
  <si>
    <t>委曲村社干部报酬</t>
  </si>
  <si>
    <t>吾雷村社干部报酬</t>
  </si>
  <si>
    <t>下合乐寺村社干部报酬</t>
  </si>
  <si>
    <t>乡兽医站人员烤火费</t>
  </si>
  <si>
    <t>水管所人员烤火费</t>
  </si>
  <si>
    <t>东科村干部报酬</t>
  </si>
  <si>
    <t>纪检员工资</t>
  </si>
  <si>
    <t>加什科村干部报酬</t>
  </si>
  <si>
    <t>莫合村干部报酬</t>
  </si>
  <si>
    <t>祁加村干部报酬</t>
  </si>
  <si>
    <t>乔夫旦村干部报酬</t>
  </si>
  <si>
    <t>塔秀村干部报酬</t>
  </si>
  <si>
    <t>哇合村干部报酬</t>
  </si>
  <si>
    <t>新村干部报酬</t>
  </si>
  <si>
    <t>2017年共和县本级专项支出预算明细表</t>
  </si>
  <si>
    <t xml:space="preserve"> 单位：元</t>
  </si>
  <si>
    <t>序号</t>
  </si>
  <si>
    <t>支出功能分类科目代码</t>
  </si>
  <si>
    <t>备  注</t>
  </si>
  <si>
    <t>上年执行数</t>
  </si>
  <si>
    <t>部门上报数</t>
  </si>
  <si>
    <t>财政测算数</t>
  </si>
  <si>
    <t>政府决定纳入预算数</t>
  </si>
  <si>
    <t>总计</t>
  </si>
  <si>
    <t>集中财力办大事</t>
  </si>
  <si>
    <t>021005</t>
  </si>
  <si>
    <t>城乡基础设施建设</t>
  </si>
  <si>
    <t>预算惯例</t>
  </si>
  <si>
    <t>环湖环境卫生整治</t>
  </si>
  <si>
    <t>———</t>
  </si>
  <si>
    <t>智慧城市</t>
  </si>
  <si>
    <t>城镇绿化</t>
  </si>
  <si>
    <t>美丽乡村建设</t>
  </si>
  <si>
    <t>农村牧区“一事一议”项目</t>
  </si>
  <si>
    <t>预备费</t>
  </si>
  <si>
    <t>新增债券、置换资金偿还本金（544万元）</t>
  </si>
  <si>
    <t>扶贫扶持资金</t>
  </si>
  <si>
    <t>支农投入</t>
  </si>
  <si>
    <t>预算惯例【农牧产业园专项资金】</t>
  </si>
  <si>
    <t>旅游发展基金</t>
  </si>
  <si>
    <t>菜篮子工程</t>
  </si>
  <si>
    <t>督查经费</t>
  </si>
  <si>
    <t>共发〔2015〕5号，中共共和县委    共和县人民政府  关于加强和改进督促检查工作的意见</t>
  </si>
  <si>
    <t>全委会会议经费</t>
  </si>
  <si>
    <t>1年2次，每次1万元。惯例</t>
  </si>
  <si>
    <t>文印费</t>
  </si>
  <si>
    <t>县党史研究室工作经费</t>
  </si>
  <si>
    <t>县政府常务2016年会议纪要第11期</t>
  </si>
  <si>
    <t>县级干部经费</t>
  </si>
  <si>
    <t>书记1人，85500元；副书记2人66500元</t>
  </si>
  <si>
    <t>保密经费</t>
  </si>
  <si>
    <t>青国密发〔2008〕9号 关于进一步加强密码经费保障工作的通知                                  共党办〔2003〕20号   中共共和县委办公室关于请求解决密码通信网络经费的报告</t>
  </si>
  <si>
    <t>固定观察点经费</t>
  </si>
  <si>
    <t>共和县人民政府 常务会议纪要  第8期</t>
  </si>
  <si>
    <t>办公楼电费</t>
  </si>
  <si>
    <t>办公楼取暖费</t>
  </si>
  <si>
    <t>办公楼水费</t>
  </si>
  <si>
    <t>办公楼维修费</t>
  </si>
  <si>
    <t>2016年11月25日县政府第二次常务会议</t>
  </si>
  <si>
    <t>代表活动经费</t>
  </si>
  <si>
    <t>标准每人800元，人大代表165人，共计132000元，共发〔2014〕84号</t>
  </si>
  <si>
    <t>人大代表培训费</t>
  </si>
  <si>
    <t xml:space="preserve">共发〔2014〕84号，每年安排20名基层人大代表外出培训，培训费由县财政局每年按50000元予以保障  培训2期   </t>
  </si>
  <si>
    <t>县级干部车辆经费</t>
  </si>
  <si>
    <t>正县一名66500元，副县5名285000元，共计57000元。</t>
  </si>
  <si>
    <t>例会经费</t>
  </si>
  <si>
    <t>例会经费标准一次5000元，共8次，共计40000元，共发〔2016〕8号</t>
  </si>
  <si>
    <t>五个专门委员会工作经费</t>
  </si>
  <si>
    <t>标准每人每年5000元，共计25000，共发〔2016〕8号</t>
  </si>
  <si>
    <t>县乡人大调研培训经费</t>
  </si>
  <si>
    <t>每年拨入30000元，共发〔2016〕8号</t>
  </si>
  <si>
    <t>代表视察经费</t>
  </si>
  <si>
    <t>共发〔2016〕8号，每年拨入20000元</t>
  </si>
  <si>
    <t>人大代表之家工作经费</t>
  </si>
  <si>
    <t>每年拨入30000元，共发〔2014〕84号</t>
  </si>
  <si>
    <t>保电费</t>
  </si>
  <si>
    <t>电子政务网站维护费</t>
  </si>
  <si>
    <t>2012年政府常务会议纪要第三期</t>
  </si>
  <si>
    <t>电子政务业务费</t>
  </si>
  <si>
    <t>两办文印耗材</t>
  </si>
  <si>
    <t>县政府各办公楼、会议中心及周转楼设施维修</t>
  </si>
  <si>
    <t>地下暖气管网改造、消防设施更新、修建停车场、水泥地坪修补等</t>
  </si>
  <si>
    <t>零星维修</t>
  </si>
  <si>
    <t>正县级1名85500元；副县级9名，每人66500元，合计598500元；两项合计684000元</t>
  </si>
  <si>
    <t>县志经费</t>
  </si>
  <si>
    <t>援青干部房屋租赁费</t>
  </si>
  <si>
    <t>2名每人31200元合计62400元</t>
  </si>
  <si>
    <t>政府部分临时工工资及养老金</t>
  </si>
  <si>
    <t>共政办〔2013〕113号文，每人458.88x12x5=27532.8元，临聘司机1人2000X12=24000元；合计51533元</t>
  </si>
  <si>
    <t>法律顾问费</t>
  </si>
  <si>
    <t>预算惯例1万元，2016年《常务会议纪要》第七期25万元</t>
  </si>
  <si>
    <t>法制经费</t>
  </si>
  <si>
    <t>两会、“两节”期间驻省开展信访接访值班经费</t>
  </si>
  <si>
    <t>2017年第1期常务会议纪要</t>
  </si>
  <si>
    <t>信访经费</t>
  </si>
  <si>
    <t>2010年常务会议纪要第七期、省两会及维稳期间信访专项2万元</t>
  </si>
  <si>
    <t>教育督导经费</t>
  </si>
  <si>
    <t>南发〔2008〕15号</t>
  </si>
  <si>
    <t>《日月山》年刊</t>
  </si>
  <si>
    <t>从2003年起每年拨款一万元，但因《日月山》年刊无刊号、稿费低、投稿少，需购买刊号，增加稿费，加大印刷量，提高年刊质量</t>
  </si>
  <si>
    <t>共和政报</t>
  </si>
  <si>
    <t>搜集整理藏文古籍文献或民间文化书籍</t>
  </si>
  <si>
    <t>州县考核藏语文工作内容之一</t>
  </si>
  <si>
    <t>正县1个66500元，副县3个每位标准是57000元。</t>
  </si>
  <si>
    <t>调研视察</t>
  </si>
  <si>
    <t>共发〔2016〕9号中共共和县关于贯彻《中共海南州委关于进一步加强新形势下人民政协工作的意见》的实施意见</t>
  </si>
  <si>
    <t>政协例会</t>
  </si>
  <si>
    <t>委员活动经费</t>
  </si>
  <si>
    <t>共发〔2014〕85号中共共和县委关于加强和改进人民政协工作的意见，文件中提到委员活动经费要逐年按适当比例递增。130人*800元=104000元</t>
  </si>
  <si>
    <t>专委会</t>
  </si>
  <si>
    <t>委员培训费</t>
  </si>
  <si>
    <t xml:space="preserve">共发〔2014〕85号中共共和县委关于加强和改进人民政协工作的意见（130人*1000元=130000元）   </t>
  </si>
  <si>
    <t>办案专项经费</t>
  </si>
  <si>
    <t>办案补助经费</t>
  </si>
  <si>
    <t>党风廉政建设责任制考核奖励经费</t>
  </si>
  <si>
    <t>党风廉政专项经费</t>
  </si>
  <si>
    <t>党风廉政建设、党风廉政培训、党风廉政教育会</t>
  </si>
  <si>
    <t>全县、村（社区）纪检员党风廉政建设培训费</t>
  </si>
  <si>
    <t>县级干部一名</t>
  </si>
  <si>
    <t>部长1人</t>
  </si>
  <si>
    <t>村级换届经费</t>
  </si>
  <si>
    <t>党代表视察调研经费</t>
  </si>
  <si>
    <t>党内关怀帮扶资金</t>
  </si>
  <si>
    <t>南办发〔2014〕75号</t>
  </si>
  <si>
    <t>机关党建经费</t>
  </si>
  <si>
    <t>基层党建经费</t>
  </si>
  <si>
    <t>基层党建专项经费</t>
  </si>
  <si>
    <t>南办发〔2015〕11号</t>
  </si>
  <si>
    <t>铁盖乡吾雷村党员活动室维修</t>
  </si>
  <si>
    <t>共党组〔2016〕88号</t>
  </si>
  <si>
    <t>村级文化服务中心</t>
  </si>
  <si>
    <t>村级高标准办公及综合服务用房</t>
  </si>
  <si>
    <t>考核办督查经费</t>
  </si>
  <si>
    <t>年终目标责任考核奖励资金</t>
  </si>
  <si>
    <t>农村牧区党员干部现代远程教育工作经费</t>
  </si>
  <si>
    <t>农牧民党员培训经费</t>
  </si>
  <si>
    <t>人才工作经费</t>
  </si>
  <si>
    <t>三基建设经费</t>
  </si>
  <si>
    <t>2014年县政府常务会议纪要第11期</t>
  </si>
  <si>
    <t>县级党代表常任制工作经费</t>
  </si>
  <si>
    <t>法学会办公经费</t>
  </si>
  <si>
    <t>十四届县委60次常委会</t>
  </si>
  <si>
    <t>国安办办公经费和县乡镇两级人民防线建设专项经费</t>
  </si>
  <si>
    <t>共政党发〔2015〕83号文   县国安办工作经费和人民防线建设专项经费8万元，各乡镇人民防线建设专项经费11万元</t>
  </si>
  <si>
    <t>年度社会管理综合治理暨平安建设领导责任书所需奖金及费用</t>
  </si>
  <si>
    <t>县政府常务会议纪要2014年第5期</t>
  </si>
  <si>
    <t>依法治县专项经费</t>
  </si>
  <si>
    <t>综合治理平安建设三无县创建</t>
  </si>
  <si>
    <t>共发〔2010〕28号人均1.5元</t>
  </si>
  <si>
    <t>综治维稳信息奖励基金</t>
  </si>
  <si>
    <t>县政府常务会议纪要2012年第9期</t>
  </si>
  <si>
    <t>大学生志愿者交通补助</t>
  </si>
  <si>
    <t>青财行字〔2016〕656号</t>
  </si>
  <si>
    <t>大学生志愿者人身意外综合险</t>
  </si>
  <si>
    <t>青年文明号、“五四红旗团委”（团支部）创建</t>
  </si>
  <si>
    <t>青少年维权</t>
  </si>
  <si>
    <t>少先队建设经费</t>
  </si>
  <si>
    <t>预防青少年违法犯罪专项经费</t>
  </si>
  <si>
    <t>未成年人保护经费</t>
  </si>
  <si>
    <t>西部计划专项治理经费</t>
  </si>
  <si>
    <t>妇儿委工作经费</t>
  </si>
  <si>
    <t>青海省人民政府办公厅内部情况通报第99期</t>
  </si>
  <si>
    <t>妇联工作经费</t>
  </si>
  <si>
    <t>三大主题活动经费</t>
  </si>
  <si>
    <t>共党办〔2007〕118号</t>
  </si>
  <si>
    <t>实施省级示范县工作经费</t>
  </si>
  <si>
    <t>2013年常务会议纪要第5期</t>
  </si>
  <si>
    <t>州妇联系统妇联工作经费</t>
  </si>
  <si>
    <t>州政府常务会议纪要47期</t>
  </si>
  <si>
    <t>安全生产专项</t>
  </si>
  <si>
    <t>青洽会专项</t>
  </si>
  <si>
    <t>聘请社会机构审计经费</t>
  </si>
  <si>
    <t>2015年常务会议纪要第一期</t>
  </si>
  <si>
    <t>县级审计专项</t>
  </si>
  <si>
    <t>各种票据印刷费</t>
  </si>
  <si>
    <t>国库集中支付中心网络维护费</t>
  </si>
  <si>
    <t>政府采购中心工作经费</t>
  </si>
  <si>
    <t>国库工作经费</t>
  </si>
  <si>
    <t>引入第三方绩效考评经费</t>
  </si>
  <si>
    <t>中介机构评审费</t>
  </si>
  <si>
    <t>车辆保险费</t>
  </si>
  <si>
    <t>带薪休假补贴</t>
  </si>
  <si>
    <t>对口援建</t>
  </si>
  <si>
    <t>接待费</t>
  </si>
  <si>
    <t>行政事业单位及离退休人员增资部分</t>
  </si>
  <si>
    <t>民族团结进步奖金</t>
  </si>
  <si>
    <t>设备购置费</t>
  </si>
  <si>
    <t>行政事业性收费和罚没列收列支</t>
  </si>
  <si>
    <t>项目前期费</t>
  </si>
  <si>
    <t>招商引资</t>
  </si>
  <si>
    <t>税收征收手续费及目标超收奖励</t>
  </si>
  <si>
    <t>创建民族团结进步示范县及维稳经费</t>
  </si>
  <si>
    <t>退休人员高原补贴</t>
  </si>
  <si>
    <t>再就业补助县级配套</t>
  </si>
  <si>
    <t>一次性抚恤金及丧葬费</t>
  </si>
  <si>
    <t>退休人员住房补贴</t>
  </si>
  <si>
    <t>退休人员住房补贴（2002-2016年）</t>
  </si>
  <si>
    <t>目标考核奖、民族团结进步奖励县级承担部分</t>
  </si>
  <si>
    <t>环湖地区生态植被恢复</t>
  </si>
  <si>
    <t>城北新区基础设施建设六项目还款</t>
  </si>
  <si>
    <t>2017年常务会议纪要第一期</t>
  </si>
  <si>
    <t>城北新区县级单位用地耕地占用税</t>
  </si>
  <si>
    <t>撤县建市</t>
  </si>
  <si>
    <t>021006</t>
  </si>
  <si>
    <t>电信、移动网络费</t>
  </si>
  <si>
    <t>州至县网络费、县政府电子政府网络费、县委县政府网络费、县委宣传部网络费、职工医疗网络租赁费、县政府周转楼、卫生局、区服务站、 电子政府外网租赁费、电子政务大厅租赁费、卫生系统（新农办、乡镇卫生院、卫生室）</t>
  </si>
  <si>
    <t>021010</t>
  </si>
  <si>
    <t>国有资产运营管理中心</t>
  </si>
  <si>
    <t>国有资产处置评估费</t>
  </si>
  <si>
    <t>行政事业单位资产管理软件服务费</t>
  </si>
  <si>
    <t>统计局各专业调查户务工补助</t>
  </si>
  <si>
    <t>2016年人民政府常务会议纪要第7期</t>
  </si>
  <si>
    <t>统计局聘用辅助调查员报酬</t>
  </si>
  <si>
    <t>乡镇统计员驻村补助及调查队补助</t>
  </si>
  <si>
    <t>州统计局等部门关于海南州乡镇统计人员管理体制改革实施意见 南政办〔2015〕133号</t>
  </si>
  <si>
    <t>村级统计员补助</t>
  </si>
  <si>
    <t>关于申请解决聘用村级统计员经费的请示 共统发〔2015〕40号</t>
  </si>
  <si>
    <t>2016-2018年共和县第三次全国农业普查经费</t>
  </si>
  <si>
    <t>1、青海省人民政府办公厅关于开展第三次全国农业普查的通知。青政办〔2015〕148号  2、共和县人民政府办公室关于开展第三次全国农业普查的通知。共政办〔2015〕164号  项目分三年完成，2016年133万元，2017年93万元，2018年40万元。</t>
  </si>
  <si>
    <t>工业、商业和劳动工资抽样调查</t>
  </si>
  <si>
    <t>1、海南藏族自治州人民政府常务会议纪要 第29期。2、关于研究出台“改革统计制度不断提高数据质量的意见”的请示 南统〔2014〕88号</t>
  </si>
  <si>
    <t>1、关于解决开展农村贫困监测调查经费的请示共调字〔2012〕11号。2、关于解决开展共和县一体化住户调查经费的请示 共调字〔2012〕10号</t>
  </si>
  <si>
    <t>招生办互联网光缆6000元，高考监控互联网6000元</t>
  </si>
  <si>
    <t>中共海南州委，州人民政府关于进一步加强教育工作的决定</t>
  </si>
  <si>
    <t>中考考务费</t>
  </si>
  <si>
    <t>村级幼儿园公用经费</t>
  </si>
  <si>
    <t>关于进一步抓好共和县学前教育工作的专题纪要     48个村级幼儿园每园每年补助公用经费3500</t>
  </si>
  <si>
    <t>学前班公用经费</t>
  </si>
  <si>
    <t>县级配套2277*200=455400</t>
  </si>
  <si>
    <t>学前教育办公室运转经费</t>
  </si>
  <si>
    <t xml:space="preserve">县长会议纪要  </t>
  </si>
  <si>
    <t>学前教育公用经费</t>
  </si>
  <si>
    <t>县级配套5479*50=273950</t>
  </si>
  <si>
    <t>学前三年免费教育公用经费补助资金</t>
  </si>
  <si>
    <t>标准为：每人每学年240元，5418人x240=1300320元。</t>
  </si>
  <si>
    <t>幼儿教师请产假，代课教师工资</t>
  </si>
  <si>
    <t>会议纪要，幼儿教师大部分是女性，按总人数的11%测算。</t>
  </si>
  <si>
    <t>小学公用经费</t>
  </si>
  <si>
    <t>县级配套705*8%*11895=670878</t>
  </si>
  <si>
    <t>中学公用经费（县级配套）</t>
  </si>
  <si>
    <t>905*8%*5250=380100</t>
  </si>
  <si>
    <t>本子款</t>
  </si>
  <si>
    <t>中共海南州委海南州人民政府关于进一步加强教育工作的决定</t>
  </si>
  <si>
    <t>标准化考场维护费</t>
  </si>
  <si>
    <t>青海省财政厅     青海省教育厅关于下达青海省国家教育考试标准化考点维护补助经费的通知    青财教字〔2015〕873号</t>
  </si>
  <si>
    <t>超课时费</t>
  </si>
  <si>
    <t>城市教育附加费</t>
  </si>
  <si>
    <t>主要用于项目的配套</t>
  </si>
  <si>
    <t>地方教育附加费</t>
  </si>
  <si>
    <t>非义务教育阶段贫困生助学金</t>
  </si>
  <si>
    <t>寄宿生公用经费提标部分</t>
  </si>
  <si>
    <t>300元*8%*10832=259968元</t>
  </si>
  <si>
    <t>教师节慰问金及教师表彰奖励金</t>
  </si>
  <si>
    <t>教师节慰问金30000元及教师表彰奖励金15000元（共和海南州委、海南州人民政府关于进一步加强教育巩固的决定）</t>
  </si>
  <si>
    <t>教师培训费</t>
  </si>
  <si>
    <t>教育风险基金</t>
  </si>
  <si>
    <t>青少年活动中心运转经费</t>
  </si>
  <si>
    <t>青少年活动中心运转经费（水电费、取暖费、网费等）</t>
  </si>
  <si>
    <t>特殊教育工作岗位补助</t>
  </si>
  <si>
    <t>青海省教育厅、青海省财政厅、青海省残疾人联合会       青教师〔2015〕68号文规定特教老师每人每月补助360元。7*360*12=30240元。</t>
  </si>
  <si>
    <t>校园方责任保险</t>
  </si>
  <si>
    <t>中共海南州委海南州人民政府关于进一步加强教育工作的决定（义务教育16989*7=118923元、学前教育5479*7=38353元。合计157276元</t>
  </si>
  <si>
    <t>新编藏语文教材及辅助用书出版经费</t>
  </si>
  <si>
    <t>海南州人民政府关于落实新编藏语文教材及辅助用书出版经费的通知          南政办秘〔2014〕69号</t>
  </si>
  <si>
    <t>班主任津贴</t>
  </si>
  <si>
    <t>小学寄宿，6975*36=251100元，中学寄宿3858*36=138888元，小学走读4407*24=105768元，中学走读1903*24=45672元</t>
  </si>
  <si>
    <t>校长、副校长、主任、副主任津贴</t>
  </si>
  <si>
    <t>中共海南州委海南州人民政府关于进一步加强教育工作决定（校长200元/月、副校长150元/月、主任130元/月、副主任100元/月）</t>
  </si>
  <si>
    <t>新生体检费</t>
  </si>
  <si>
    <t>2013年第八期常务会议纪要4000*98=392000元</t>
  </si>
  <si>
    <t>学科带头人骨干教师津贴</t>
  </si>
  <si>
    <t>中小学党的建设和思想政治工作专项经费</t>
  </si>
  <si>
    <t>2013年常务会议纪要第八期（16784*10=167840元）</t>
  </si>
  <si>
    <t>中小学寄宿生公用经费（县级配套）</t>
  </si>
  <si>
    <t>县级配套寄宿生10620*50=531000元</t>
  </si>
  <si>
    <t>中小学寄宿生生活费（县级配套）</t>
  </si>
  <si>
    <t>县级配套寄宿生10620*348=3695760元</t>
  </si>
  <si>
    <t>中小学思想政治辅导员津贴</t>
  </si>
  <si>
    <t>中学思想政治辅导员300元/月，小学思想政治辅导员200元/月，按10个月计算。小学246*200*10=492000元，中学111*300*10=333000元。合计825000元。</t>
  </si>
  <si>
    <t>特教公用经费</t>
  </si>
  <si>
    <t>青海省财政厅、青海省教育厅关于下达2014年农村义务教育阶段中小学教育和特殊教育学校公用经费提标6000*8%*77=36960元</t>
  </si>
  <si>
    <t>非公经济党工委经费</t>
  </si>
  <si>
    <t>南组组〔2015〕20号    共非工委〔2014〕19号</t>
  </si>
  <si>
    <t>非公有制扶持资金</t>
  </si>
  <si>
    <t>中共海南州委办公室   南办发〔2007〕32号</t>
  </si>
  <si>
    <t>“五好寺院，三好僧人”教育评选活动经费</t>
  </si>
  <si>
    <t xml:space="preserve">2014年共和县人民政府常务会议纪要第9期
</t>
  </si>
  <si>
    <t>保密信息费</t>
  </si>
  <si>
    <t>藏传佛教寺院管理干部履行职责优秀奖励资金</t>
  </si>
  <si>
    <t>南办发〔2016〕10号   6人*2000元/人=12000</t>
  </si>
  <si>
    <t>创建民族团结进步经费</t>
  </si>
  <si>
    <t>创建民族团结进步先进区领导小组办公室工作经费</t>
  </si>
  <si>
    <t xml:space="preserve">共和县人民政府2015年常务会议纪要第5期
</t>
  </si>
  <si>
    <t>工商联第六次会员代表大会经费</t>
  </si>
  <si>
    <t>共工商〔2016〕9号</t>
  </si>
  <si>
    <t>驻寺工作人员经费</t>
  </si>
  <si>
    <t>驻寺县级干部3人，每人57000元；一般干部24人，每人13500元。</t>
  </si>
  <si>
    <t>创建办民族团结先进区活动经费</t>
  </si>
  <si>
    <t>民族团结片区补助</t>
  </si>
  <si>
    <t>预算惯例 （每片区8万 共3片区）</t>
  </si>
  <si>
    <t>佛协经费</t>
  </si>
  <si>
    <t>民管会成员工资</t>
  </si>
  <si>
    <t>政府常务会议纪要第13期4名，每名3200元；副主任49名，每名2000元；成员63名，每名1200元</t>
  </si>
  <si>
    <t>民族工作经费</t>
  </si>
  <si>
    <t>中共海南州委文件   南发〔2005〕40号  政府辖区人口，每人每年25元，共计135946人</t>
  </si>
  <si>
    <t>民族宗教培训、教育和引导工作经费</t>
  </si>
  <si>
    <t>中共海南州委文件    南发〔2005〕40号</t>
  </si>
  <si>
    <t>寺院工作经费</t>
  </si>
  <si>
    <t>政府常务会议纪要第13期     8座重点寺院，每座5000元；12座中型寺院，每座3000元；29座小型寺院，每座1000元</t>
  </si>
  <si>
    <t>副县57000元</t>
  </si>
  <si>
    <t>寺管会场所维修、服务厅修建等</t>
  </si>
  <si>
    <t>宗教界代表人士及寺管会成员培训经费</t>
  </si>
  <si>
    <t>南民领办〔2016〕40号    按照全省宗教界代表人士和宗教教职人员五年培训规划的要求每年培训人数在20%以上。 省内培训100人*5天*200元=10万元     省外培训55人*10天*360=19.8万元   共计29.8万元</t>
  </si>
  <si>
    <t>“党政民生服务”微信息平台运转经费</t>
  </si>
  <si>
    <t>2015年第10期常务会议纪要，每年拨付</t>
  </si>
  <si>
    <t>“五星级文明户”创建工作经费</t>
  </si>
  <si>
    <t>南发办〔2015〕88号</t>
  </si>
  <si>
    <t>“最美共和人”评选活动经费</t>
  </si>
  <si>
    <t>正常拨款，2016年举办第三届“共和好人”评选活动</t>
  </si>
  <si>
    <t>创建精神文明经费</t>
  </si>
  <si>
    <t>正常拨款，按照省州对县考核的人均0.4元的要求</t>
  </si>
  <si>
    <t>党报党刊赠阅征订款</t>
  </si>
  <si>
    <t>正常拨款，因未分解2016年党报党刊征订任务，与上年保持一致</t>
  </si>
  <si>
    <t>共和县新闻网（新华网）维护管理费</t>
  </si>
  <si>
    <t>正常拨款，每年支付一次，签订合同。</t>
  </si>
  <si>
    <t>共和新闻网（青海新闻网子频道）维护费</t>
  </si>
  <si>
    <t>签订合同，每年支付</t>
  </si>
  <si>
    <t>通讯员奖励经费</t>
  </si>
  <si>
    <t>五星级文明户示范户奖金</t>
  </si>
  <si>
    <t>宣传报道经费</t>
  </si>
  <si>
    <t>宣传广告更新维护费</t>
  </si>
  <si>
    <t>共党宣〔2014〕57号文，广告牌内容需要及时更新和日常维护，正常拨款全县现有广告牌14座，共22面，加之其他墙体、墙面喷绘、镇区街道护栏广告灯费用，实际费用有所增长</t>
  </si>
  <si>
    <t>舆情监测服务费</t>
  </si>
  <si>
    <t>中心组学习经费</t>
  </si>
  <si>
    <t>正常拨款</t>
  </si>
  <si>
    <t>国家互联网新闻中心手机版</t>
  </si>
  <si>
    <t>制作费20000元 服务器及服务费30000</t>
  </si>
  <si>
    <t>西海都市报</t>
  </si>
  <si>
    <t>12期*5000=60000元</t>
  </si>
  <si>
    <t>海南报社</t>
  </si>
  <si>
    <t>40期*1750=70000</t>
  </si>
  <si>
    <t>4人*36000=144000</t>
  </si>
  <si>
    <t>协警员人身保险费</t>
  </si>
  <si>
    <t>青财行（2009）183文，60人，年人均345元。</t>
  </si>
  <si>
    <t>道路交通监控管理</t>
  </si>
  <si>
    <t>2015年第38次常务会议纪要</t>
  </si>
  <si>
    <t>公安机关应急储备物资经费</t>
  </si>
  <si>
    <t>青公警保〔2016〕65号</t>
  </si>
  <si>
    <t>城北新区监控线路租金及电费</t>
  </si>
  <si>
    <t>青公监管〔2016〕1666号文件</t>
  </si>
  <si>
    <t>村警人身保险费</t>
  </si>
  <si>
    <t>青财行（2009）183文，116人，年人均345人。</t>
  </si>
  <si>
    <t>村警业务培训及训练费</t>
  </si>
  <si>
    <t>民警人身保险费</t>
  </si>
  <si>
    <t>青财行（2009）153文，190人，年人均536元。</t>
  </si>
  <si>
    <t>安置帮教经费</t>
  </si>
  <si>
    <t>南财行字〔2013〕306号</t>
  </si>
  <si>
    <t>人民调解员调委员会主任工资</t>
  </si>
  <si>
    <t>南财行字〔2013〕306号   154个调委会*500=77000元   154调委会主任*500=77000元 1409个调解员*400=563600</t>
  </si>
  <si>
    <t>人民调解员经费</t>
  </si>
  <si>
    <t>社区矫正人员经费</t>
  </si>
  <si>
    <t xml:space="preserve">南办发〔2010〕60号   人均2000元，共计156人   </t>
  </si>
  <si>
    <t>普法依法治理经费</t>
  </si>
  <si>
    <t>法律援助经费</t>
  </si>
  <si>
    <t>青政办〔2007〕91号</t>
  </si>
  <si>
    <t>共和县图书馆暖气费、水费及电费</t>
  </si>
  <si>
    <t>两馆（站）配套资金</t>
  </si>
  <si>
    <t>三下乡</t>
  </si>
  <si>
    <t>共文〔2015〕36号</t>
  </si>
  <si>
    <t>2017年大型文化活动经费</t>
  </si>
  <si>
    <t>预算惯例（环湖赛33.3万元，春节藏历年文化活动，周末广场文艺等活动</t>
  </si>
  <si>
    <t>唐卡展厅人员工资</t>
  </si>
  <si>
    <t>共政〔2015〕36号</t>
  </si>
  <si>
    <t>全民健身活动经费</t>
  </si>
  <si>
    <t xml:space="preserve"> 共政发〔2016〕267号    13万人*3元=39万元</t>
  </si>
  <si>
    <t>射箭精英赛活动经费</t>
  </si>
  <si>
    <t>共文〔2016〕239号 补射箭精英赛活动经费</t>
  </si>
  <si>
    <t>第二届“圣湖杯”开幕式马队方阵补助</t>
  </si>
  <si>
    <t>共文〔2016〕239号  补第二届“圣湖杯”开幕式马队方阵补助</t>
  </si>
  <si>
    <t>民族传统射箭精英赛交通费用</t>
  </si>
  <si>
    <t>2017年第1期常务会议纪要   补民族传统射箭精英赛交通费用</t>
  </si>
  <si>
    <t>“扫黄打非”</t>
  </si>
  <si>
    <t>南扫办〔2014〕6号</t>
  </si>
  <si>
    <t>城北新区群众文化活动场所各项经费</t>
  </si>
  <si>
    <t>报刊费</t>
  </si>
  <si>
    <t>共和县图书馆购书和报刊征订费</t>
  </si>
  <si>
    <t>电子阅览室维护费</t>
  </si>
  <si>
    <t>文化资源共享工程共和县支中心电子阅览室电费、维护费、网络使用费等日常费用</t>
  </si>
  <si>
    <t>电视频道维护</t>
  </si>
  <si>
    <t>记者培训费</t>
  </si>
  <si>
    <t>电视台服务器维修</t>
  </si>
  <si>
    <t>自办节目维护费</t>
  </si>
  <si>
    <t>电影放映车公务费</t>
  </si>
  <si>
    <t>中共共和县委办公室、共和县人民政府办公室  共办发〔2012〕126号</t>
  </si>
  <si>
    <t>老放映员生活补助费</t>
  </si>
  <si>
    <t xml:space="preserve">青广局发〔2013〕70号  妥善解决乡镇老放映员历史遗留问题的实施意见    一个月320元*12=3840元   </t>
  </si>
  <si>
    <t>电影经费</t>
  </si>
  <si>
    <t>共和县人民政府常务会议纪要  第二期</t>
  </si>
  <si>
    <t>党政干部培训费及食宿费</t>
  </si>
  <si>
    <t>青财综字〔2015〕205号</t>
  </si>
  <si>
    <t>2016年常务会议纪要 第6期</t>
  </si>
  <si>
    <t>干部培训食宿费等</t>
  </si>
  <si>
    <t>围墙、道路硬化等辅助设施建设缺口资金</t>
  </si>
  <si>
    <t>科研经费</t>
  </si>
  <si>
    <t>2011年会议纪要第九期</t>
  </si>
  <si>
    <t>图书资料费</t>
  </si>
  <si>
    <t>网费（学员公寓和教学楼）</t>
  </si>
  <si>
    <t>档案保护费</t>
  </si>
  <si>
    <t>2006年第7次政府常务会议，</t>
  </si>
  <si>
    <t>档案经费</t>
  </si>
  <si>
    <t>2006年共和县第3次政府常务会议，</t>
  </si>
  <si>
    <t>档案提供利用经费</t>
  </si>
  <si>
    <t>财综〔2013〕67号</t>
  </si>
  <si>
    <t>国防动员经费</t>
  </si>
  <si>
    <t>南发〔2013〕18号</t>
  </si>
  <si>
    <t>日常办公经费</t>
  </si>
  <si>
    <t>水电暖费</t>
  </si>
  <si>
    <t>2012年常务会议纪要第8期</t>
  </si>
  <si>
    <t>学生军训工作经费</t>
  </si>
  <si>
    <t xml:space="preserve"> 海南州人民政府海南军分区《印发关于规范海南州学生军事训练工作若干措施的通知》  南办发〔2016〕93号</t>
  </si>
  <si>
    <t>应急连经费</t>
  </si>
  <si>
    <t>南办发〔2010〕23号</t>
  </si>
  <si>
    <t>征兵经费</t>
  </si>
  <si>
    <t xml:space="preserve"> 海南州人民政府海南军分区《关于全面推动海南州军民融合深度发展的意见》  南发〔2016〕21号</t>
  </si>
  <si>
    <t>应急管理费</t>
  </si>
  <si>
    <t>地震预报预测经费</t>
  </si>
  <si>
    <t>价格认证工作经费</t>
  </si>
  <si>
    <t>预算惯例，50000为价格认证工作经费</t>
  </si>
  <si>
    <t>物价调节基金</t>
  </si>
  <si>
    <t>预算惯例，1000000为物价调节基金</t>
  </si>
  <si>
    <t>恰卜恰镇道路维护费</t>
  </si>
  <si>
    <t>乡村道路修建费</t>
  </si>
  <si>
    <t>共政财〔2016〕291号文</t>
  </si>
  <si>
    <t>交通“十三五”规划费</t>
  </si>
  <si>
    <t>已签订合同</t>
  </si>
  <si>
    <t>2016年县级配套养护资金</t>
  </si>
  <si>
    <t>共政财〔2016〕464号文</t>
  </si>
  <si>
    <t>路政管理服装款</t>
  </si>
  <si>
    <t>治超专项经费</t>
  </si>
  <si>
    <t>共政财〔2015〕1121号文</t>
  </si>
  <si>
    <t>标志服装经费</t>
  </si>
  <si>
    <t>青交法〔2012〕645号  印发关于加快推进全省地方公路路政、道路运政管理机构执法工作服装、标志标识基层执法场所形象建设有关问题的通知</t>
  </si>
  <si>
    <t>锅炉改造资金</t>
  </si>
  <si>
    <t xml:space="preserve">共运管字〔2016〕56号 关于申请解决锅炉改造资金的报告     </t>
  </si>
  <si>
    <t>龙羊峡检查站</t>
  </si>
  <si>
    <t>专项治超</t>
  </si>
  <si>
    <t>根据省政府84号令</t>
  </si>
  <si>
    <t>共和县民族团结雕塑建设项目资金</t>
  </si>
  <si>
    <t>共和县环路道路工程建设项目征地及管线移除资金</t>
  </si>
  <si>
    <t>农村危旧房改造补助资金</t>
  </si>
  <si>
    <t>2500户 每户3000元 共计7500000元</t>
  </si>
  <si>
    <t>2017年矿产资源专项整治经费</t>
  </si>
  <si>
    <t>共政办〔2016〕37号 共国土资〔2016〕233号</t>
  </si>
  <si>
    <t>不动产登记费支出</t>
  </si>
  <si>
    <t>共政财〔2015〕241号</t>
  </si>
  <si>
    <t>不动产登记数据整合工程及维护费支出</t>
  </si>
  <si>
    <t>根据工作开展情况预计为120万元</t>
  </si>
  <si>
    <t>不动产信息平台硬件设备</t>
  </si>
  <si>
    <t>2015年会议纪要最后一期</t>
  </si>
  <si>
    <t>污水处理费</t>
  </si>
  <si>
    <t>城北新区路灯电费</t>
  </si>
  <si>
    <t>2013年11月14日常务会议纪要第8期</t>
  </si>
  <si>
    <t>城市维护费</t>
  </si>
  <si>
    <t>春节元宵节亮化工程</t>
  </si>
  <si>
    <t>购买公共服务</t>
  </si>
  <si>
    <t>共正办〔2015〕108号</t>
  </si>
  <si>
    <t>青海湖北大街、共和东西路路灯节能改造</t>
  </si>
  <si>
    <t>常务会议纪要第6期</t>
  </si>
  <si>
    <t>青海湖广场维护费</t>
  </si>
  <si>
    <t>城建规划大队服装款</t>
  </si>
  <si>
    <t>2012年常务会议纪要第11期城建桂花大队服装款每年28800</t>
  </si>
  <si>
    <t>临聘人员管理经费</t>
  </si>
  <si>
    <t>2012年10月17日常务会议纪要第11期临聘人员管理经费每年2万元</t>
  </si>
  <si>
    <t>污水管网在线监测专项资金</t>
  </si>
  <si>
    <t>2013年常务会议纪要第7期</t>
  </si>
  <si>
    <t>管道设施维护</t>
  </si>
  <si>
    <t>黄河北大街路灯节能改造</t>
  </si>
  <si>
    <t>关于黄河北大街路灯节能改造的请示</t>
  </si>
  <si>
    <t>龙羊峡综合执法经费</t>
  </si>
  <si>
    <t>香巴拉广场维护费</t>
  </si>
  <si>
    <t>恰卜恰镇区公厕及垃圾中转站运行费用</t>
  </si>
  <si>
    <t>2017年第1期常务会议纪要    6个公厕维护</t>
  </si>
  <si>
    <t>广场绿地灌溉费</t>
  </si>
  <si>
    <t>常务会议纪要第13期</t>
  </si>
  <si>
    <t>环卫工作服</t>
  </si>
  <si>
    <t>常务会议纪要第12期环卫工作服每人每年300元
城北环卫工96人  共计28800元</t>
  </si>
  <si>
    <t>城市规划执法经费</t>
  </si>
  <si>
    <t>2012年10月17日常务会议纪要第11期</t>
  </si>
  <si>
    <t>保障房管理维护费、保障性住房修缮资金</t>
  </si>
  <si>
    <t>（从廉租房租金中支付）</t>
  </si>
  <si>
    <t>房产信息核实系统网络租赁费</t>
  </si>
  <si>
    <t>常务会议纪要2015年第10期</t>
  </si>
  <si>
    <t>房屋登记费、工本费</t>
  </si>
  <si>
    <t>生态保护补助工作经费</t>
  </si>
  <si>
    <t>2016年共和县人民政府常务会议纪要第13期</t>
  </si>
  <si>
    <t xml:space="preserve">倒淌河镇沙坑复耕经费 </t>
  </si>
  <si>
    <t xml:space="preserve">共政农牧〔2016〕147号    倒淌河镇沙坑复耕经费的报告 </t>
  </si>
  <si>
    <t>2016年政策性农业保险补贴</t>
  </si>
  <si>
    <t>共政财〔2015〕468号  共政农函〔2015〕97号</t>
  </si>
  <si>
    <t>畜疫防治员工资</t>
  </si>
  <si>
    <t>农业机械购置补贴</t>
  </si>
  <si>
    <t>农办财〔2015〕6号   《青海省2016年农业机械购置补贴实施方案》</t>
  </si>
  <si>
    <t>水质监测费</t>
  </si>
  <si>
    <t>2015年共和县人民政府常务会议纪要第3期</t>
  </si>
  <si>
    <t>山洪灾害防治县级非工程措施运行管护经费</t>
  </si>
  <si>
    <t>共和县人民政府常务会议纪要第10期</t>
  </si>
  <si>
    <t>河长制经费</t>
  </si>
  <si>
    <t>2016年人民政府常务会议纪要第13期</t>
  </si>
  <si>
    <t>水费返还应急维修</t>
  </si>
  <si>
    <t>2130306</t>
  </si>
  <si>
    <t>小型水管体制改革管护费</t>
  </si>
  <si>
    <t>2014年人民政府常务会议纪要第9期</t>
  </si>
  <si>
    <t>恰卜恰周边护林人员工资</t>
  </si>
  <si>
    <t>共和县人民政府专题会议纪要2012年第16期</t>
  </si>
  <si>
    <t>青海湖南岸生活垃圾社会购买服务</t>
  </si>
  <si>
    <t>购买服务为五年 共计3019.65万元  每年604万元</t>
  </si>
  <si>
    <t>青海湖南岸地区生活垃圾治理市场化运作造价咨询费</t>
  </si>
  <si>
    <t>共委〔2016〕149号</t>
  </si>
  <si>
    <t>重点生态环境质量考核监测经费</t>
  </si>
  <si>
    <t>共和县人民政府专题会议纪要2016年第12期</t>
  </si>
  <si>
    <t>加强林业有害生物防治工作</t>
  </si>
  <si>
    <t>青政办〔2014〕178号</t>
  </si>
  <si>
    <t>农灌电费及小型水利设施</t>
  </si>
  <si>
    <t>农田灌溉水费</t>
  </si>
  <si>
    <t>2130399</t>
  </si>
  <si>
    <t>科技活动周经费</t>
  </si>
  <si>
    <t>共办发〔2012〕163号</t>
  </si>
  <si>
    <t>科技三下乡</t>
  </si>
  <si>
    <t>科技三项经费</t>
  </si>
  <si>
    <t>共办发〔2009〕27号，2015年末全县人口数136348人，每人每年2元计算</t>
  </si>
  <si>
    <t>科技乡镇长团工作经费</t>
  </si>
  <si>
    <t>共党组〔2012〕54号，每人每年工作经费2万元，县级下派9人</t>
  </si>
  <si>
    <t>科普经费</t>
  </si>
  <si>
    <t>共办发〔2012〕163号，2015年末全县人口数136348人，每人每年1.50元，每年递增0.10元。</t>
  </si>
  <si>
    <t>全国科普日活动经费</t>
  </si>
  <si>
    <t>三江源办工作经费</t>
  </si>
  <si>
    <t>厂务公开民主管理经费</t>
  </si>
  <si>
    <t>青财社字〔2013〕1028号</t>
  </si>
  <si>
    <t>金保工程网络</t>
  </si>
  <si>
    <t>南政办〔2011〕71号</t>
  </si>
  <si>
    <t>金保工程网络使用费</t>
  </si>
  <si>
    <t>青人社厅函〔2012〕574号</t>
  </si>
  <si>
    <t>劳务输出</t>
  </si>
  <si>
    <t>共党办〔2005〕23号</t>
  </si>
  <si>
    <t>社保业务VPN专项使用费</t>
  </si>
  <si>
    <t>常务会议纪要  第十期</t>
  </si>
  <si>
    <t>劳动保障监察执法经费</t>
  </si>
  <si>
    <t>青人社厅发〔2016〕67号</t>
  </si>
  <si>
    <t>劳动监察大队服装费</t>
  </si>
  <si>
    <t>南人社局发〔2013〕31号</t>
  </si>
  <si>
    <t>劳动仲裁信息化建设</t>
  </si>
  <si>
    <t>人社部发〔2012〕13号</t>
  </si>
  <si>
    <t>专业技术资格评审费和各类专业资格考试费</t>
  </si>
  <si>
    <t>新农保协办员生活补助</t>
  </si>
  <si>
    <t>国发〔2009〕32号</t>
  </si>
  <si>
    <t>红十字经费</t>
  </si>
  <si>
    <t>常务纪要第七期50000元</t>
  </si>
  <si>
    <t>100个村卫生室绩效考核</t>
  </si>
  <si>
    <t>100个*1500=150000元共政发〔2012〕152号</t>
  </si>
  <si>
    <t>乡镇卫生院庭院维修</t>
  </si>
  <si>
    <t>共和县人民政府转共和县基础医疗机构综合改革工作方案的通知共财政（2012）211</t>
  </si>
  <si>
    <t>60-64岁老年人体检费</t>
  </si>
  <si>
    <t>共政财〔2015〕498号130元*50%=65元*3125人=203125元</t>
  </si>
  <si>
    <t>65岁及以上老年人体检费</t>
  </si>
  <si>
    <t>南财社字〔2014〕637号130*20%=26元*6400人=166400元</t>
  </si>
  <si>
    <t>共政财〔2015〕887号127400*4.55元=579670</t>
  </si>
  <si>
    <t>鼠疫经费</t>
  </si>
  <si>
    <t>常务纪要第九期</t>
  </si>
  <si>
    <t>独生子女寄宿制学校生活补助</t>
  </si>
  <si>
    <t>常规性拨款、80000元</t>
  </si>
  <si>
    <t>独生子女双女户参合金</t>
  </si>
  <si>
    <t>常规性拨款</t>
  </si>
  <si>
    <t>独生子女死亡家庭抚慰金</t>
  </si>
  <si>
    <t>青海省卫生和计划生育委员会 青海省财政厅 青海省人力资源和社会保障厅 青海省残疾人联合会 青海省住房和城乡建设厅 青卫家庭〔2016〕2号</t>
  </si>
  <si>
    <t>计划生育优惠政策奖励基金</t>
  </si>
  <si>
    <t>共政办〔2010〕52号600000元</t>
  </si>
  <si>
    <t>流动人口经费</t>
  </si>
  <si>
    <t>常规性拨款、30000元</t>
  </si>
  <si>
    <t>三下乡经费</t>
  </si>
  <si>
    <t>手术减免费</t>
  </si>
  <si>
    <t>常规性拨款、250000元</t>
  </si>
  <si>
    <t>重大公共卫生改厕</t>
  </si>
  <si>
    <t>共政财〔2016〕869号（16-17年）800座，一座100，共两年</t>
  </si>
  <si>
    <t>转移支付资金计划生育补助</t>
  </si>
  <si>
    <t>常规性拨款290000元</t>
  </si>
  <si>
    <t>艾滋病县级配套</t>
  </si>
  <si>
    <t>共和县人民政府常务会议纪要第一期，100000元。</t>
  </si>
  <si>
    <t>村卫生室运转经费</t>
  </si>
  <si>
    <t>共政发〔2011〕86号</t>
  </si>
  <si>
    <t>城镇居民基本医疗保险工作经费</t>
  </si>
  <si>
    <t>关于转批共和县城镇居民基本医疗保险试点工作实施方案的通知   共政发〔2007〕121号   人均2元</t>
  </si>
  <si>
    <t>农村牧区新型合作医疗工作经费</t>
  </si>
  <si>
    <t>常务会议纪要    第三期    人均1元</t>
  </si>
  <si>
    <t>农村牧区新型合作医疗</t>
  </si>
  <si>
    <t>青海省人民政府办公厅文件   青政办〔2016〕27号  人均18.5元</t>
  </si>
  <si>
    <t>城镇居民基本医疗保险</t>
  </si>
  <si>
    <t>青海省人民政府办公厅文件  青政办〔2016〕27号   人均35.5元</t>
  </si>
  <si>
    <t>村卫生室经费</t>
  </si>
  <si>
    <t>第二次地名普查工作经费</t>
  </si>
  <si>
    <t>2016年常务会议纪要第9期</t>
  </si>
  <si>
    <t>核对中心经费</t>
  </si>
  <si>
    <t>2013年常务会议纪要7期</t>
  </si>
  <si>
    <t>敬老院经费</t>
  </si>
  <si>
    <t>2012年常务会议纪要第13期</t>
  </si>
  <si>
    <t>老龄委经费</t>
  </si>
  <si>
    <t>社会组织工作委员会经费</t>
  </si>
  <si>
    <t>共委〔2012〕67号</t>
  </si>
  <si>
    <t>拥军优抚</t>
  </si>
  <si>
    <t>行政区划经费</t>
  </si>
  <si>
    <t>遗属、烈属、军属</t>
  </si>
  <si>
    <t>伤残金</t>
  </si>
  <si>
    <t>在乡复员军人、退伍军人生活补助</t>
  </si>
  <si>
    <t>烈士陵园管理费</t>
  </si>
  <si>
    <t xml:space="preserve">对烈士陵园管理保护    </t>
  </si>
  <si>
    <t>义务兵优待金</t>
  </si>
  <si>
    <t>青政办〔2013〕211号文，2016年入伍38人，每人每年10000元，50%县级配套</t>
  </si>
  <si>
    <t>60岁以上农村义务兵</t>
  </si>
  <si>
    <t>退伍军人安置费</t>
  </si>
  <si>
    <t>2016年退伍44人，上年度城镇可支配人均收入20%。青政办〔2013〕211号</t>
  </si>
  <si>
    <t>军休工资</t>
  </si>
  <si>
    <t>高龄补助</t>
  </si>
  <si>
    <t>2010年12月海南州高龄补贴制度的意见35%</t>
  </si>
  <si>
    <t>重度残疾金</t>
  </si>
  <si>
    <t>南财社字〔2015〕211号总支出15%</t>
  </si>
  <si>
    <t>救灾救济</t>
  </si>
  <si>
    <t>城市低保</t>
  </si>
  <si>
    <t>6732人，总支出20%</t>
  </si>
  <si>
    <t>农村低保</t>
  </si>
  <si>
    <t>13927人，总支出15%</t>
  </si>
  <si>
    <t>城乡临时救助</t>
  </si>
  <si>
    <t>南财社字〔2013〕793号，2016年决支出20%</t>
  </si>
  <si>
    <t>流浪乞讨费</t>
  </si>
  <si>
    <t>五保金</t>
  </si>
  <si>
    <t>479人，预算惯例</t>
  </si>
  <si>
    <t>两老生活费</t>
  </si>
  <si>
    <t>317人，预算惯例</t>
  </si>
  <si>
    <t>严重精神障碍患者监护费</t>
  </si>
  <si>
    <t>南综治办〔2017〕20号     112人*2400元=268800元</t>
  </si>
  <si>
    <t>精减退职生活</t>
  </si>
  <si>
    <t>其他定期定量生活费</t>
  </si>
  <si>
    <t>南财社字〔2015〕694号，2016年总支出20%</t>
  </si>
  <si>
    <t>儿童营养包改善工作经费</t>
  </si>
  <si>
    <t>常务会议纪要第一期</t>
  </si>
  <si>
    <t>免费孕前优生健康检查项目</t>
  </si>
  <si>
    <t>离休医疗费</t>
  </si>
  <si>
    <t>截止2016年10月离休人员11人，离休人员医疗费实行实报实销，每年门诊费4000元。</t>
  </si>
  <si>
    <t>财政对生育保险经费的补助支出</t>
  </si>
  <si>
    <t>南政〔2012〕31号       关于印发《海南州城镇职工生育保险实施细则》的通知第二十二条生育保险经费每人5元。（参保总人数3553人）</t>
  </si>
  <si>
    <t>干部体检费</t>
  </si>
  <si>
    <t xml:space="preserve">海南藏族自治州常务会议纪要第25期          </t>
  </si>
  <si>
    <t>体检制卡费</t>
  </si>
  <si>
    <t>每卡一元</t>
  </si>
  <si>
    <t>财政对城镇职工医疗保险统筹基金的补助支出</t>
  </si>
  <si>
    <t>1、预计2017年参保的在职人数为3326人（其中行政1189人、事业2137人）补助标准是每人每年工资总额的6%    2、预计新退休未达龄人员一次性补助350000元</t>
  </si>
  <si>
    <t>财政对公务员医疗补助的支出</t>
  </si>
  <si>
    <t>财政对新退休人员医疗保险的补助</t>
  </si>
  <si>
    <t>补助标准是新退休人员年工资总额的25%</t>
  </si>
  <si>
    <t>财政对生育保险的补助支出</t>
  </si>
  <si>
    <t xml:space="preserve">南政〔2012〕31号  海南州人民政府关于印发《海南州城镇职工生育保险实施细则》的通知。参保人员上年度工资总额的0.5% </t>
  </si>
  <si>
    <t>办公取暖费</t>
  </si>
  <si>
    <t>帮扶基金</t>
  </si>
  <si>
    <t>南办发〔2015〕65号</t>
  </si>
  <si>
    <t>关工委经费</t>
  </si>
  <si>
    <t>南办发〔2015〕66号</t>
  </si>
  <si>
    <t>老干部视察调研经费</t>
  </si>
  <si>
    <t>丧葬费</t>
  </si>
  <si>
    <t>南办发〔2015〕65号，25人*2200=55000</t>
  </si>
  <si>
    <t>特需费</t>
  </si>
  <si>
    <t>南办发〔2015〕65号    退休： 846人*500=423000；离休：副厅2人*1300=2600，副处9人*1000=9000</t>
  </si>
  <si>
    <t>党支部工作经费</t>
  </si>
  <si>
    <t>中办发〔2016〕3号 10支部*15000=150000元</t>
  </si>
  <si>
    <t>关工委工作经费</t>
  </si>
  <si>
    <t xml:space="preserve">南办发〔2015〕66号   乡镇11*5000=55000元    学校19*3000=57000元   村99*3000=297000元  社区14*3000=42000元 企业5*3000=15000元 寺院6*3000=18000元 </t>
  </si>
  <si>
    <t>离退休干部党支部书记工作补贴</t>
  </si>
  <si>
    <t>中办发〔2016〕3号 28人*6000=168000元</t>
  </si>
  <si>
    <t>慰问金</t>
  </si>
  <si>
    <t>异地慰问金</t>
  </si>
  <si>
    <t>共办发〔2014〕133号</t>
  </si>
  <si>
    <t>驻西宁活动室场所经费</t>
  </si>
  <si>
    <t>“残疾人之家”运转经费</t>
  </si>
  <si>
    <t>共残〔2014〕8号</t>
  </si>
  <si>
    <t>“两节”慰问款</t>
  </si>
  <si>
    <t>共办法〔2013〕1号</t>
  </si>
  <si>
    <t>3月3日“全国爱耳日”宣传经费</t>
  </si>
  <si>
    <t>5月“全国肢残日”宣传经费</t>
  </si>
  <si>
    <t>青残联办字〔2011〕56号</t>
  </si>
  <si>
    <t>6月6日“全国爱眼日”宣传经费</t>
  </si>
  <si>
    <t>8月11日“全国助残日活动日”</t>
  </si>
  <si>
    <t>残疾人辅助器具经费</t>
  </si>
  <si>
    <t>残疾人就业培训与扶贫</t>
  </si>
  <si>
    <t>残疾人康复经费</t>
  </si>
  <si>
    <t>公益性人员岗位工资</t>
  </si>
  <si>
    <t>基层残疾人专职委员经费</t>
  </si>
  <si>
    <t>聘用人员工资</t>
  </si>
  <si>
    <t>劳务输出经费</t>
  </si>
  <si>
    <t>扶持公共就业服务经费</t>
  </si>
  <si>
    <t>小额担保贷款手续费</t>
  </si>
  <si>
    <t>小额担保贷款贴息</t>
  </si>
  <si>
    <t>413001</t>
  </si>
  <si>
    <t>城乡居民养老保险个人缴费补贴</t>
  </si>
  <si>
    <t>城乡居民养老保险缴费补贴33014人，财政补助金额56万元，重（中轻）度残疾人缴费补贴1390人，财政补助金额4.5万元，村干部缴费补贴526人，财政补助金额5.2万元</t>
  </si>
  <si>
    <t>失地农民养老保险个人缴费补贴</t>
  </si>
  <si>
    <t>失地农民养老保险缴费补贴11人，财政补助金额95931元</t>
  </si>
  <si>
    <t>退休人员12%住房补贴</t>
  </si>
  <si>
    <t>失地农民养老保险基础养老金</t>
  </si>
  <si>
    <t>失地农民养老保险基础养老补贴21人，财政补助金额30240元</t>
  </si>
  <si>
    <t>廉政食堂补助</t>
  </si>
  <si>
    <t>乡镇妇联工作经费</t>
  </si>
  <si>
    <t>青妇发〔2015〕38号</t>
  </si>
  <si>
    <t>恰卜恰公园维护费</t>
  </si>
  <si>
    <t>东大山经费</t>
  </si>
  <si>
    <t>提灌电费及水费</t>
  </si>
  <si>
    <t>乡镇妇联经费</t>
  </si>
  <si>
    <t>妇联经费</t>
  </si>
  <si>
    <t>800004</t>
  </si>
  <si>
    <t>消防二站购置器材款</t>
  </si>
  <si>
    <t>2014年常务会议纪要第八期</t>
  </si>
  <si>
    <t>消防二站人身意外伤亡保险</t>
  </si>
  <si>
    <t>青财行字〔2008〕10号 关于建立青海省公安消防部队地方消防人员人身意外伤亡保险制度的通知</t>
  </si>
  <si>
    <t>消防二站业务费</t>
  </si>
  <si>
    <t>青财行字〔2013〕1074号 《青海省公安消防部队地方消防经费保障管理办法》</t>
  </si>
  <si>
    <t>消防一站人身意外伤亡保险</t>
  </si>
  <si>
    <t>青财行字〔2008〕10号 关于建立青海省公安消防部队消防员人身意外伤亡保险制度的通知</t>
  </si>
  <si>
    <t>消防一站业务费</t>
  </si>
  <si>
    <t>政府专职消防员个人防护装备购置款</t>
  </si>
  <si>
    <t>专职消防员个人被装购置费</t>
  </si>
  <si>
    <t>关于印发《政府专职消防员服装供给标准》的通知</t>
  </si>
  <si>
    <t>专职消防员工资及伙食费</t>
  </si>
  <si>
    <t>2015年常务会议纪要第九期                          10*1800*12=216000                                       10*780*12=93600</t>
  </si>
  <si>
    <t>专职消防员意外伤害险</t>
  </si>
  <si>
    <t>打假经费</t>
  </si>
  <si>
    <t>青财行字〔2015〕1075号</t>
  </si>
  <si>
    <t>服装费</t>
  </si>
  <si>
    <t>青财行字〔2015〕1075号   工商局、食品药品监督管理局、质监局合并 冬装、春秋装    50人*6000元=300000元</t>
  </si>
  <si>
    <t>工商执法经费</t>
  </si>
  <si>
    <t>青海品牌商品推介会经费</t>
  </si>
  <si>
    <t>食品快速检验车县级配套资金及运行费</t>
  </si>
  <si>
    <t>青海省食品药品监督管理局关于转发《食品药品监管总局办公厅关于做好县级食品快速检验车配备工作的通知》  青食药监财通〔2016〕132号</t>
  </si>
  <si>
    <t>餐饮服务电子视频监控和联网监管</t>
  </si>
  <si>
    <t>海南州食品药品监督管理局关于推进2016年度中小型餐饮服务单位打造“阳光厨房”专项活动的通知  南食药监〔2016〕50号</t>
  </si>
  <si>
    <t>三小行业食品质量检测经费</t>
  </si>
  <si>
    <t>青财行字〔2016〕1075号</t>
  </si>
  <si>
    <t>食品药品240批次抽检费</t>
  </si>
  <si>
    <t>2016年第13期会议纪要</t>
  </si>
  <si>
    <t>一会两站经费</t>
  </si>
  <si>
    <t>营业执照印刷费</t>
  </si>
  <si>
    <t xml:space="preserve">青财行字〔2015〕1075号   工商局、食品药品监督管理局、质监局合并印刷费 </t>
  </si>
  <si>
    <t xml:space="preserve">食品药品安全办公经费 </t>
  </si>
  <si>
    <t>青海省人民政府办公厅转发省食品药品监督管理局关于进一步加强食品安全监督工作意见的通知  青政办〔2005〕155号</t>
  </si>
  <si>
    <t>801008</t>
  </si>
  <si>
    <t>更新饮具费及水电暖经费</t>
  </si>
  <si>
    <t>国发〔2012〕42号   更新饮具160000元，水电暖103600元</t>
  </si>
  <si>
    <t>人身意外伤害保险</t>
  </si>
  <si>
    <t>《青海省驻地武警部队地方经费保障管理办法》  42人*568元=23856元</t>
  </si>
  <si>
    <t>生活补助费</t>
  </si>
  <si>
    <t>国发〔2012〕42号  每人每天4元，共42人，4*42*365=61320元</t>
  </si>
  <si>
    <t>《关于加强武警部队驻县（市）中队就地医疗工作的通知》（【1994】武联字第152号）  42人*250元=10500元</t>
  </si>
  <si>
    <t>执勤费</t>
  </si>
  <si>
    <t>国发〔2012〕42号</t>
  </si>
  <si>
    <t>执勤设施建设及装备经费</t>
  </si>
  <si>
    <t>三化两拓展系统45万元，装备器材100万元。</t>
  </si>
  <si>
    <t>2017年共和县本级提前预告省级专项</t>
  </si>
  <si>
    <t xml:space="preserve">                                                                         单位：万元</t>
  </si>
  <si>
    <t>金额</t>
  </si>
  <si>
    <t>优抚对象补助资金</t>
  </si>
  <si>
    <t>军队离退休干部和无军籍退职安置费</t>
  </si>
  <si>
    <t>孤儿基本生活保障补助</t>
  </si>
  <si>
    <t>残疾人事业发展资金</t>
  </si>
  <si>
    <t>城乡低保资金</t>
  </si>
  <si>
    <t>临时救助资金</t>
  </si>
  <si>
    <t>流浪乞讨人员救助资金</t>
  </si>
  <si>
    <t>城乡居民基本养老保险</t>
  </si>
  <si>
    <t>水库移民扶持资金</t>
  </si>
  <si>
    <t>基本药物制度补助资金</t>
  </si>
  <si>
    <t>基本公共卫生服务项目补助资金</t>
  </si>
  <si>
    <t>中医药公共卫生服务补助资金</t>
  </si>
  <si>
    <t>城乡医疗救助资金</t>
  </si>
  <si>
    <t>优抚对象医疗补助</t>
  </si>
  <si>
    <t>政法转移支付资金</t>
  </si>
  <si>
    <t>义务教育补助经费</t>
  </si>
  <si>
    <t>美术馆、图书馆、文化馆免费开放补助</t>
  </si>
  <si>
    <t>就业专项补助资金</t>
  </si>
  <si>
    <t>大中型水库移民后期扶持资金补助</t>
  </si>
  <si>
    <t>普惠金融发展专项资金</t>
  </si>
  <si>
    <t>2015-2016年第二批城市成品油价格补助</t>
  </si>
  <si>
    <t>城镇保障性安居工程专项资金</t>
  </si>
  <si>
    <t>三江源生态功能区补偿资金</t>
  </si>
  <si>
    <t>2017年共和县本级上年结转</t>
  </si>
  <si>
    <t xml:space="preserve">                                                                                   单位：万元</t>
  </si>
  <si>
    <t>项目</t>
  </si>
  <si>
    <t>功能分类</t>
  </si>
  <si>
    <t>经济分类</t>
  </si>
  <si>
    <t>2016年草原生态奖补资金</t>
  </si>
  <si>
    <t>2016年第二批农机购置补贴资金</t>
  </si>
  <si>
    <t>2016年省级文化产业发展专项引导资金</t>
  </si>
  <si>
    <t>2016年解决省级一笑法检两院遗留问题及奖补资金</t>
  </si>
  <si>
    <t>关于返还五县信用社缴纳2015年度所得税地方分成部分资金的通知</t>
  </si>
  <si>
    <t>关于2016年省对下社会保障转移支付补助资金的通知（干部体检）</t>
  </si>
  <si>
    <t>切块下达2016年财政农牧业发展资金的通知</t>
  </si>
  <si>
    <t>2017年共和县本级政府性基金支出预算表</t>
  </si>
  <si>
    <t>科目名称</t>
  </si>
  <si>
    <t>上年结转</t>
  </si>
  <si>
    <t>本年收入</t>
  </si>
  <si>
    <t>其他资本性支出</t>
  </si>
  <si>
    <t>结转下年</t>
  </si>
  <si>
    <t>对个人和家庭的补助支出</t>
  </si>
  <si>
    <t>2120801</t>
  </si>
  <si>
    <t>征地和拆迁补偿支出</t>
  </si>
  <si>
    <t>县级专项失地农民生活补助</t>
  </si>
  <si>
    <r>
      <rPr>
        <sz val="12"/>
        <rFont val="宋体"/>
        <charset val="134"/>
      </rPr>
      <t>0</t>
    </r>
    <r>
      <rPr>
        <sz val="12"/>
        <rFont val="宋体"/>
        <charset val="134"/>
      </rPr>
      <t>21</t>
    </r>
  </si>
  <si>
    <r>
      <rPr>
        <sz val="12"/>
        <rFont val="宋体"/>
        <charset val="134"/>
      </rPr>
      <t>0</t>
    </r>
    <r>
      <rPr>
        <sz val="12"/>
        <rFont val="宋体"/>
        <charset val="134"/>
      </rPr>
      <t>21005</t>
    </r>
  </si>
  <si>
    <t>共和县财政局预算股</t>
  </si>
  <si>
    <t>土地出让收益中计提10%用于支农</t>
  </si>
  <si>
    <t>土地出让收益中计提10%用于保障性住房</t>
  </si>
  <si>
    <t xml:space="preserve"> </t>
  </si>
  <si>
    <t>政府回购专项基金公益性项目利息</t>
  </si>
  <si>
    <t>土地出让收益中计提10%用于教育</t>
  </si>
  <si>
    <t>土地出让收益中计提10%用于农田水利</t>
  </si>
  <si>
    <r>
      <rPr>
        <sz val="12"/>
        <rFont val="宋体"/>
        <charset val="134"/>
      </rPr>
      <t>2</t>
    </r>
    <r>
      <rPr>
        <sz val="12"/>
        <rFont val="宋体"/>
        <charset val="134"/>
      </rPr>
      <t>05</t>
    </r>
  </si>
  <si>
    <r>
      <rPr>
        <sz val="12"/>
        <rFont val="宋体"/>
        <charset val="134"/>
      </rPr>
      <t>2</t>
    </r>
    <r>
      <rPr>
        <sz val="12"/>
        <rFont val="宋体"/>
        <charset val="134"/>
      </rPr>
      <t>05001</t>
    </r>
  </si>
  <si>
    <r>
      <rPr>
        <sz val="12"/>
        <rFont val="宋体"/>
        <charset val="134"/>
      </rPr>
      <t>2</t>
    </r>
    <r>
      <rPr>
        <sz val="12"/>
        <rFont val="宋体"/>
        <charset val="134"/>
      </rPr>
      <t>120806</t>
    </r>
  </si>
  <si>
    <t>土地出让业务支出5%</t>
  </si>
  <si>
    <r>
      <rPr>
        <sz val="12"/>
        <rFont val="宋体"/>
        <charset val="134"/>
      </rPr>
      <t>2</t>
    </r>
    <r>
      <rPr>
        <sz val="12"/>
        <rFont val="宋体"/>
        <charset val="134"/>
      </rPr>
      <t>120899</t>
    </r>
  </si>
  <si>
    <t>土地占补平衡项目支出</t>
  </si>
  <si>
    <r>
      <rPr>
        <sz val="12"/>
        <rFont val="宋体"/>
        <charset val="134"/>
      </rPr>
      <t>2</t>
    </r>
    <r>
      <rPr>
        <sz val="12"/>
        <rFont val="宋体"/>
        <charset val="134"/>
      </rPr>
      <t>04</t>
    </r>
  </si>
  <si>
    <r>
      <rPr>
        <sz val="12"/>
        <rFont val="宋体"/>
        <charset val="134"/>
      </rPr>
      <t>2</t>
    </r>
    <r>
      <rPr>
        <sz val="12"/>
        <rFont val="宋体"/>
        <charset val="134"/>
      </rPr>
      <t>04001</t>
    </r>
  </si>
  <si>
    <t>藏区棚户区改造贷款利息</t>
  </si>
  <si>
    <t>调出资金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</si>
</sst>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0_ "/>
  </numFmts>
  <fonts count="48">
    <font>
      <sz val="12"/>
      <name val="宋体"/>
      <charset val="134"/>
    </font>
    <font>
      <sz val="10"/>
      <name val="宋体"/>
      <charset val="134"/>
    </font>
    <font>
      <b/>
      <sz val="23"/>
      <color indexed="8"/>
      <name val="宋体"/>
      <charset val="134"/>
    </font>
    <font>
      <b/>
      <sz val="23"/>
      <name val="宋体"/>
      <charset val="134"/>
    </font>
    <font>
      <sz val="10"/>
      <color indexed="8"/>
      <name val="宋体"/>
      <charset val="134"/>
    </font>
    <font>
      <b/>
      <sz val="12"/>
      <color indexed="8"/>
      <name val="宋体"/>
      <charset val="134"/>
    </font>
    <font>
      <b/>
      <sz val="12"/>
      <name val="宋体"/>
      <charset val="134"/>
    </font>
    <font>
      <sz val="12"/>
      <color indexed="8"/>
      <name val="宋体"/>
      <charset val="134"/>
    </font>
    <font>
      <sz val="12"/>
      <color indexed="17"/>
      <name val="宋体"/>
      <charset val="134"/>
    </font>
    <font>
      <sz val="12"/>
      <color indexed="12"/>
      <name val="宋体"/>
      <charset val="134"/>
    </font>
    <font>
      <sz val="11"/>
      <color theme="1"/>
      <name val="宋体"/>
      <charset val="134"/>
      <scheme val="minor"/>
    </font>
    <font>
      <b/>
      <sz val="26"/>
      <color theme="1"/>
      <name val="宋体"/>
      <charset val="134"/>
      <scheme val="minor"/>
    </font>
    <font>
      <sz val="14"/>
      <color theme="1"/>
      <name val="宋体"/>
      <charset val="134"/>
      <scheme val="minor"/>
    </font>
    <font>
      <sz val="16"/>
      <color theme="1"/>
      <name val="宋体"/>
      <charset val="134"/>
      <scheme val="minor"/>
    </font>
    <font>
      <b/>
      <sz val="22"/>
      <color theme="1"/>
      <name val="宋体"/>
      <charset val="134"/>
      <scheme val="minor"/>
    </font>
    <font>
      <sz val="22"/>
      <color theme="1"/>
      <name val="宋体"/>
      <charset val="134"/>
      <scheme val="minor"/>
    </font>
    <font>
      <b/>
      <sz val="11"/>
      <color theme="1"/>
      <name val="宋体"/>
      <charset val="134"/>
      <scheme val="minor"/>
    </font>
    <font>
      <sz val="12"/>
      <color theme="1"/>
      <name val="宋体"/>
      <charset val="134"/>
    </font>
    <font>
      <sz val="10"/>
      <color theme="1"/>
      <name val="宋体"/>
      <charset val="134"/>
    </font>
    <font>
      <b/>
      <sz val="22"/>
      <name val="宋体"/>
      <charset val="134"/>
    </font>
    <font>
      <b/>
      <sz val="23"/>
      <color theme="1"/>
      <name val="宋体"/>
      <charset val="134"/>
    </font>
    <font>
      <b/>
      <sz val="11"/>
      <color theme="1"/>
      <name val="宋体"/>
      <charset val="134"/>
    </font>
    <font>
      <b/>
      <sz val="12"/>
      <color theme="1"/>
      <name val="宋体"/>
      <charset val="134"/>
    </font>
    <font>
      <sz val="11"/>
      <color theme="1"/>
      <name val="宋体"/>
      <charset val="134"/>
    </font>
    <font>
      <sz val="11"/>
      <color indexed="8"/>
      <name val="宋体"/>
      <charset val="134"/>
    </font>
    <font>
      <sz val="11"/>
      <name val="宋体"/>
      <charset val="134"/>
    </font>
    <font>
      <b/>
      <sz val="21"/>
      <color indexed="8"/>
      <name val="宋体"/>
      <charset val="134"/>
    </font>
    <font>
      <b/>
      <sz val="2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7">
    <fill>
      <patternFill patternType="none"/>
    </fill>
    <fill>
      <patternFill patternType="gray125"/>
    </fill>
    <fill>
      <patternFill patternType="solid">
        <fgColor indexed="27"/>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4">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0" fillId="6" borderId="1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2" applyNumberFormat="0" applyFill="0" applyAlignment="0" applyProtection="0">
      <alignment vertical="center"/>
    </xf>
    <xf numFmtId="0" fontId="34" fillId="0" borderId="12" applyNumberFormat="0" applyFill="0" applyAlignment="0" applyProtection="0">
      <alignment vertical="center"/>
    </xf>
    <xf numFmtId="0" fontId="35" fillId="0" borderId="13" applyNumberFormat="0" applyFill="0" applyAlignment="0" applyProtection="0">
      <alignment vertical="center"/>
    </xf>
    <xf numFmtId="0" fontId="35" fillId="0" borderId="0" applyNumberFormat="0" applyFill="0" applyBorder="0" applyAlignment="0" applyProtection="0">
      <alignment vertical="center"/>
    </xf>
    <xf numFmtId="0" fontId="36" fillId="7" borderId="14" applyNumberFormat="0" applyAlignment="0" applyProtection="0">
      <alignment vertical="center"/>
    </xf>
    <xf numFmtId="0" fontId="37" fillId="8" borderId="15" applyNumberFormat="0" applyAlignment="0" applyProtection="0">
      <alignment vertical="center"/>
    </xf>
    <xf numFmtId="0" fontId="38" fillId="8" borderId="14" applyNumberFormat="0" applyAlignment="0" applyProtection="0">
      <alignment vertical="center"/>
    </xf>
    <xf numFmtId="0" fontId="39" fillId="9" borderId="16" applyNumberFormat="0" applyAlignment="0" applyProtection="0">
      <alignment vertical="center"/>
    </xf>
    <xf numFmtId="0" fontId="40" fillId="0" borderId="17" applyNumberFormat="0" applyFill="0" applyAlignment="0" applyProtection="0">
      <alignment vertical="center"/>
    </xf>
    <xf numFmtId="0" fontId="41" fillId="0" borderId="18" applyNumberFormat="0" applyFill="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9" fontId="0" fillId="0" borderId="0" applyFont="0" applyFill="0" applyBorder="0" applyAlignment="0" applyProtection="0">
      <alignment vertical="center"/>
    </xf>
    <xf numFmtId="0" fontId="47" fillId="0" borderId="0"/>
    <xf numFmtId="0" fontId="0" fillId="0" borderId="0">
      <alignment vertical="center"/>
    </xf>
    <xf numFmtId="0" fontId="0" fillId="0" borderId="0">
      <alignment vertical="center"/>
    </xf>
    <xf numFmtId="0" fontId="1" fillId="0" borderId="0"/>
    <xf numFmtId="0" fontId="0" fillId="0" borderId="0">
      <alignment vertical="center"/>
    </xf>
    <xf numFmtId="0" fontId="0" fillId="0" borderId="0"/>
    <xf numFmtId="0" fontId="0" fillId="0" borderId="0"/>
    <xf numFmtId="0" fontId="0" fillId="0" borderId="0"/>
    <xf numFmtId="0" fontId="1" fillId="0" borderId="0"/>
    <xf numFmtId="0" fontId="1" fillId="0" borderId="0"/>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43" fontId="0" fillId="0" borderId="0" applyFont="0" applyFill="0" applyBorder="0" applyAlignment="0" applyProtection="0">
      <alignment vertical="center"/>
    </xf>
  </cellStyleXfs>
  <cellXfs count="126">
    <xf numFmtId="0" fontId="0" fillId="0" borderId="0" xfId="0"/>
    <xf numFmtId="0" fontId="1" fillId="0" borderId="0" xfId="59"/>
    <xf numFmtId="0" fontId="2" fillId="0" borderId="1" xfId="59" applyNumberFormat="1" applyFont="1" applyFill="1" applyBorder="1" applyAlignment="1" applyProtection="1">
      <alignment horizontal="center" vertical="center"/>
    </xf>
    <xf numFmtId="0" fontId="3" fillId="0" borderId="1" xfId="59" applyNumberFormat="1" applyFont="1" applyFill="1" applyBorder="1" applyAlignment="1" applyProtection="1">
      <alignment horizontal="center" vertical="center"/>
    </xf>
    <xf numFmtId="0" fontId="4" fillId="0" borderId="2" xfId="59" applyNumberFormat="1" applyFont="1" applyFill="1" applyBorder="1" applyAlignment="1" applyProtection="1"/>
    <xf numFmtId="0" fontId="4" fillId="0" borderId="3" xfId="59" applyNumberFormat="1" applyFont="1" applyFill="1" applyBorder="1" applyAlignment="1" applyProtection="1">
      <alignment horizontal="right" vertical="center"/>
    </xf>
    <xf numFmtId="0" fontId="5" fillId="0" borderId="4" xfId="59" applyNumberFormat="1" applyFont="1" applyFill="1" applyBorder="1" applyAlignment="1" applyProtection="1">
      <alignment horizontal="center" vertical="center"/>
    </xf>
    <xf numFmtId="0" fontId="6" fillId="0" borderId="4" xfId="59" applyNumberFormat="1" applyFont="1" applyFill="1" applyBorder="1" applyAlignment="1" applyProtection="1">
      <alignment horizontal="center" vertical="center"/>
    </xf>
    <xf numFmtId="0" fontId="5" fillId="0" borderId="5" xfId="59" applyNumberFormat="1" applyFont="1" applyFill="1" applyBorder="1" applyAlignment="1" applyProtection="1">
      <alignment horizontal="center" vertical="center" wrapText="1"/>
    </xf>
    <xf numFmtId="0" fontId="6" fillId="0" borderId="4" xfId="59" applyNumberFormat="1" applyFont="1" applyFill="1" applyBorder="1" applyAlignment="1" applyProtection="1">
      <alignment vertical="center"/>
    </xf>
    <xf numFmtId="0" fontId="5" fillId="0" borderId="4" xfId="59" applyNumberFormat="1" applyFont="1" applyFill="1" applyBorder="1" applyAlignment="1" applyProtection="1">
      <alignment horizontal="center" vertical="center" wrapText="1"/>
    </xf>
    <xf numFmtId="0" fontId="6" fillId="0" borderId="6" xfId="59" applyNumberFormat="1" applyFont="1" applyFill="1" applyBorder="1" applyAlignment="1" applyProtection="1">
      <alignment horizontal="center" vertical="center" wrapText="1"/>
    </xf>
    <xf numFmtId="0" fontId="0" fillId="2" borderId="4" xfId="59" applyNumberFormat="1" applyFont="1" applyFill="1" applyBorder="1" applyAlignment="1" applyProtection="1">
      <alignment horizontal="left"/>
    </xf>
    <xf numFmtId="49" fontId="0" fillId="2" borderId="4" xfId="59" applyNumberFormat="1" applyFont="1" applyFill="1" applyBorder="1" applyAlignment="1" applyProtection="1">
      <alignment horizontal="left"/>
    </xf>
    <xf numFmtId="0" fontId="7" fillId="2" borderId="4" xfId="59" applyNumberFormat="1" applyFont="1" applyFill="1" applyBorder="1" applyAlignment="1" applyProtection="1">
      <alignment horizontal="left"/>
    </xf>
    <xf numFmtId="0" fontId="0" fillId="2" borderId="4" xfId="59" applyNumberFormat="1" applyFont="1" applyFill="1" applyBorder="1" applyAlignment="1" applyProtection="1">
      <alignment horizontal="right"/>
    </xf>
    <xf numFmtId="176" fontId="8" fillId="2" borderId="4" xfId="59" applyNumberFormat="1" applyFont="1" applyFill="1" applyBorder="1" applyAlignment="1" applyProtection="1">
      <alignment horizontal="right"/>
    </xf>
    <xf numFmtId="176" fontId="9" fillId="2" borderId="4" xfId="59" applyNumberFormat="1" applyFont="1" applyFill="1" applyBorder="1" applyAlignment="1" applyProtection="1">
      <alignment horizontal="right"/>
    </xf>
    <xf numFmtId="49" fontId="7" fillId="2" borderId="4" xfId="59" applyNumberFormat="1" applyFont="1" applyFill="1" applyBorder="1" applyAlignment="1" applyProtection="1">
      <alignment horizontal="left"/>
    </xf>
    <xf numFmtId="49" fontId="1" fillId="0" borderId="0" xfId="59" applyNumberFormat="1"/>
    <xf numFmtId="0" fontId="0" fillId="3" borderId="0" xfId="59" applyNumberFormat="1" applyFont="1" applyFill="1" applyBorder="1" applyAlignment="1" applyProtection="1">
      <alignment horizontal="left"/>
    </xf>
    <xf numFmtId="0" fontId="1" fillId="3" borderId="0" xfId="59" applyFill="1" applyBorder="1"/>
    <xf numFmtId="176" fontId="9" fillId="3" borderId="0" xfId="59" applyNumberFormat="1" applyFont="1" applyFill="1" applyBorder="1" applyAlignment="1" applyProtection="1">
      <alignment horizontal="right"/>
    </xf>
    <xf numFmtId="0" fontId="1" fillId="3" borderId="0" xfId="59" applyFill="1"/>
    <xf numFmtId="0" fontId="10" fillId="0" borderId="0" xfId="60">
      <alignment vertical="center"/>
    </xf>
    <xf numFmtId="0" fontId="11" fillId="0" borderId="0" xfId="60" applyFont="1" applyBorder="1" applyAlignment="1">
      <alignment horizontal="center" vertical="center"/>
    </xf>
    <xf numFmtId="0" fontId="12" fillId="0" borderId="2" xfId="60" applyFont="1" applyBorder="1" applyAlignment="1">
      <alignment horizontal="center" vertical="center"/>
    </xf>
    <xf numFmtId="0" fontId="13" fillId="0" borderId="6" xfId="60" applyFont="1" applyBorder="1" applyAlignment="1">
      <alignment horizontal="left" vertical="center"/>
    </xf>
    <xf numFmtId="0" fontId="13" fillId="0" borderId="6" xfId="60" applyFont="1" applyBorder="1" applyAlignment="1">
      <alignment horizontal="center" vertical="center"/>
    </xf>
    <xf numFmtId="0" fontId="13" fillId="0" borderId="4" xfId="60" applyFont="1" applyBorder="1">
      <alignment vertical="center"/>
    </xf>
    <xf numFmtId="0" fontId="13" fillId="0" borderId="7" xfId="60" applyFont="1" applyBorder="1" applyAlignment="1">
      <alignment vertical="center"/>
    </xf>
    <xf numFmtId="0" fontId="13" fillId="0" borderId="8" xfId="60" applyFont="1" applyBorder="1" applyAlignment="1">
      <alignment vertical="center"/>
    </xf>
    <xf numFmtId="0" fontId="13" fillId="0" borderId="4" xfId="60" applyFont="1" applyBorder="1" applyAlignment="1">
      <alignment vertical="center"/>
    </xf>
    <xf numFmtId="0" fontId="1" fillId="0" borderId="0" xfId="53"/>
    <xf numFmtId="0" fontId="10" fillId="0" borderId="0" xfId="61" applyAlignment="1">
      <alignment horizontal="center" vertical="center"/>
    </xf>
    <xf numFmtId="0" fontId="10" fillId="0" borderId="0" xfId="61" applyAlignment="1">
      <alignment horizontal="left" vertical="center"/>
    </xf>
    <xf numFmtId="0" fontId="10" fillId="0" borderId="0" xfId="61" applyFont="1" applyAlignment="1">
      <alignment horizontal="right" vertical="center"/>
    </xf>
    <xf numFmtId="0" fontId="10" fillId="0" borderId="0" xfId="61">
      <alignment vertical="center"/>
    </xf>
    <xf numFmtId="0" fontId="14" fillId="0" borderId="0" xfId="61" applyFont="1" applyBorder="1" applyAlignment="1">
      <alignment horizontal="center" vertical="center"/>
    </xf>
    <xf numFmtId="0" fontId="15" fillId="0" borderId="0" xfId="61" applyFont="1" applyBorder="1" applyAlignment="1">
      <alignment horizontal="center" vertical="center"/>
    </xf>
    <xf numFmtId="0" fontId="10" fillId="0" borderId="0" xfId="61" applyBorder="1" applyAlignment="1">
      <alignment horizontal="center" vertical="center"/>
    </xf>
    <xf numFmtId="0" fontId="16" fillId="0" borderId="4" xfId="61" applyFont="1" applyBorder="1" applyAlignment="1">
      <alignment horizontal="center" vertical="center"/>
    </xf>
    <xf numFmtId="0" fontId="16" fillId="0" borderId="4" xfId="61" applyFont="1" applyBorder="1" applyAlignment="1">
      <alignment horizontal="left" vertical="center"/>
    </xf>
    <xf numFmtId="0" fontId="1" fillId="0" borderId="4" xfId="53" applyBorder="1" applyAlignment="1">
      <alignment horizontal="center"/>
    </xf>
    <xf numFmtId="0" fontId="7" fillId="3" borderId="4" xfId="53" applyNumberFormat="1" applyFont="1" applyFill="1" applyBorder="1" applyAlignment="1" applyProtection="1">
      <alignment horizontal="left"/>
    </xf>
    <xf numFmtId="176" fontId="17" fillId="3" borderId="4" xfId="53" applyNumberFormat="1" applyFont="1" applyFill="1" applyBorder="1" applyAlignment="1" applyProtection="1">
      <alignment horizontal="right"/>
    </xf>
    <xf numFmtId="0" fontId="10" fillId="0" borderId="4" xfId="61" applyBorder="1" applyAlignment="1">
      <alignment horizontal="center" vertical="center"/>
    </xf>
    <xf numFmtId="0" fontId="10" fillId="0" borderId="4" xfId="61" applyBorder="1" applyAlignment="1">
      <alignment horizontal="left" vertical="center"/>
    </xf>
    <xf numFmtId="177" fontId="10" fillId="0" borderId="4" xfId="61" applyNumberFormat="1" applyFont="1" applyBorder="1" applyAlignment="1">
      <alignment horizontal="right" vertical="center"/>
    </xf>
    <xf numFmtId="176" fontId="10" fillId="0" borderId="4" xfId="61" applyNumberFormat="1" applyFont="1" applyBorder="1" applyAlignment="1">
      <alignment horizontal="right" vertical="center"/>
    </xf>
    <xf numFmtId="0" fontId="1" fillId="0" borderId="0" xfId="53" applyAlignment="1">
      <alignment wrapText="1"/>
    </xf>
    <xf numFmtId="0" fontId="1" fillId="0" borderId="0" xfId="53" applyAlignment="1">
      <alignment horizontal="center"/>
    </xf>
    <xf numFmtId="0" fontId="18" fillId="0" borderId="0" xfId="53" applyFont="1" applyAlignment="1">
      <alignment horizontal="left" wrapText="1"/>
    </xf>
    <xf numFmtId="0" fontId="1" fillId="0" borderId="0" xfId="53" applyAlignment="1">
      <alignment horizontal="left" wrapText="1"/>
    </xf>
    <xf numFmtId="0" fontId="18" fillId="0" borderId="0" xfId="53" applyFont="1" applyAlignment="1">
      <alignment horizontal="right"/>
    </xf>
    <xf numFmtId="0" fontId="19" fillId="0" borderId="0" xfId="53" applyNumberFormat="1" applyFont="1" applyFill="1" applyBorder="1" applyAlignment="1" applyProtection="1">
      <alignment horizontal="center" vertical="center"/>
    </xf>
    <xf numFmtId="0" fontId="3" fillId="0" borderId="0" xfId="53" applyNumberFormat="1" applyFont="1" applyFill="1" applyBorder="1" applyAlignment="1" applyProtection="1">
      <alignment vertical="center"/>
    </xf>
    <xf numFmtId="0" fontId="20" fillId="0" borderId="2" xfId="53" applyNumberFormat="1" applyFont="1" applyFill="1" applyBorder="1" applyAlignment="1" applyProtection="1">
      <alignment vertical="center" wrapText="1"/>
    </xf>
    <xf numFmtId="0" fontId="3" fillId="0" borderId="2" xfId="53" applyNumberFormat="1" applyFont="1" applyFill="1" applyBorder="1" applyAlignment="1" applyProtection="1">
      <alignment vertical="center"/>
    </xf>
    <xf numFmtId="0" fontId="20" fillId="0" borderId="2" xfId="53" applyNumberFormat="1" applyFont="1" applyFill="1" applyBorder="1" applyAlignment="1" applyProtection="1">
      <alignment horizontal="right" vertical="center"/>
    </xf>
    <xf numFmtId="0" fontId="21" fillId="0" borderId="2" xfId="53" applyNumberFormat="1" applyFont="1" applyFill="1" applyBorder="1" applyAlignment="1" applyProtection="1">
      <alignment horizontal="center" vertical="center"/>
    </xf>
    <xf numFmtId="0" fontId="1" fillId="0" borderId="4" xfId="53" applyBorder="1" applyAlignment="1">
      <alignment horizontal="center" wrapText="1"/>
    </xf>
    <xf numFmtId="0" fontId="6" fillId="0" borderId="4" xfId="53" applyNumberFormat="1" applyFont="1" applyFill="1" applyBorder="1" applyAlignment="1" applyProtection="1">
      <alignment horizontal="center" vertical="center" wrapText="1"/>
    </xf>
    <xf numFmtId="0" fontId="22" fillId="0" borderId="4" xfId="53" applyNumberFormat="1" applyFont="1" applyFill="1" applyBorder="1" applyAlignment="1" applyProtection="1">
      <alignment horizontal="left" vertical="center" wrapText="1"/>
    </xf>
    <xf numFmtId="0" fontId="22" fillId="0" borderId="4" xfId="53" applyNumberFormat="1" applyFont="1" applyFill="1" applyBorder="1" applyAlignment="1" applyProtection="1">
      <alignment horizontal="center" vertical="center" wrapText="1"/>
    </xf>
    <xf numFmtId="0" fontId="17" fillId="0" borderId="4" xfId="53" applyNumberFormat="1" applyFont="1" applyFill="1" applyBorder="1" applyAlignment="1" applyProtection="1">
      <alignment horizontal="left" vertical="center" wrapText="1"/>
    </xf>
    <xf numFmtId="0" fontId="0" fillId="3" borderId="4" xfId="53" applyNumberFormat="1" applyFont="1" applyFill="1" applyBorder="1" applyAlignment="1" applyProtection="1">
      <alignment horizontal="center"/>
    </xf>
    <xf numFmtId="0" fontId="0" fillId="3" borderId="4" xfId="53" applyNumberFormat="1" applyFont="1" applyFill="1" applyBorder="1" applyAlignment="1" applyProtection="1">
      <alignment horizontal="left" wrapText="1"/>
    </xf>
    <xf numFmtId="176" fontId="23" fillId="3" borderId="4" xfId="53" applyNumberFormat="1" applyFont="1" applyFill="1" applyBorder="1" applyAlignment="1" applyProtection="1">
      <alignment horizontal="right"/>
    </xf>
    <xf numFmtId="0" fontId="24" fillId="4" borderId="4" xfId="53" applyNumberFormat="1" applyFont="1" applyFill="1" applyBorder="1" applyAlignment="1" applyProtection="1">
      <alignment horizontal="center"/>
    </xf>
    <xf numFmtId="0" fontId="23" fillId="4" borderId="4" xfId="53" applyNumberFormat="1" applyFont="1" applyFill="1" applyBorder="1" applyAlignment="1" applyProtection="1">
      <alignment horizontal="left" wrapText="1"/>
    </xf>
    <xf numFmtId="0" fontId="25" fillId="4" borderId="4" xfId="53" applyFont="1" applyFill="1" applyBorder="1" applyAlignment="1">
      <alignment horizontal="center"/>
    </xf>
    <xf numFmtId="0" fontId="7" fillId="4" borderId="4" xfId="53" applyNumberFormat="1" applyFont="1" applyFill="1" applyBorder="1" applyAlignment="1" applyProtection="1">
      <alignment horizontal="left" wrapText="1"/>
    </xf>
    <xf numFmtId="176" fontId="23" fillId="4" borderId="4" xfId="53" applyNumberFormat="1" applyFont="1" applyFill="1" applyBorder="1" applyAlignment="1" applyProtection="1">
      <alignment horizontal="right"/>
    </xf>
    <xf numFmtId="49" fontId="25" fillId="0" borderId="4" xfId="53" applyNumberFormat="1" applyFont="1" applyBorder="1" applyAlignment="1">
      <alignment horizontal="center"/>
    </xf>
    <xf numFmtId="0" fontId="23" fillId="3" borderId="4" xfId="53" applyNumberFormat="1" applyFont="1" applyFill="1" applyBorder="1" applyAlignment="1" applyProtection="1">
      <alignment horizontal="left" wrapText="1"/>
    </xf>
    <xf numFmtId="0" fontId="24" fillId="3" borderId="4" xfId="53" applyNumberFormat="1" applyFont="1" applyFill="1" applyBorder="1" applyAlignment="1" applyProtection="1">
      <alignment horizontal="center"/>
    </xf>
    <xf numFmtId="0" fontId="24" fillId="3" borderId="4" xfId="53" applyNumberFormat="1" applyFont="1" applyFill="1" applyBorder="1" applyAlignment="1" applyProtection="1">
      <alignment horizontal="left" wrapText="1"/>
    </xf>
    <xf numFmtId="176" fontId="23" fillId="3" borderId="4" xfId="53" applyNumberFormat="1" applyFont="1" applyFill="1" applyBorder="1" applyAlignment="1" applyProtection="1">
      <alignment horizontal="center" vertical="center"/>
    </xf>
    <xf numFmtId="0" fontId="25" fillId="0" borderId="4" xfId="53" applyFont="1" applyBorder="1" applyAlignment="1">
      <alignment horizontal="center"/>
    </xf>
    <xf numFmtId="43" fontId="23" fillId="3" borderId="4" xfId="62" applyFont="1" applyFill="1" applyBorder="1" applyAlignment="1" applyProtection="1">
      <alignment horizontal="right"/>
    </xf>
    <xf numFmtId="0" fontId="25" fillId="4" borderId="0" xfId="53" applyFont="1" applyFill="1" applyAlignment="1">
      <alignment horizontal="center"/>
    </xf>
    <xf numFmtId="0" fontId="24" fillId="4" borderId="4" xfId="53" applyNumberFormat="1" applyFont="1" applyFill="1" applyBorder="1" applyAlignment="1" applyProtection="1">
      <alignment horizontal="left" wrapText="1"/>
    </xf>
    <xf numFmtId="0" fontId="25" fillId="3" borderId="4" xfId="53" applyFont="1" applyFill="1" applyBorder="1" applyAlignment="1">
      <alignment horizontal="center"/>
    </xf>
    <xf numFmtId="0" fontId="25" fillId="3" borderId="4" xfId="53" applyNumberFormat="1" applyFont="1" applyFill="1" applyBorder="1" applyAlignment="1" applyProtection="1">
      <alignment horizontal="left" wrapText="1"/>
    </xf>
    <xf numFmtId="0" fontId="25" fillId="4" borderId="4" xfId="53" applyNumberFormat="1" applyFont="1" applyFill="1" applyBorder="1" applyAlignment="1" applyProtection="1">
      <alignment horizontal="left" wrapText="1"/>
    </xf>
    <xf numFmtId="176" fontId="23" fillId="5" borderId="4" xfId="53" applyNumberFormat="1" applyFont="1" applyFill="1" applyBorder="1" applyAlignment="1" applyProtection="1">
      <alignment horizontal="right"/>
    </xf>
    <xf numFmtId="49" fontId="24" fillId="4" borderId="4" xfId="53" applyNumberFormat="1" applyFont="1" applyFill="1" applyBorder="1" applyAlignment="1" applyProtection="1">
      <alignment horizontal="center"/>
    </xf>
    <xf numFmtId="0" fontId="23" fillId="4" borderId="4" xfId="53" applyFont="1" applyFill="1" applyBorder="1" applyAlignment="1">
      <alignment horizontal="left"/>
    </xf>
    <xf numFmtId="176" fontId="25" fillId="4" borderId="4" xfId="53" applyNumberFormat="1" applyFont="1" applyFill="1" applyBorder="1" applyAlignment="1">
      <alignment horizontal="right"/>
    </xf>
    <xf numFmtId="0" fontId="23" fillId="3" borderId="4" xfId="53" applyNumberFormat="1" applyFont="1" applyFill="1" applyBorder="1" applyAlignment="1" applyProtection="1">
      <alignment horizontal="left"/>
    </xf>
    <xf numFmtId="0" fontId="24" fillId="3" borderId="4" xfId="53" applyNumberFormat="1" applyFont="1" applyFill="1" applyBorder="1" applyAlignment="1" applyProtection="1">
      <alignment horizontal="center" wrapText="1"/>
    </xf>
    <xf numFmtId="176" fontId="23" fillId="3" borderId="4" xfId="53" applyNumberFormat="1" applyFont="1" applyFill="1" applyBorder="1" applyAlignment="1" applyProtection="1">
      <alignment horizontal="left" wrapText="1"/>
    </xf>
    <xf numFmtId="176" fontId="23" fillId="3" borderId="4" xfId="53" applyNumberFormat="1" applyFont="1" applyFill="1" applyBorder="1" applyAlignment="1" applyProtection="1">
      <alignment horizontal="left"/>
    </xf>
    <xf numFmtId="0" fontId="23" fillId="3" borderId="4" xfId="53" applyFont="1" applyFill="1" applyBorder="1" applyAlignment="1">
      <alignment horizontal="center"/>
    </xf>
    <xf numFmtId="0" fontId="23" fillId="3" borderId="4" xfId="53" applyNumberFormat="1" applyFont="1" applyFill="1" applyBorder="1" applyAlignment="1" applyProtection="1">
      <alignment horizontal="center"/>
    </xf>
    <xf numFmtId="49" fontId="24" fillId="3" borderId="4" xfId="53" applyNumberFormat="1" applyFont="1" applyFill="1" applyBorder="1" applyAlignment="1" applyProtection="1">
      <alignment horizontal="center"/>
    </xf>
    <xf numFmtId="0" fontId="1" fillId="0" borderId="0" xfId="58"/>
    <xf numFmtId="0" fontId="4" fillId="0" borderId="0" xfId="58" applyNumberFormat="1" applyFont="1" applyFill="1" applyBorder="1" applyAlignment="1" applyProtection="1"/>
    <xf numFmtId="0" fontId="2" fillId="0" borderId="1" xfId="58" applyNumberFormat="1" applyFont="1" applyFill="1" applyBorder="1" applyAlignment="1" applyProtection="1">
      <alignment horizontal="center" vertical="center"/>
    </xf>
    <xf numFmtId="0" fontId="3" fillId="0" borderId="1" xfId="58" applyNumberFormat="1" applyFont="1" applyFill="1" applyBorder="1" applyAlignment="1" applyProtection="1">
      <alignment horizontal="center" vertical="center"/>
    </xf>
    <xf numFmtId="0" fontId="3" fillId="0" borderId="9" xfId="58" applyNumberFormat="1" applyFont="1" applyFill="1" applyBorder="1" applyAlignment="1" applyProtection="1">
      <alignment horizontal="center" vertical="center"/>
    </xf>
    <xf numFmtId="0" fontId="1" fillId="0" borderId="0" xfId="58" applyBorder="1"/>
    <xf numFmtId="0" fontId="4" fillId="0" borderId="2" xfId="58" applyNumberFormat="1" applyFont="1" applyFill="1" applyBorder="1" applyAlignment="1" applyProtection="1"/>
    <xf numFmtId="0" fontId="5" fillId="0" borderId="4" xfId="58" applyNumberFormat="1" applyFont="1" applyFill="1" applyBorder="1" applyAlignment="1" applyProtection="1">
      <alignment horizontal="center" vertical="center"/>
    </xf>
    <xf numFmtId="0" fontId="6" fillId="0" borderId="4" xfId="58" applyNumberFormat="1" applyFont="1" applyFill="1" applyBorder="1" applyAlignment="1" applyProtection="1">
      <alignment horizontal="center" vertical="center"/>
    </xf>
    <xf numFmtId="0" fontId="5" fillId="0" borderId="4" xfId="58" applyNumberFormat="1" applyFont="1" applyFill="1" applyBorder="1" applyAlignment="1" applyProtection="1">
      <alignment horizontal="center" vertical="center" wrapText="1"/>
    </xf>
    <xf numFmtId="0" fontId="6" fillId="0" borderId="4" xfId="58" applyNumberFormat="1" applyFont="1" applyFill="1" applyBorder="1" applyAlignment="1" applyProtection="1">
      <alignment horizontal="center" vertical="center" wrapText="1"/>
    </xf>
    <xf numFmtId="0" fontId="7" fillId="0" borderId="4" xfId="58" applyNumberFormat="1" applyFont="1" applyFill="1" applyBorder="1" applyAlignment="1" applyProtection="1">
      <alignment horizontal="center" vertical="center"/>
    </xf>
    <xf numFmtId="0" fontId="0" fillId="2" borderId="4" xfId="58" applyNumberFormat="1" applyFont="1" applyFill="1" applyBorder="1" applyAlignment="1" applyProtection="1">
      <alignment horizontal="left"/>
    </xf>
    <xf numFmtId="0" fontId="7" fillId="2" borderId="4" xfId="58" applyNumberFormat="1" applyFont="1" applyFill="1" applyBorder="1" applyAlignment="1" applyProtection="1">
      <alignment horizontal="left"/>
    </xf>
    <xf numFmtId="176" fontId="8" fillId="2" borderId="4" xfId="58" applyNumberFormat="1" applyFont="1" applyFill="1" applyBorder="1" applyAlignment="1" applyProtection="1">
      <alignment horizontal="right"/>
    </xf>
    <xf numFmtId="176" fontId="9" fillId="2" borderId="4" xfId="58" applyNumberFormat="1" applyFont="1" applyFill="1" applyBorder="1" applyAlignment="1" applyProtection="1">
      <alignment horizontal="right"/>
    </xf>
    <xf numFmtId="176" fontId="0" fillId="2" borderId="4" xfId="58" applyNumberFormat="1" applyFont="1" applyFill="1" applyBorder="1" applyAlignment="1" applyProtection="1">
      <alignment horizontal="right"/>
    </xf>
    <xf numFmtId="0" fontId="0" fillId="2" borderId="4" xfId="58" applyNumberFormat="1" applyFont="1" applyFill="1" applyBorder="1" applyAlignment="1" applyProtection="1">
      <alignment horizontal="right"/>
    </xf>
    <xf numFmtId="0" fontId="26" fillId="0" borderId="0" xfId="58" applyNumberFormat="1" applyFont="1" applyFill="1" applyBorder="1" applyAlignment="1" applyProtection="1">
      <alignment horizontal="center" vertical="center"/>
    </xf>
    <xf numFmtId="0" fontId="27" fillId="0" borderId="0" xfId="58" applyNumberFormat="1" applyFont="1" applyFill="1" applyBorder="1" applyAlignment="1" applyProtection="1">
      <alignment horizontal="center" vertical="center"/>
    </xf>
    <xf numFmtId="0" fontId="7" fillId="0" borderId="4" xfId="58" applyNumberFormat="1" applyFont="1" applyFill="1" applyBorder="1" applyAlignment="1" applyProtection="1">
      <alignment horizontal="center" vertical="center" wrapText="1"/>
    </xf>
    <xf numFmtId="0" fontId="4" fillId="0" borderId="10" xfId="58" applyNumberFormat="1" applyFont="1" applyFill="1" applyBorder="1" applyAlignment="1" applyProtection="1">
      <alignment horizontal="right"/>
    </xf>
    <xf numFmtId="0" fontId="4" fillId="0" borderId="10" xfId="58" applyNumberFormat="1" applyFont="1" applyFill="1" applyBorder="1" applyAlignment="1" applyProtection="1"/>
    <xf numFmtId="0" fontId="4" fillId="0" borderId="3" xfId="58" applyNumberFormat="1" applyFont="1" applyFill="1" applyBorder="1" applyAlignment="1" applyProtection="1">
      <alignment horizontal="right"/>
    </xf>
    <xf numFmtId="0" fontId="7" fillId="0" borderId="4" xfId="58" applyNumberFormat="1" applyFont="1" applyFill="1" applyBorder="1" applyAlignment="1" applyProtection="1">
      <alignment horizontal="center"/>
    </xf>
    <xf numFmtId="0" fontId="2" fillId="0" borderId="0" xfId="58" applyNumberFormat="1" applyFont="1" applyFill="1" applyBorder="1" applyAlignment="1" applyProtection="1">
      <alignment horizontal="center" vertical="center" wrapText="1"/>
    </xf>
    <xf numFmtId="0" fontId="4" fillId="0" borderId="2" xfId="58" applyNumberFormat="1" applyFont="1" applyFill="1" applyBorder="1" applyAlignment="1" applyProtection="1">
      <alignment horizontal="right"/>
    </xf>
    <xf numFmtId="176" fontId="9" fillId="2" borderId="4" xfId="0" applyNumberFormat="1" applyFont="1" applyFill="1" applyBorder="1" applyAlignment="1" applyProtection="1">
      <alignment horizontal="right"/>
    </xf>
    <xf numFmtId="0" fontId="0" fillId="2" borderId="4" xfId="58" applyNumberFormat="1" applyFont="1" applyFill="1" applyBorder="1" applyAlignment="1" applyProtection="1"/>
  </cellXfs>
  <cellStyles count="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0" xfId="50"/>
    <cellStyle name="常规 2" xfId="51"/>
    <cellStyle name="常规 2 2" xfId="52"/>
    <cellStyle name="常规 2 3" xfId="53"/>
    <cellStyle name="常规 3" xfId="54"/>
    <cellStyle name="常规 3 2" xfId="55"/>
    <cellStyle name="常规 4" xfId="56"/>
    <cellStyle name="常规 5" xfId="57"/>
    <cellStyle name="常规 6" xfId="58"/>
    <cellStyle name="常规 7" xfId="59"/>
    <cellStyle name="常规 8" xfId="60"/>
    <cellStyle name="常规 9" xfId="61"/>
    <cellStyle name="千位分隔 2" xfId="62"/>
    <cellStyle name="千位分隔 2 2" xfId="6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077"/>
  <sheetViews>
    <sheetView workbookViewId="0">
      <pane ySplit="6" topLeftCell="A31" activePane="bottomLeft" state="frozen"/>
      <selection/>
      <selection pane="bottomLeft" activeCell="G31" sqref="G31"/>
    </sheetView>
  </sheetViews>
  <sheetFormatPr defaultColWidth="9" defaultRowHeight="12"/>
  <cols>
    <col min="1" max="1" width="5.375" style="97" customWidth="1"/>
    <col min="2" max="2" width="6.625" style="97" customWidth="1"/>
    <col min="3" max="3" width="8.75" style="97" customWidth="1"/>
    <col min="4" max="4" width="22" style="97" customWidth="1"/>
    <col min="5" max="5" width="18.25" style="97" customWidth="1"/>
    <col min="6" max="6" width="17.5" style="97" customWidth="1"/>
    <col min="7" max="7" width="16.125" style="97" customWidth="1"/>
    <col min="8" max="8" width="16.375" style="97" customWidth="1"/>
    <col min="9" max="9" width="15.375" style="97" customWidth="1"/>
    <col min="10" max="10" width="7.625" style="97" customWidth="1"/>
    <col min="11" max="11" width="9.25" style="97" customWidth="1"/>
    <col min="12" max="12" width="8.625" style="97" customWidth="1"/>
    <col min="13" max="13" width="8.25" style="97" customWidth="1"/>
    <col min="14" max="14" width="16.25" style="97" customWidth="1"/>
    <col min="15" max="15" width="18" style="97" customWidth="1"/>
    <col min="16" max="16" width="11.125" style="97" customWidth="1"/>
    <col min="17" max="17" width="17.75" style="97" customWidth="1"/>
    <col min="18" max="18" width="13" style="97" customWidth="1"/>
    <col min="19" max="256" width="9" style="97"/>
    <col min="257" max="259" width="11.125" style="97" customWidth="1"/>
    <col min="260" max="260" width="27.125" style="97" customWidth="1"/>
    <col min="261" max="261" width="20.75" style="97" customWidth="1"/>
    <col min="262" max="262" width="18.25" style="97" customWidth="1"/>
    <col min="263" max="263" width="16.125" style="97" customWidth="1"/>
    <col min="264" max="267" width="13" style="97" customWidth="1"/>
    <col min="268" max="268" width="18.125" style="97" customWidth="1"/>
    <col min="269" max="269" width="13" style="97" customWidth="1"/>
    <col min="270" max="270" width="16.25" style="97" customWidth="1"/>
    <col min="271" max="271" width="18" style="97" customWidth="1"/>
    <col min="272" max="272" width="13" style="97" customWidth="1"/>
    <col min="273" max="273" width="17.75" style="97" customWidth="1"/>
    <col min="274" max="274" width="13" style="97" customWidth="1"/>
    <col min="275" max="512" width="9" style="97"/>
    <col min="513" max="515" width="11.125" style="97" customWidth="1"/>
    <col min="516" max="516" width="27.125" style="97" customWidth="1"/>
    <col min="517" max="517" width="20.75" style="97" customWidth="1"/>
    <col min="518" max="518" width="18.25" style="97" customWidth="1"/>
    <col min="519" max="519" width="16.125" style="97" customWidth="1"/>
    <col min="520" max="523" width="13" style="97" customWidth="1"/>
    <col min="524" max="524" width="18.125" style="97" customWidth="1"/>
    <col min="525" max="525" width="13" style="97" customWidth="1"/>
    <col min="526" max="526" width="16.25" style="97" customWidth="1"/>
    <col min="527" max="527" width="18" style="97" customWidth="1"/>
    <col min="528" max="528" width="13" style="97" customWidth="1"/>
    <col min="529" max="529" width="17.75" style="97" customWidth="1"/>
    <col min="530" max="530" width="13" style="97" customWidth="1"/>
    <col min="531" max="768" width="9" style="97"/>
    <col min="769" max="771" width="11.125" style="97" customWidth="1"/>
    <col min="772" max="772" width="27.125" style="97" customWidth="1"/>
    <col min="773" max="773" width="20.75" style="97" customWidth="1"/>
    <col min="774" max="774" width="18.25" style="97" customWidth="1"/>
    <col min="775" max="775" width="16.125" style="97" customWidth="1"/>
    <col min="776" max="779" width="13" style="97" customWidth="1"/>
    <col min="780" max="780" width="18.125" style="97" customWidth="1"/>
    <col min="781" max="781" width="13" style="97" customWidth="1"/>
    <col min="782" max="782" width="16.25" style="97" customWidth="1"/>
    <col min="783" max="783" width="18" style="97" customWidth="1"/>
    <col min="784" max="784" width="13" style="97" customWidth="1"/>
    <col min="785" max="785" width="17.75" style="97" customWidth="1"/>
    <col min="786" max="786" width="13" style="97" customWidth="1"/>
    <col min="787" max="1024" width="9" style="97"/>
    <col min="1025" max="1027" width="11.125" style="97" customWidth="1"/>
    <col min="1028" max="1028" width="27.125" style="97" customWidth="1"/>
    <col min="1029" max="1029" width="20.75" style="97" customWidth="1"/>
    <col min="1030" max="1030" width="18.25" style="97" customWidth="1"/>
    <col min="1031" max="1031" width="16.125" style="97" customWidth="1"/>
    <col min="1032" max="1035" width="13" style="97" customWidth="1"/>
    <col min="1036" max="1036" width="18.125" style="97" customWidth="1"/>
    <col min="1037" max="1037" width="13" style="97" customWidth="1"/>
    <col min="1038" max="1038" width="16.25" style="97" customWidth="1"/>
    <col min="1039" max="1039" width="18" style="97" customWidth="1"/>
    <col min="1040" max="1040" width="13" style="97" customWidth="1"/>
    <col min="1041" max="1041" width="17.75" style="97" customWidth="1"/>
    <col min="1042" max="1042" width="13" style="97" customWidth="1"/>
    <col min="1043" max="1280" width="9" style="97"/>
    <col min="1281" max="1283" width="11.125" style="97" customWidth="1"/>
    <col min="1284" max="1284" width="27.125" style="97" customWidth="1"/>
    <col min="1285" max="1285" width="20.75" style="97" customWidth="1"/>
    <col min="1286" max="1286" width="18.25" style="97" customWidth="1"/>
    <col min="1287" max="1287" width="16.125" style="97" customWidth="1"/>
    <col min="1288" max="1291" width="13" style="97" customWidth="1"/>
    <col min="1292" max="1292" width="18.125" style="97" customWidth="1"/>
    <col min="1293" max="1293" width="13" style="97" customWidth="1"/>
    <col min="1294" max="1294" width="16.25" style="97" customWidth="1"/>
    <col min="1295" max="1295" width="18" style="97" customWidth="1"/>
    <col min="1296" max="1296" width="13" style="97" customWidth="1"/>
    <col min="1297" max="1297" width="17.75" style="97" customWidth="1"/>
    <col min="1298" max="1298" width="13" style="97" customWidth="1"/>
    <col min="1299" max="1536" width="9" style="97"/>
    <col min="1537" max="1539" width="11.125" style="97" customWidth="1"/>
    <col min="1540" max="1540" width="27.125" style="97" customWidth="1"/>
    <col min="1541" max="1541" width="20.75" style="97" customWidth="1"/>
    <col min="1542" max="1542" width="18.25" style="97" customWidth="1"/>
    <col min="1543" max="1543" width="16.125" style="97" customWidth="1"/>
    <col min="1544" max="1547" width="13" style="97" customWidth="1"/>
    <col min="1548" max="1548" width="18.125" style="97" customWidth="1"/>
    <col min="1549" max="1549" width="13" style="97" customWidth="1"/>
    <col min="1550" max="1550" width="16.25" style="97" customWidth="1"/>
    <col min="1551" max="1551" width="18" style="97" customWidth="1"/>
    <col min="1552" max="1552" width="13" style="97" customWidth="1"/>
    <col min="1553" max="1553" width="17.75" style="97" customWidth="1"/>
    <col min="1554" max="1554" width="13" style="97" customWidth="1"/>
    <col min="1555" max="1792" width="9" style="97"/>
    <col min="1793" max="1795" width="11.125" style="97" customWidth="1"/>
    <col min="1796" max="1796" width="27.125" style="97" customWidth="1"/>
    <col min="1797" max="1797" width="20.75" style="97" customWidth="1"/>
    <col min="1798" max="1798" width="18.25" style="97" customWidth="1"/>
    <col min="1799" max="1799" width="16.125" style="97" customWidth="1"/>
    <col min="1800" max="1803" width="13" style="97" customWidth="1"/>
    <col min="1804" max="1804" width="18.125" style="97" customWidth="1"/>
    <col min="1805" max="1805" width="13" style="97" customWidth="1"/>
    <col min="1806" max="1806" width="16.25" style="97" customWidth="1"/>
    <col min="1807" max="1807" width="18" style="97" customWidth="1"/>
    <col min="1808" max="1808" width="13" style="97" customWidth="1"/>
    <col min="1809" max="1809" width="17.75" style="97" customWidth="1"/>
    <col min="1810" max="1810" width="13" style="97" customWidth="1"/>
    <col min="1811" max="2048" width="9" style="97"/>
    <col min="2049" max="2051" width="11.125" style="97" customWidth="1"/>
    <col min="2052" max="2052" width="27.125" style="97" customWidth="1"/>
    <col min="2053" max="2053" width="20.75" style="97" customWidth="1"/>
    <col min="2054" max="2054" width="18.25" style="97" customWidth="1"/>
    <col min="2055" max="2055" width="16.125" style="97" customWidth="1"/>
    <col min="2056" max="2059" width="13" style="97" customWidth="1"/>
    <col min="2060" max="2060" width="18.125" style="97" customWidth="1"/>
    <col min="2061" max="2061" width="13" style="97" customWidth="1"/>
    <col min="2062" max="2062" width="16.25" style="97" customWidth="1"/>
    <col min="2063" max="2063" width="18" style="97" customWidth="1"/>
    <col min="2064" max="2064" width="13" style="97" customWidth="1"/>
    <col min="2065" max="2065" width="17.75" style="97" customWidth="1"/>
    <col min="2066" max="2066" width="13" style="97" customWidth="1"/>
    <col min="2067" max="2304" width="9" style="97"/>
    <col min="2305" max="2307" width="11.125" style="97" customWidth="1"/>
    <col min="2308" max="2308" width="27.125" style="97" customWidth="1"/>
    <col min="2309" max="2309" width="20.75" style="97" customWidth="1"/>
    <col min="2310" max="2310" width="18.25" style="97" customWidth="1"/>
    <col min="2311" max="2311" width="16.125" style="97" customWidth="1"/>
    <col min="2312" max="2315" width="13" style="97" customWidth="1"/>
    <col min="2316" max="2316" width="18.125" style="97" customWidth="1"/>
    <col min="2317" max="2317" width="13" style="97" customWidth="1"/>
    <col min="2318" max="2318" width="16.25" style="97" customWidth="1"/>
    <col min="2319" max="2319" width="18" style="97" customWidth="1"/>
    <col min="2320" max="2320" width="13" style="97" customWidth="1"/>
    <col min="2321" max="2321" width="17.75" style="97" customWidth="1"/>
    <col min="2322" max="2322" width="13" style="97" customWidth="1"/>
    <col min="2323" max="2560" width="9" style="97"/>
    <col min="2561" max="2563" width="11.125" style="97" customWidth="1"/>
    <col min="2564" max="2564" width="27.125" style="97" customWidth="1"/>
    <col min="2565" max="2565" width="20.75" style="97" customWidth="1"/>
    <col min="2566" max="2566" width="18.25" style="97" customWidth="1"/>
    <col min="2567" max="2567" width="16.125" style="97" customWidth="1"/>
    <col min="2568" max="2571" width="13" style="97" customWidth="1"/>
    <col min="2572" max="2572" width="18.125" style="97" customWidth="1"/>
    <col min="2573" max="2573" width="13" style="97" customWidth="1"/>
    <col min="2574" max="2574" width="16.25" style="97" customWidth="1"/>
    <col min="2575" max="2575" width="18" style="97" customWidth="1"/>
    <col min="2576" max="2576" width="13" style="97" customWidth="1"/>
    <col min="2577" max="2577" width="17.75" style="97" customWidth="1"/>
    <col min="2578" max="2578" width="13" style="97" customWidth="1"/>
    <col min="2579" max="2816" width="9" style="97"/>
    <col min="2817" max="2819" width="11.125" style="97" customWidth="1"/>
    <col min="2820" max="2820" width="27.125" style="97" customWidth="1"/>
    <col min="2821" max="2821" width="20.75" style="97" customWidth="1"/>
    <col min="2822" max="2822" width="18.25" style="97" customWidth="1"/>
    <col min="2823" max="2823" width="16.125" style="97" customWidth="1"/>
    <col min="2824" max="2827" width="13" style="97" customWidth="1"/>
    <col min="2828" max="2828" width="18.125" style="97" customWidth="1"/>
    <col min="2829" max="2829" width="13" style="97" customWidth="1"/>
    <col min="2830" max="2830" width="16.25" style="97" customWidth="1"/>
    <col min="2831" max="2831" width="18" style="97" customWidth="1"/>
    <col min="2832" max="2832" width="13" style="97" customWidth="1"/>
    <col min="2833" max="2833" width="17.75" style="97" customWidth="1"/>
    <col min="2834" max="2834" width="13" style="97" customWidth="1"/>
    <col min="2835" max="3072" width="9" style="97"/>
    <col min="3073" max="3075" width="11.125" style="97" customWidth="1"/>
    <col min="3076" max="3076" width="27.125" style="97" customWidth="1"/>
    <col min="3077" max="3077" width="20.75" style="97" customWidth="1"/>
    <col min="3078" max="3078" width="18.25" style="97" customWidth="1"/>
    <col min="3079" max="3079" width="16.125" style="97" customWidth="1"/>
    <col min="3080" max="3083" width="13" style="97" customWidth="1"/>
    <col min="3084" max="3084" width="18.125" style="97" customWidth="1"/>
    <col min="3085" max="3085" width="13" style="97" customWidth="1"/>
    <col min="3086" max="3086" width="16.25" style="97" customWidth="1"/>
    <col min="3087" max="3087" width="18" style="97" customWidth="1"/>
    <col min="3088" max="3088" width="13" style="97" customWidth="1"/>
    <col min="3089" max="3089" width="17.75" style="97" customWidth="1"/>
    <col min="3090" max="3090" width="13" style="97" customWidth="1"/>
    <col min="3091" max="3328" width="9" style="97"/>
    <col min="3329" max="3331" width="11.125" style="97" customWidth="1"/>
    <col min="3332" max="3332" width="27.125" style="97" customWidth="1"/>
    <col min="3333" max="3333" width="20.75" style="97" customWidth="1"/>
    <col min="3334" max="3334" width="18.25" style="97" customWidth="1"/>
    <col min="3335" max="3335" width="16.125" style="97" customWidth="1"/>
    <col min="3336" max="3339" width="13" style="97" customWidth="1"/>
    <col min="3340" max="3340" width="18.125" style="97" customWidth="1"/>
    <col min="3341" max="3341" width="13" style="97" customWidth="1"/>
    <col min="3342" max="3342" width="16.25" style="97" customWidth="1"/>
    <col min="3343" max="3343" width="18" style="97" customWidth="1"/>
    <col min="3344" max="3344" width="13" style="97" customWidth="1"/>
    <col min="3345" max="3345" width="17.75" style="97" customWidth="1"/>
    <col min="3346" max="3346" width="13" style="97" customWidth="1"/>
    <col min="3347" max="3584" width="9" style="97"/>
    <col min="3585" max="3587" width="11.125" style="97" customWidth="1"/>
    <col min="3588" max="3588" width="27.125" style="97" customWidth="1"/>
    <col min="3589" max="3589" width="20.75" style="97" customWidth="1"/>
    <col min="3590" max="3590" width="18.25" style="97" customWidth="1"/>
    <col min="3591" max="3591" width="16.125" style="97" customWidth="1"/>
    <col min="3592" max="3595" width="13" style="97" customWidth="1"/>
    <col min="3596" max="3596" width="18.125" style="97" customWidth="1"/>
    <col min="3597" max="3597" width="13" style="97" customWidth="1"/>
    <col min="3598" max="3598" width="16.25" style="97" customWidth="1"/>
    <col min="3599" max="3599" width="18" style="97" customWidth="1"/>
    <col min="3600" max="3600" width="13" style="97" customWidth="1"/>
    <col min="3601" max="3601" width="17.75" style="97" customWidth="1"/>
    <col min="3602" max="3602" width="13" style="97" customWidth="1"/>
    <col min="3603" max="3840" width="9" style="97"/>
    <col min="3841" max="3843" width="11.125" style="97" customWidth="1"/>
    <col min="3844" max="3844" width="27.125" style="97" customWidth="1"/>
    <col min="3845" max="3845" width="20.75" style="97" customWidth="1"/>
    <col min="3846" max="3846" width="18.25" style="97" customWidth="1"/>
    <col min="3847" max="3847" width="16.125" style="97" customWidth="1"/>
    <col min="3848" max="3851" width="13" style="97" customWidth="1"/>
    <col min="3852" max="3852" width="18.125" style="97" customWidth="1"/>
    <col min="3853" max="3853" width="13" style="97" customWidth="1"/>
    <col min="3854" max="3854" width="16.25" style="97" customWidth="1"/>
    <col min="3855" max="3855" width="18" style="97" customWidth="1"/>
    <col min="3856" max="3856" width="13" style="97" customWidth="1"/>
    <col min="3857" max="3857" width="17.75" style="97" customWidth="1"/>
    <col min="3858" max="3858" width="13" style="97" customWidth="1"/>
    <col min="3859" max="4096" width="9" style="97"/>
    <col min="4097" max="4099" width="11.125" style="97" customWidth="1"/>
    <col min="4100" max="4100" width="27.125" style="97" customWidth="1"/>
    <col min="4101" max="4101" width="20.75" style="97" customWidth="1"/>
    <col min="4102" max="4102" width="18.25" style="97" customWidth="1"/>
    <col min="4103" max="4103" width="16.125" style="97" customWidth="1"/>
    <col min="4104" max="4107" width="13" style="97" customWidth="1"/>
    <col min="4108" max="4108" width="18.125" style="97" customWidth="1"/>
    <col min="4109" max="4109" width="13" style="97" customWidth="1"/>
    <col min="4110" max="4110" width="16.25" style="97" customWidth="1"/>
    <col min="4111" max="4111" width="18" style="97" customWidth="1"/>
    <col min="4112" max="4112" width="13" style="97" customWidth="1"/>
    <col min="4113" max="4113" width="17.75" style="97" customWidth="1"/>
    <col min="4114" max="4114" width="13" style="97" customWidth="1"/>
    <col min="4115" max="4352" width="9" style="97"/>
    <col min="4353" max="4355" width="11.125" style="97" customWidth="1"/>
    <col min="4356" max="4356" width="27.125" style="97" customWidth="1"/>
    <col min="4357" max="4357" width="20.75" style="97" customWidth="1"/>
    <col min="4358" max="4358" width="18.25" style="97" customWidth="1"/>
    <col min="4359" max="4359" width="16.125" style="97" customWidth="1"/>
    <col min="4360" max="4363" width="13" style="97" customWidth="1"/>
    <col min="4364" max="4364" width="18.125" style="97" customWidth="1"/>
    <col min="4365" max="4365" width="13" style="97" customWidth="1"/>
    <col min="4366" max="4366" width="16.25" style="97" customWidth="1"/>
    <col min="4367" max="4367" width="18" style="97" customWidth="1"/>
    <col min="4368" max="4368" width="13" style="97" customWidth="1"/>
    <col min="4369" max="4369" width="17.75" style="97" customWidth="1"/>
    <col min="4370" max="4370" width="13" style="97" customWidth="1"/>
    <col min="4371" max="4608" width="9" style="97"/>
    <col min="4609" max="4611" width="11.125" style="97" customWidth="1"/>
    <col min="4612" max="4612" width="27.125" style="97" customWidth="1"/>
    <col min="4613" max="4613" width="20.75" style="97" customWidth="1"/>
    <col min="4614" max="4614" width="18.25" style="97" customWidth="1"/>
    <col min="4615" max="4615" width="16.125" style="97" customWidth="1"/>
    <col min="4616" max="4619" width="13" style="97" customWidth="1"/>
    <col min="4620" max="4620" width="18.125" style="97" customWidth="1"/>
    <col min="4621" max="4621" width="13" style="97" customWidth="1"/>
    <col min="4622" max="4622" width="16.25" style="97" customWidth="1"/>
    <col min="4623" max="4623" width="18" style="97" customWidth="1"/>
    <col min="4624" max="4624" width="13" style="97" customWidth="1"/>
    <col min="4625" max="4625" width="17.75" style="97" customWidth="1"/>
    <col min="4626" max="4626" width="13" style="97" customWidth="1"/>
    <col min="4627" max="4864" width="9" style="97"/>
    <col min="4865" max="4867" width="11.125" style="97" customWidth="1"/>
    <col min="4868" max="4868" width="27.125" style="97" customWidth="1"/>
    <col min="4869" max="4869" width="20.75" style="97" customWidth="1"/>
    <col min="4870" max="4870" width="18.25" style="97" customWidth="1"/>
    <col min="4871" max="4871" width="16.125" style="97" customWidth="1"/>
    <col min="4872" max="4875" width="13" style="97" customWidth="1"/>
    <col min="4876" max="4876" width="18.125" style="97" customWidth="1"/>
    <col min="4877" max="4877" width="13" style="97" customWidth="1"/>
    <col min="4878" max="4878" width="16.25" style="97" customWidth="1"/>
    <col min="4879" max="4879" width="18" style="97" customWidth="1"/>
    <col min="4880" max="4880" width="13" style="97" customWidth="1"/>
    <col min="4881" max="4881" width="17.75" style="97" customWidth="1"/>
    <col min="4882" max="4882" width="13" style="97" customWidth="1"/>
    <col min="4883" max="5120" width="9" style="97"/>
    <col min="5121" max="5123" width="11.125" style="97" customWidth="1"/>
    <col min="5124" max="5124" width="27.125" style="97" customWidth="1"/>
    <col min="5125" max="5125" width="20.75" style="97" customWidth="1"/>
    <col min="5126" max="5126" width="18.25" style="97" customWidth="1"/>
    <col min="5127" max="5127" width="16.125" style="97" customWidth="1"/>
    <col min="5128" max="5131" width="13" style="97" customWidth="1"/>
    <col min="5132" max="5132" width="18.125" style="97" customWidth="1"/>
    <col min="5133" max="5133" width="13" style="97" customWidth="1"/>
    <col min="5134" max="5134" width="16.25" style="97" customWidth="1"/>
    <col min="5135" max="5135" width="18" style="97" customWidth="1"/>
    <col min="5136" max="5136" width="13" style="97" customWidth="1"/>
    <col min="5137" max="5137" width="17.75" style="97" customWidth="1"/>
    <col min="5138" max="5138" width="13" style="97" customWidth="1"/>
    <col min="5139" max="5376" width="9" style="97"/>
    <col min="5377" max="5379" width="11.125" style="97" customWidth="1"/>
    <col min="5380" max="5380" width="27.125" style="97" customWidth="1"/>
    <col min="5381" max="5381" width="20.75" style="97" customWidth="1"/>
    <col min="5382" max="5382" width="18.25" style="97" customWidth="1"/>
    <col min="5383" max="5383" width="16.125" style="97" customWidth="1"/>
    <col min="5384" max="5387" width="13" style="97" customWidth="1"/>
    <col min="5388" max="5388" width="18.125" style="97" customWidth="1"/>
    <col min="5389" max="5389" width="13" style="97" customWidth="1"/>
    <col min="5390" max="5390" width="16.25" style="97" customWidth="1"/>
    <col min="5391" max="5391" width="18" style="97" customWidth="1"/>
    <col min="5392" max="5392" width="13" style="97" customWidth="1"/>
    <col min="5393" max="5393" width="17.75" style="97" customWidth="1"/>
    <col min="5394" max="5394" width="13" style="97" customWidth="1"/>
    <col min="5395" max="5632" width="9" style="97"/>
    <col min="5633" max="5635" width="11.125" style="97" customWidth="1"/>
    <col min="5636" max="5636" width="27.125" style="97" customWidth="1"/>
    <col min="5637" max="5637" width="20.75" style="97" customWidth="1"/>
    <col min="5638" max="5638" width="18.25" style="97" customWidth="1"/>
    <col min="5639" max="5639" width="16.125" style="97" customWidth="1"/>
    <col min="5640" max="5643" width="13" style="97" customWidth="1"/>
    <col min="5644" max="5644" width="18.125" style="97" customWidth="1"/>
    <col min="5645" max="5645" width="13" style="97" customWidth="1"/>
    <col min="5646" max="5646" width="16.25" style="97" customWidth="1"/>
    <col min="5647" max="5647" width="18" style="97" customWidth="1"/>
    <col min="5648" max="5648" width="13" style="97" customWidth="1"/>
    <col min="5649" max="5649" width="17.75" style="97" customWidth="1"/>
    <col min="5650" max="5650" width="13" style="97" customWidth="1"/>
    <col min="5651" max="5888" width="9" style="97"/>
    <col min="5889" max="5891" width="11.125" style="97" customWidth="1"/>
    <col min="5892" max="5892" width="27.125" style="97" customWidth="1"/>
    <col min="5893" max="5893" width="20.75" style="97" customWidth="1"/>
    <col min="5894" max="5894" width="18.25" style="97" customWidth="1"/>
    <col min="5895" max="5895" width="16.125" style="97" customWidth="1"/>
    <col min="5896" max="5899" width="13" style="97" customWidth="1"/>
    <col min="5900" max="5900" width="18.125" style="97" customWidth="1"/>
    <col min="5901" max="5901" width="13" style="97" customWidth="1"/>
    <col min="5902" max="5902" width="16.25" style="97" customWidth="1"/>
    <col min="5903" max="5903" width="18" style="97" customWidth="1"/>
    <col min="5904" max="5904" width="13" style="97" customWidth="1"/>
    <col min="5905" max="5905" width="17.75" style="97" customWidth="1"/>
    <col min="5906" max="5906" width="13" style="97" customWidth="1"/>
    <col min="5907" max="6144" width="9" style="97"/>
    <col min="6145" max="6147" width="11.125" style="97" customWidth="1"/>
    <col min="6148" max="6148" width="27.125" style="97" customWidth="1"/>
    <col min="6149" max="6149" width="20.75" style="97" customWidth="1"/>
    <col min="6150" max="6150" width="18.25" style="97" customWidth="1"/>
    <col min="6151" max="6151" width="16.125" style="97" customWidth="1"/>
    <col min="6152" max="6155" width="13" style="97" customWidth="1"/>
    <col min="6156" max="6156" width="18.125" style="97" customWidth="1"/>
    <col min="6157" max="6157" width="13" style="97" customWidth="1"/>
    <col min="6158" max="6158" width="16.25" style="97" customWidth="1"/>
    <col min="6159" max="6159" width="18" style="97" customWidth="1"/>
    <col min="6160" max="6160" width="13" style="97" customWidth="1"/>
    <col min="6161" max="6161" width="17.75" style="97" customWidth="1"/>
    <col min="6162" max="6162" width="13" style="97" customWidth="1"/>
    <col min="6163" max="6400" width="9" style="97"/>
    <col min="6401" max="6403" width="11.125" style="97" customWidth="1"/>
    <col min="6404" max="6404" width="27.125" style="97" customWidth="1"/>
    <col min="6405" max="6405" width="20.75" style="97" customWidth="1"/>
    <col min="6406" max="6406" width="18.25" style="97" customWidth="1"/>
    <col min="6407" max="6407" width="16.125" style="97" customWidth="1"/>
    <col min="6408" max="6411" width="13" style="97" customWidth="1"/>
    <col min="6412" max="6412" width="18.125" style="97" customWidth="1"/>
    <col min="6413" max="6413" width="13" style="97" customWidth="1"/>
    <col min="6414" max="6414" width="16.25" style="97" customWidth="1"/>
    <col min="6415" max="6415" width="18" style="97" customWidth="1"/>
    <col min="6416" max="6416" width="13" style="97" customWidth="1"/>
    <col min="6417" max="6417" width="17.75" style="97" customWidth="1"/>
    <col min="6418" max="6418" width="13" style="97" customWidth="1"/>
    <col min="6419" max="6656" width="9" style="97"/>
    <col min="6657" max="6659" width="11.125" style="97" customWidth="1"/>
    <col min="6660" max="6660" width="27.125" style="97" customWidth="1"/>
    <col min="6661" max="6661" width="20.75" style="97" customWidth="1"/>
    <col min="6662" max="6662" width="18.25" style="97" customWidth="1"/>
    <col min="6663" max="6663" width="16.125" style="97" customWidth="1"/>
    <col min="6664" max="6667" width="13" style="97" customWidth="1"/>
    <col min="6668" max="6668" width="18.125" style="97" customWidth="1"/>
    <col min="6669" max="6669" width="13" style="97" customWidth="1"/>
    <col min="6670" max="6670" width="16.25" style="97" customWidth="1"/>
    <col min="6671" max="6671" width="18" style="97" customWidth="1"/>
    <col min="6672" max="6672" width="13" style="97" customWidth="1"/>
    <col min="6673" max="6673" width="17.75" style="97" customWidth="1"/>
    <col min="6674" max="6674" width="13" style="97" customWidth="1"/>
    <col min="6675" max="6912" width="9" style="97"/>
    <col min="6913" max="6915" width="11.125" style="97" customWidth="1"/>
    <col min="6916" max="6916" width="27.125" style="97" customWidth="1"/>
    <col min="6917" max="6917" width="20.75" style="97" customWidth="1"/>
    <col min="6918" max="6918" width="18.25" style="97" customWidth="1"/>
    <col min="6919" max="6919" width="16.125" style="97" customWidth="1"/>
    <col min="6920" max="6923" width="13" style="97" customWidth="1"/>
    <col min="6924" max="6924" width="18.125" style="97" customWidth="1"/>
    <col min="6925" max="6925" width="13" style="97" customWidth="1"/>
    <col min="6926" max="6926" width="16.25" style="97" customWidth="1"/>
    <col min="6927" max="6927" width="18" style="97" customWidth="1"/>
    <col min="6928" max="6928" width="13" style="97" customWidth="1"/>
    <col min="6929" max="6929" width="17.75" style="97" customWidth="1"/>
    <col min="6930" max="6930" width="13" style="97" customWidth="1"/>
    <col min="6931" max="7168" width="9" style="97"/>
    <col min="7169" max="7171" width="11.125" style="97" customWidth="1"/>
    <col min="7172" max="7172" width="27.125" style="97" customWidth="1"/>
    <col min="7173" max="7173" width="20.75" style="97" customWidth="1"/>
    <col min="7174" max="7174" width="18.25" style="97" customWidth="1"/>
    <col min="7175" max="7175" width="16.125" style="97" customWidth="1"/>
    <col min="7176" max="7179" width="13" style="97" customWidth="1"/>
    <col min="7180" max="7180" width="18.125" style="97" customWidth="1"/>
    <col min="7181" max="7181" width="13" style="97" customWidth="1"/>
    <col min="7182" max="7182" width="16.25" style="97" customWidth="1"/>
    <col min="7183" max="7183" width="18" style="97" customWidth="1"/>
    <col min="7184" max="7184" width="13" style="97" customWidth="1"/>
    <col min="7185" max="7185" width="17.75" style="97" customWidth="1"/>
    <col min="7186" max="7186" width="13" style="97" customWidth="1"/>
    <col min="7187" max="7424" width="9" style="97"/>
    <col min="7425" max="7427" width="11.125" style="97" customWidth="1"/>
    <col min="7428" max="7428" width="27.125" style="97" customWidth="1"/>
    <col min="7429" max="7429" width="20.75" style="97" customWidth="1"/>
    <col min="7430" max="7430" width="18.25" style="97" customWidth="1"/>
    <col min="7431" max="7431" width="16.125" style="97" customWidth="1"/>
    <col min="7432" max="7435" width="13" style="97" customWidth="1"/>
    <col min="7436" max="7436" width="18.125" style="97" customWidth="1"/>
    <col min="7437" max="7437" width="13" style="97" customWidth="1"/>
    <col min="7438" max="7438" width="16.25" style="97" customWidth="1"/>
    <col min="7439" max="7439" width="18" style="97" customWidth="1"/>
    <col min="7440" max="7440" width="13" style="97" customWidth="1"/>
    <col min="7441" max="7441" width="17.75" style="97" customWidth="1"/>
    <col min="7442" max="7442" width="13" style="97" customWidth="1"/>
    <col min="7443" max="7680" width="9" style="97"/>
    <col min="7681" max="7683" width="11.125" style="97" customWidth="1"/>
    <col min="7684" max="7684" width="27.125" style="97" customWidth="1"/>
    <col min="7685" max="7685" width="20.75" style="97" customWidth="1"/>
    <col min="7686" max="7686" width="18.25" style="97" customWidth="1"/>
    <col min="7687" max="7687" width="16.125" style="97" customWidth="1"/>
    <col min="7688" max="7691" width="13" style="97" customWidth="1"/>
    <col min="7692" max="7692" width="18.125" style="97" customWidth="1"/>
    <col min="7693" max="7693" width="13" style="97" customWidth="1"/>
    <col min="7694" max="7694" width="16.25" style="97" customWidth="1"/>
    <col min="7695" max="7695" width="18" style="97" customWidth="1"/>
    <col min="7696" max="7696" width="13" style="97" customWidth="1"/>
    <col min="7697" max="7697" width="17.75" style="97" customWidth="1"/>
    <col min="7698" max="7698" width="13" style="97" customWidth="1"/>
    <col min="7699" max="7936" width="9" style="97"/>
    <col min="7937" max="7939" width="11.125" style="97" customWidth="1"/>
    <col min="7940" max="7940" width="27.125" style="97" customWidth="1"/>
    <col min="7941" max="7941" width="20.75" style="97" customWidth="1"/>
    <col min="7942" max="7942" width="18.25" style="97" customWidth="1"/>
    <col min="7943" max="7943" width="16.125" style="97" customWidth="1"/>
    <col min="7944" max="7947" width="13" style="97" customWidth="1"/>
    <col min="7948" max="7948" width="18.125" style="97" customWidth="1"/>
    <col min="7949" max="7949" width="13" style="97" customWidth="1"/>
    <col min="7950" max="7950" width="16.25" style="97" customWidth="1"/>
    <col min="7951" max="7951" width="18" style="97" customWidth="1"/>
    <col min="7952" max="7952" width="13" style="97" customWidth="1"/>
    <col min="7953" max="7953" width="17.75" style="97" customWidth="1"/>
    <col min="7954" max="7954" width="13" style="97" customWidth="1"/>
    <col min="7955" max="8192" width="9" style="97"/>
    <col min="8193" max="8195" width="11.125" style="97" customWidth="1"/>
    <col min="8196" max="8196" width="27.125" style="97" customWidth="1"/>
    <col min="8197" max="8197" width="20.75" style="97" customWidth="1"/>
    <col min="8198" max="8198" width="18.25" style="97" customWidth="1"/>
    <col min="8199" max="8199" width="16.125" style="97" customWidth="1"/>
    <col min="8200" max="8203" width="13" style="97" customWidth="1"/>
    <col min="8204" max="8204" width="18.125" style="97" customWidth="1"/>
    <col min="8205" max="8205" width="13" style="97" customWidth="1"/>
    <col min="8206" max="8206" width="16.25" style="97" customWidth="1"/>
    <col min="8207" max="8207" width="18" style="97" customWidth="1"/>
    <col min="8208" max="8208" width="13" style="97" customWidth="1"/>
    <col min="8209" max="8209" width="17.75" style="97" customWidth="1"/>
    <col min="8210" max="8210" width="13" style="97" customWidth="1"/>
    <col min="8211" max="8448" width="9" style="97"/>
    <col min="8449" max="8451" width="11.125" style="97" customWidth="1"/>
    <col min="8452" max="8452" width="27.125" style="97" customWidth="1"/>
    <col min="8453" max="8453" width="20.75" style="97" customWidth="1"/>
    <col min="8454" max="8454" width="18.25" style="97" customWidth="1"/>
    <col min="8455" max="8455" width="16.125" style="97" customWidth="1"/>
    <col min="8456" max="8459" width="13" style="97" customWidth="1"/>
    <col min="8460" max="8460" width="18.125" style="97" customWidth="1"/>
    <col min="8461" max="8461" width="13" style="97" customWidth="1"/>
    <col min="8462" max="8462" width="16.25" style="97" customWidth="1"/>
    <col min="8463" max="8463" width="18" style="97" customWidth="1"/>
    <col min="8464" max="8464" width="13" style="97" customWidth="1"/>
    <col min="8465" max="8465" width="17.75" style="97" customWidth="1"/>
    <col min="8466" max="8466" width="13" style="97" customWidth="1"/>
    <col min="8467" max="8704" width="9" style="97"/>
    <col min="8705" max="8707" width="11.125" style="97" customWidth="1"/>
    <col min="8708" max="8708" width="27.125" style="97" customWidth="1"/>
    <col min="8709" max="8709" width="20.75" style="97" customWidth="1"/>
    <col min="8710" max="8710" width="18.25" style="97" customWidth="1"/>
    <col min="8711" max="8711" width="16.125" style="97" customWidth="1"/>
    <col min="8712" max="8715" width="13" style="97" customWidth="1"/>
    <col min="8716" max="8716" width="18.125" style="97" customWidth="1"/>
    <col min="8717" max="8717" width="13" style="97" customWidth="1"/>
    <col min="8718" max="8718" width="16.25" style="97" customWidth="1"/>
    <col min="8719" max="8719" width="18" style="97" customWidth="1"/>
    <col min="8720" max="8720" width="13" style="97" customWidth="1"/>
    <col min="8721" max="8721" width="17.75" style="97" customWidth="1"/>
    <col min="8722" max="8722" width="13" style="97" customWidth="1"/>
    <col min="8723" max="8960" width="9" style="97"/>
    <col min="8961" max="8963" width="11.125" style="97" customWidth="1"/>
    <col min="8964" max="8964" width="27.125" style="97" customWidth="1"/>
    <col min="8965" max="8965" width="20.75" style="97" customWidth="1"/>
    <col min="8966" max="8966" width="18.25" style="97" customWidth="1"/>
    <col min="8967" max="8967" width="16.125" style="97" customWidth="1"/>
    <col min="8968" max="8971" width="13" style="97" customWidth="1"/>
    <col min="8972" max="8972" width="18.125" style="97" customWidth="1"/>
    <col min="8973" max="8973" width="13" style="97" customWidth="1"/>
    <col min="8974" max="8974" width="16.25" style="97" customWidth="1"/>
    <col min="8975" max="8975" width="18" style="97" customWidth="1"/>
    <col min="8976" max="8976" width="13" style="97" customWidth="1"/>
    <col min="8977" max="8977" width="17.75" style="97" customWidth="1"/>
    <col min="8978" max="8978" width="13" style="97" customWidth="1"/>
    <col min="8979" max="9216" width="9" style="97"/>
    <col min="9217" max="9219" width="11.125" style="97" customWidth="1"/>
    <col min="9220" max="9220" width="27.125" style="97" customWidth="1"/>
    <col min="9221" max="9221" width="20.75" style="97" customWidth="1"/>
    <col min="9222" max="9222" width="18.25" style="97" customWidth="1"/>
    <col min="9223" max="9223" width="16.125" style="97" customWidth="1"/>
    <col min="9224" max="9227" width="13" style="97" customWidth="1"/>
    <col min="9228" max="9228" width="18.125" style="97" customWidth="1"/>
    <col min="9229" max="9229" width="13" style="97" customWidth="1"/>
    <col min="9230" max="9230" width="16.25" style="97" customWidth="1"/>
    <col min="9231" max="9231" width="18" style="97" customWidth="1"/>
    <col min="9232" max="9232" width="13" style="97" customWidth="1"/>
    <col min="9233" max="9233" width="17.75" style="97" customWidth="1"/>
    <col min="9234" max="9234" width="13" style="97" customWidth="1"/>
    <col min="9235" max="9472" width="9" style="97"/>
    <col min="9473" max="9475" width="11.125" style="97" customWidth="1"/>
    <col min="9476" max="9476" width="27.125" style="97" customWidth="1"/>
    <col min="9477" max="9477" width="20.75" style="97" customWidth="1"/>
    <col min="9478" max="9478" width="18.25" style="97" customWidth="1"/>
    <col min="9479" max="9479" width="16.125" style="97" customWidth="1"/>
    <col min="9480" max="9483" width="13" style="97" customWidth="1"/>
    <col min="9484" max="9484" width="18.125" style="97" customWidth="1"/>
    <col min="9485" max="9485" width="13" style="97" customWidth="1"/>
    <col min="9486" max="9486" width="16.25" style="97" customWidth="1"/>
    <col min="9487" max="9487" width="18" style="97" customWidth="1"/>
    <col min="9488" max="9488" width="13" style="97" customWidth="1"/>
    <col min="9489" max="9489" width="17.75" style="97" customWidth="1"/>
    <col min="9490" max="9490" width="13" style="97" customWidth="1"/>
    <col min="9491" max="9728" width="9" style="97"/>
    <col min="9729" max="9731" width="11.125" style="97" customWidth="1"/>
    <col min="9732" max="9732" width="27.125" style="97" customWidth="1"/>
    <col min="9733" max="9733" width="20.75" style="97" customWidth="1"/>
    <col min="9734" max="9734" width="18.25" style="97" customWidth="1"/>
    <col min="9735" max="9735" width="16.125" style="97" customWidth="1"/>
    <col min="9736" max="9739" width="13" style="97" customWidth="1"/>
    <col min="9740" max="9740" width="18.125" style="97" customWidth="1"/>
    <col min="9741" max="9741" width="13" style="97" customWidth="1"/>
    <col min="9742" max="9742" width="16.25" style="97" customWidth="1"/>
    <col min="9743" max="9743" width="18" style="97" customWidth="1"/>
    <col min="9744" max="9744" width="13" style="97" customWidth="1"/>
    <col min="9745" max="9745" width="17.75" style="97" customWidth="1"/>
    <col min="9746" max="9746" width="13" style="97" customWidth="1"/>
    <col min="9747" max="9984" width="9" style="97"/>
    <col min="9985" max="9987" width="11.125" style="97" customWidth="1"/>
    <col min="9988" max="9988" width="27.125" style="97" customWidth="1"/>
    <col min="9989" max="9989" width="20.75" style="97" customWidth="1"/>
    <col min="9990" max="9990" width="18.25" style="97" customWidth="1"/>
    <col min="9991" max="9991" width="16.125" style="97" customWidth="1"/>
    <col min="9992" max="9995" width="13" style="97" customWidth="1"/>
    <col min="9996" max="9996" width="18.125" style="97" customWidth="1"/>
    <col min="9997" max="9997" width="13" style="97" customWidth="1"/>
    <col min="9998" max="9998" width="16.25" style="97" customWidth="1"/>
    <col min="9999" max="9999" width="18" style="97" customWidth="1"/>
    <col min="10000" max="10000" width="13" style="97" customWidth="1"/>
    <col min="10001" max="10001" width="17.75" style="97" customWidth="1"/>
    <col min="10002" max="10002" width="13" style="97" customWidth="1"/>
    <col min="10003" max="10240" width="9" style="97"/>
    <col min="10241" max="10243" width="11.125" style="97" customWidth="1"/>
    <col min="10244" max="10244" width="27.125" style="97" customWidth="1"/>
    <col min="10245" max="10245" width="20.75" style="97" customWidth="1"/>
    <col min="10246" max="10246" width="18.25" style="97" customWidth="1"/>
    <col min="10247" max="10247" width="16.125" style="97" customWidth="1"/>
    <col min="10248" max="10251" width="13" style="97" customWidth="1"/>
    <col min="10252" max="10252" width="18.125" style="97" customWidth="1"/>
    <col min="10253" max="10253" width="13" style="97" customWidth="1"/>
    <col min="10254" max="10254" width="16.25" style="97" customWidth="1"/>
    <col min="10255" max="10255" width="18" style="97" customWidth="1"/>
    <col min="10256" max="10256" width="13" style="97" customWidth="1"/>
    <col min="10257" max="10257" width="17.75" style="97" customWidth="1"/>
    <col min="10258" max="10258" width="13" style="97" customWidth="1"/>
    <col min="10259" max="10496" width="9" style="97"/>
    <col min="10497" max="10499" width="11.125" style="97" customWidth="1"/>
    <col min="10500" max="10500" width="27.125" style="97" customWidth="1"/>
    <col min="10501" max="10501" width="20.75" style="97" customWidth="1"/>
    <col min="10502" max="10502" width="18.25" style="97" customWidth="1"/>
    <col min="10503" max="10503" width="16.125" style="97" customWidth="1"/>
    <col min="10504" max="10507" width="13" style="97" customWidth="1"/>
    <col min="10508" max="10508" width="18.125" style="97" customWidth="1"/>
    <col min="10509" max="10509" width="13" style="97" customWidth="1"/>
    <col min="10510" max="10510" width="16.25" style="97" customWidth="1"/>
    <col min="10511" max="10511" width="18" style="97" customWidth="1"/>
    <col min="10512" max="10512" width="13" style="97" customWidth="1"/>
    <col min="10513" max="10513" width="17.75" style="97" customWidth="1"/>
    <col min="10514" max="10514" width="13" style="97" customWidth="1"/>
    <col min="10515" max="10752" width="9" style="97"/>
    <col min="10753" max="10755" width="11.125" style="97" customWidth="1"/>
    <col min="10756" max="10756" width="27.125" style="97" customWidth="1"/>
    <col min="10757" max="10757" width="20.75" style="97" customWidth="1"/>
    <col min="10758" max="10758" width="18.25" style="97" customWidth="1"/>
    <col min="10759" max="10759" width="16.125" style="97" customWidth="1"/>
    <col min="10760" max="10763" width="13" style="97" customWidth="1"/>
    <col min="10764" max="10764" width="18.125" style="97" customWidth="1"/>
    <col min="10765" max="10765" width="13" style="97" customWidth="1"/>
    <col min="10766" max="10766" width="16.25" style="97" customWidth="1"/>
    <col min="10767" max="10767" width="18" style="97" customWidth="1"/>
    <col min="10768" max="10768" width="13" style="97" customWidth="1"/>
    <col min="10769" max="10769" width="17.75" style="97" customWidth="1"/>
    <col min="10770" max="10770" width="13" style="97" customWidth="1"/>
    <col min="10771" max="11008" width="9" style="97"/>
    <col min="11009" max="11011" width="11.125" style="97" customWidth="1"/>
    <col min="11012" max="11012" width="27.125" style="97" customWidth="1"/>
    <col min="11013" max="11013" width="20.75" style="97" customWidth="1"/>
    <col min="11014" max="11014" width="18.25" style="97" customWidth="1"/>
    <col min="11015" max="11015" width="16.125" style="97" customWidth="1"/>
    <col min="11016" max="11019" width="13" style="97" customWidth="1"/>
    <col min="11020" max="11020" width="18.125" style="97" customWidth="1"/>
    <col min="11021" max="11021" width="13" style="97" customWidth="1"/>
    <col min="11022" max="11022" width="16.25" style="97" customWidth="1"/>
    <col min="11023" max="11023" width="18" style="97" customWidth="1"/>
    <col min="11024" max="11024" width="13" style="97" customWidth="1"/>
    <col min="11025" max="11025" width="17.75" style="97" customWidth="1"/>
    <col min="11026" max="11026" width="13" style="97" customWidth="1"/>
    <col min="11027" max="11264" width="9" style="97"/>
    <col min="11265" max="11267" width="11.125" style="97" customWidth="1"/>
    <col min="11268" max="11268" width="27.125" style="97" customWidth="1"/>
    <col min="11269" max="11269" width="20.75" style="97" customWidth="1"/>
    <col min="11270" max="11270" width="18.25" style="97" customWidth="1"/>
    <col min="11271" max="11271" width="16.125" style="97" customWidth="1"/>
    <col min="11272" max="11275" width="13" style="97" customWidth="1"/>
    <col min="11276" max="11276" width="18.125" style="97" customWidth="1"/>
    <col min="11277" max="11277" width="13" style="97" customWidth="1"/>
    <col min="11278" max="11278" width="16.25" style="97" customWidth="1"/>
    <col min="11279" max="11279" width="18" style="97" customWidth="1"/>
    <col min="11280" max="11280" width="13" style="97" customWidth="1"/>
    <col min="11281" max="11281" width="17.75" style="97" customWidth="1"/>
    <col min="11282" max="11282" width="13" style="97" customWidth="1"/>
    <col min="11283" max="11520" width="9" style="97"/>
    <col min="11521" max="11523" width="11.125" style="97" customWidth="1"/>
    <col min="11524" max="11524" width="27.125" style="97" customWidth="1"/>
    <col min="11525" max="11525" width="20.75" style="97" customWidth="1"/>
    <col min="11526" max="11526" width="18.25" style="97" customWidth="1"/>
    <col min="11527" max="11527" width="16.125" style="97" customWidth="1"/>
    <col min="11528" max="11531" width="13" style="97" customWidth="1"/>
    <col min="11532" max="11532" width="18.125" style="97" customWidth="1"/>
    <col min="11533" max="11533" width="13" style="97" customWidth="1"/>
    <col min="11534" max="11534" width="16.25" style="97" customWidth="1"/>
    <col min="11535" max="11535" width="18" style="97" customWidth="1"/>
    <col min="11536" max="11536" width="13" style="97" customWidth="1"/>
    <col min="11537" max="11537" width="17.75" style="97" customWidth="1"/>
    <col min="11538" max="11538" width="13" style="97" customWidth="1"/>
    <col min="11539" max="11776" width="9" style="97"/>
    <col min="11777" max="11779" width="11.125" style="97" customWidth="1"/>
    <col min="11780" max="11780" width="27.125" style="97" customWidth="1"/>
    <col min="11781" max="11781" width="20.75" style="97" customWidth="1"/>
    <col min="11782" max="11782" width="18.25" style="97" customWidth="1"/>
    <col min="11783" max="11783" width="16.125" style="97" customWidth="1"/>
    <col min="11784" max="11787" width="13" style="97" customWidth="1"/>
    <col min="11788" max="11788" width="18.125" style="97" customWidth="1"/>
    <col min="11789" max="11789" width="13" style="97" customWidth="1"/>
    <col min="11790" max="11790" width="16.25" style="97" customWidth="1"/>
    <col min="11791" max="11791" width="18" style="97" customWidth="1"/>
    <col min="11792" max="11792" width="13" style="97" customWidth="1"/>
    <col min="11793" max="11793" width="17.75" style="97" customWidth="1"/>
    <col min="11794" max="11794" width="13" style="97" customWidth="1"/>
    <col min="11795" max="12032" width="9" style="97"/>
    <col min="12033" max="12035" width="11.125" style="97" customWidth="1"/>
    <col min="12036" max="12036" width="27.125" style="97" customWidth="1"/>
    <col min="12037" max="12037" width="20.75" style="97" customWidth="1"/>
    <col min="12038" max="12038" width="18.25" style="97" customWidth="1"/>
    <col min="12039" max="12039" width="16.125" style="97" customWidth="1"/>
    <col min="12040" max="12043" width="13" style="97" customWidth="1"/>
    <col min="12044" max="12044" width="18.125" style="97" customWidth="1"/>
    <col min="12045" max="12045" width="13" style="97" customWidth="1"/>
    <col min="12046" max="12046" width="16.25" style="97" customWidth="1"/>
    <col min="12047" max="12047" width="18" style="97" customWidth="1"/>
    <col min="12048" max="12048" width="13" style="97" customWidth="1"/>
    <col min="12049" max="12049" width="17.75" style="97" customWidth="1"/>
    <col min="12050" max="12050" width="13" style="97" customWidth="1"/>
    <col min="12051" max="12288" width="9" style="97"/>
    <col min="12289" max="12291" width="11.125" style="97" customWidth="1"/>
    <col min="12292" max="12292" width="27.125" style="97" customWidth="1"/>
    <col min="12293" max="12293" width="20.75" style="97" customWidth="1"/>
    <col min="12294" max="12294" width="18.25" style="97" customWidth="1"/>
    <col min="12295" max="12295" width="16.125" style="97" customWidth="1"/>
    <col min="12296" max="12299" width="13" style="97" customWidth="1"/>
    <col min="12300" max="12300" width="18.125" style="97" customWidth="1"/>
    <col min="12301" max="12301" width="13" style="97" customWidth="1"/>
    <col min="12302" max="12302" width="16.25" style="97" customWidth="1"/>
    <col min="12303" max="12303" width="18" style="97" customWidth="1"/>
    <col min="12304" max="12304" width="13" style="97" customWidth="1"/>
    <col min="12305" max="12305" width="17.75" style="97" customWidth="1"/>
    <col min="12306" max="12306" width="13" style="97" customWidth="1"/>
    <col min="12307" max="12544" width="9" style="97"/>
    <col min="12545" max="12547" width="11.125" style="97" customWidth="1"/>
    <col min="12548" max="12548" width="27.125" style="97" customWidth="1"/>
    <col min="12549" max="12549" width="20.75" style="97" customWidth="1"/>
    <col min="12550" max="12550" width="18.25" style="97" customWidth="1"/>
    <col min="12551" max="12551" width="16.125" style="97" customWidth="1"/>
    <col min="12552" max="12555" width="13" style="97" customWidth="1"/>
    <col min="12556" max="12556" width="18.125" style="97" customWidth="1"/>
    <col min="12557" max="12557" width="13" style="97" customWidth="1"/>
    <col min="12558" max="12558" width="16.25" style="97" customWidth="1"/>
    <col min="12559" max="12559" width="18" style="97" customWidth="1"/>
    <col min="12560" max="12560" width="13" style="97" customWidth="1"/>
    <col min="12561" max="12561" width="17.75" style="97" customWidth="1"/>
    <col min="12562" max="12562" width="13" style="97" customWidth="1"/>
    <col min="12563" max="12800" width="9" style="97"/>
    <col min="12801" max="12803" width="11.125" style="97" customWidth="1"/>
    <col min="12804" max="12804" width="27.125" style="97" customWidth="1"/>
    <col min="12805" max="12805" width="20.75" style="97" customWidth="1"/>
    <col min="12806" max="12806" width="18.25" style="97" customWidth="1"/>
    <col min="12807" max="12807" width="16.125" style="97" customWidth="1"/>
    <col min="12808" max="12811" width="13" style="97" customWidth="1"/>
    <col min="12812" max="12812" width="18.125" style="97" customWidth="1"/>
    <col min="12813" max="12813" width="13" style="97" customWidth="1"/>
    <col min="12814" max="12814" width="16.25" style="97" customWidth="1"/>
    <col min="12815" max="12815" width="18" style="97" customWidth="1"/>
    <col min="12816" max="12816" width="13" style="97" customWidth="1"/>
    <col min="12817" max="12817" width="17.75" style="97" customWidth="1"/>
    <col min="12818" max="12818" width="13" style="97" customWidth="1"/>
    <col min="12819" max="13056" width="9" style="97"/>
    <col min="13057" max="13059" width="11.125" style="97" customWidth="1"/>
    <col min="13060" max="13060" width="27.125" style="97" customWidth="1"/>
    <col min="13061" max="13061" width="20.75" style="97" customWidth="1"/>
    <col min="13062" max="13062" width="18.25" style="97" customWidth="1"/>
    <col min="13063" max="13063" width="16.125" style="97" customWidth="1"/>
    <col min="13064" max="13067" width="13" style="97" customWidth="1"/>
    <col min="13068" max="13068" width="18.125" style="97" customWidth="1"/>
    <col min="13069" max="13069" width="13" style="97" customWidth="1"/>
    <col min="13070" max="13070" width="16.25" style="97" customWidth="1"/>
    <col min="13071" max="13071" width="18" style="97" customWidth="1"/>
    <col min="13072" max="13072" width="13" style="97" customWidth="1"/>
    <col min="13073" max="13073" width="17.75" style="97" customWidth="1"/>
    <col min="13074" max="13074" width="13" style="97" customWidth="1"/>
    <col min="13075" max="13312" width="9" style="97"/>
    <col min="13313" max="13315" width="11.125" style="97" customWidth="1"/>
    <col min="13316" max="13316" width="27.125" style="97" customWidth="1"/>
    <col min="13317" max="13317" width="20.75" style="97" customWidth="1"/>
    <col min="13318" max="13318" width="18.25" style="97" customWidth="1"/>
    <col min="13319" max="13319" width="16.125" style="97" customWidth="1"/>
    <col min="13320" max="13323" width="13" style="97" customWidth="1"/>
    <col min="13324" max="13324" width="18.125" style="97" customWidth="1"/>
    <col min="13325" max="13325" width="13" style="97" customWidth="1"/>
    <col min="13326" max="13326" width="16.25" style="97" customWidth="1"/>
    <col min="13327" max="13327" width="18" style="97" customWidth="1"/>
    <col min="13328" max="13328" width="13" style="97" customWidth="1"/>
    <col min="13329" max="13329" width="17.75" style="97" customWidth="1"/>
    <col min="13330" max="13330" width="13" style="97" customWidth="1"/>
    <col min="13331" max="13568" width="9" style="97"/>
    <col min="13569" max="13571" width="11.125" style="97" customWidth="1"/>
    <col min="13572" max="13572" width="27.125" style="97" customWidth="1"/>
    <col min="13573" max="13573" width="20.75" style="97" customWidth="1"/>
    <col min="13574" max="13574" width="18.25" style="97" customWidth="1"/>
    <col min="13575" max="13575" width="16.125" style="97" customWidth="1"/>
    <col min="13576" max="13579" width="13" style="97" customWidth="1"/>
    <col min="13580" max="13580" width="18.125" style="97" customWidth="1"/>
    <col min="13581" max="13581" width="13" style="97" customWidth="1"/>
    <col min="13582" max="13582" width="16.25" style="97" customWidth="1"/>
    <col min="13583" max="13583" width="18" style="97" customWidth="1"/>
    <col min="13584" max="13584" width="13" style="97" customWidth="1"/>
    <col min="13585" max="13585" width="17.75" style="97" customWidth="1"/>
    <col min="13586" max="13586" width="13" style="97" customWidth="1"/>
    <col min="13587" max="13824" width="9" style="97"/>
    <col min="13825" max="13827" width="11.125" style="97" customWidth="1"/>
    <col min="13828" max="13828" width="27.125" style="97" customWidth="1"/>
    <col min="13829" max="13829" width="20.75" style="97" customWidth="1"/>
    <col min="13830" max="13830" width="18.25" style="97" customWidth="1"/>
    <col min="13831" max="13831" width="16.125" style="97" customWidth="1"/>
    <col min="13832" max="13835" width="13" style="97" customWidth="1"/>
    <col min="13836" max="13836" width="18.125" style="97" customWidth="1"/>
    <col min="13837" max="13837" width="13" style="97" customWidth="1"/>
    <col min="13838" max="13838" width="16.25" style="97" customWidth="1"/>
    <col min="13839" max="13839" width="18" style="97" customWidth="1"/>
    <col min="13840" max="13840" width="13" style="97" customWidth="1"/>
    <col min="13841" max="13841" width="17.75" style="97" customWidth="1"/>
    <col min="13842" max="13842" width="13" style="97" customWidth="1"/>
    <col min="13843" max="14080" width="9" style="97"/>
    <col min="14081" max="14083" width="11.125" style="97" customWidth="1"/>
    <col min="14084" max="14084" width="27.125" style="97" customWidth="1"/>
    <col min="14085" max="14085" width="20.75" style="97" customWidth="1"/>
    <col min="14086" max="14086" width="18.25" style="97" customWidth="1"/>
    <col min="14087" max="14087" width="16.125" style="97" customWidth="1"/>
    <col min="14088" max="14091" width="13" style="97" customWidth="1"/>
    <col min="14092" max="14092" width="18.125" style="97" customWidth="1"/>
    <col min="14093" max="14093" width="13" style="97" customWidth="1"/>
    <col min="14094" max="14094" width="16.25" style="97" customWidth="1"/>
    <col min="14095" max="14095" width="18" style="97" customWidth="1"/>
    <col min="14096" max="14096" width="13" style="97" customWidth="1"/>
    <col min="14097" max="14097" width="17.75" style="97" customWidth="1"/>
    <col min="14098" max="14098" width="13" style="97" customWidth="1"/>
    <col min="14099" max="14336" width="9" style="97"/>
    <col min="14337" max="14339" width="11.125" style="97" customWidth="1"/>
    <col min="14340" max="14340" width="27.125" style="97" customWidth="1"/>
    <col min="14341" max="14341" width="20.75" style="97" customWidth="1"/>
    <col min="14342" max="14342" width="18.25" style="97" customWidth="1"/>
    <col min="14343" max="14343" width="16.125" style="97" customWidth="1"/>
    <col min="14344" max="14347" width="13" style="97" customWidth="1"/>
    <col min="14348" max="14348" width="18.125" style="97" customWidth="1"/>
    <col min="14349" max="14349" width="13" style="97" customWidth="1"/>
    <col min="14350" max="14350" width="16.25" style="97" customWidth="1"/>
    <col min="14351" max="14351" width="18" style="97" customWidth="1"/>
    <col min="14352" max="14352" width="13" style="97" customWidth="1"/>
    <col min="14353" max="14353" width="17.75" style="97" customWidth="1"/>
    <col min="14354" max="14354" width="13" style="97" customWidth="1"/>
    <col min="14355" max="14592" width="9" style="97"/>
    <col min="14593" max="14595" width="11.125" style="97" customWidth="1"/>
    <col min="14596" max="14596" width="27.125" style="97" customWidth="1"/>
    <col min="14597" max="14597" width="20.75" style="97" customWidth="1"/>
    <col min="14598" max="14598" width="18.25" style="97" customWidth="1"/>
    <col min="14599" max="14599" width="16.125" style="97" customWidth="1"/>
    <col min="14600" max="14603" width="13" style="97" customWidth="1"/>
    <col min="14604" max="14604" width="18.125" style="97" customWidth="1"/>
    <col min="14605" max="14605" width="13" style="97" customWidth="1"/>
    <col min="14606" max="14606" width="16.25" style="97" customWidth="1"/>
    <col min="14607" max="14607" width="18" style="97" customWidth="1"/>
    <col min="14608" max="14608" width="13" style="97" customWidth="1"/>
    <col min="14609" max="14609" width="17.75" style="97" customWidth="1"/>
    <col min="14610" max="14610" width="13" style="97" customWidth="1"/>
    <col min="14611" max="14848" width="9" style="97"/>
    <col min="14849" max="14851" width="11.125" style="97" customWidth="1"/>
    <col min="14852" max="14852" width="27.125" style="97" customWidth="1"/>
    <col min="14853" max="14853" width="20.75" style="97" customWidth="1"/>
    <col min="14854" max="14854" width="18.25" style="97" customWidth="1"/>
    <col min="14855" max="14855" width="16.125" style="97" customWidth="1"/>
    <col min="14856" max="14859" width="13" style="97" customWidth="1"/>
    <col min="14860" max="14860" width="18.125" style="97" customWidth="1"/>
    <col min="14861" max="14861" width="13" style="97" customWidth="1"/>
    <col min="14862" max="14862" width="16.25" style="97" customWidth="1"/>
    <col min="14863" max="14863" width="18" style="97" customWidth="1"/>
    <col min="14864" max="14864" width="13" style="97" customWidth="1"/>
    <col min="14865" max="14865" width="17.75" style="97" customWidth="1"/>
    <col min="14866" max="14866" width="13" style="97" customWidth="1"/>
    <col min="14867" max="15104" width="9" style="97"/>
    <col min="15105" max="15107" width="11.125" style="97" customWidth="1"/>
    <col min="15108" max="15108" width="27.125" style="97" customWidth="1"/>
    <col min="15109" max="15109" width="20.75" style="97" customWidth="1"/>
    <col min="15110" max="15110" width="18.25" style="97" customWidth="1"/>
    <col min="15111" max="15111" width="16.125" style="97" customWidth="1"/>
    <col min="15112" max="15115" width="13" style="97" customWidth="1"/>
    <col min="15116" max="15116" width="18.125" style="97" customWidth="1"/>
    <col min="15117" max="15117" width="13" style="97" customWidth="1"/>
    <col min="15118" max="15118" width="16.25" style="97" customWidth="1"/>
    <col min="15119" max="15119" width="18" style="97" customWidth="1"/>
    <col min="15120" max="15120" width="13" style="97" customWidth="1"/>
    <col min="15121" max="15121" width="17.75" style="97" customWidth="1"/>
    <col min="15122" max="15122" width="13" style="97" customWidth="1"/>
    <col min="15123" max="15360" width="9" style="97"/>
    <col min="15361" max="15363" width="11.125" style="97" customWidth="1"/>
    <col min="15364" max="15364" width="27.125" style="97" customWidth="1"/>
    <col min="15365" max="15365" width="20.75" style="97" customWidth="1"/>
    <col min="15366" max="15366" width="18.25" style="97" customWidth="1"/>
    <col min="15367" max="15367" width="16.125" style="97" customWidth="1"/>
    <col min="15368" max="15371" width="13" style="97" customWidth="1"/>
    <col min="15372" max="15372" width="18.125" style="97" customWidth="1"/>
    <col min="15373" max="15373" width="13" style="97" customWidth="1"/>
    <col min="15374" max="15374" width="16.25" style="97" customWidth="1"/>
    <col min="15375" max="15375" width="18" style="97" customWidth="1"/>
    <col min="15376" max="15376" width="13" style="97" customWidth="1"/>
    <col min="15377" max="15377" width="17.75" style="97" customWidth="1"/>
    <col min="15378" max="15378" width="13" style="97" customWidth="1"/>
    <col min="15379" max="15616" width="9" style="97"/>
    <col min="15617" max="15619" width="11.125" style="97" customWidth="1"/>
    <col min="15620" max="15620" width="27.125" style="97" customWidth="1"/>
    <col min="15621" max="15621" width="20.75" style="97" customWidth="1"/>
    <col min="15622" max="15622" width="18.25" style="97" customWidth="1"/>
    <col min="15623" max="15623" width="16.125" style="97" customWidth="1"/>
    <col min="15624" max="15627" width="13" style="97" customWidth="1"/>
    <col min="15628" max="15628" width="18.125" style="97" customWidth="1"/>
    <col min="15629" max="15629" width="13" style="97" customWidth="1"/>
    <col min="15630" max="15630" width="16.25" style="97" customWidth="1"/>
    <col min="15631" max="15631" width="18" style="97" customWidth="1"/>
    <col min="15632" max="15632" width="13" style="97" customWidth="1"/>
    <col min="15633" max="15633" width="17.75" style="97" customWidth="1"/>
    <col min="15634" max="15634" width="13" style="97" customWidth="1"/>
    <col min="15635" max="15872" width="9" style="97"/>
    <col min="15873" max="15875" width="11.125" style="97" customWidth="1"/>
    <col min="15876" max="15876" width="27.125" style="97" customWidth="1"/>
    <col min="15877" max="15877" width="20.75" style="97" customWidth="1"/>
    <col min="15878" max="15878" width="18.25" style="97" customWidth="1"/>
    <col min="15879" max="15879" width="16.125" style="97" customWidth="1"/>
    <col min="15880" max="15883" width="13" style="97" customWidth="1"/>
    <col min="15884" max="15884" width="18.125" style="97" customWidth="1"/>
    <col min="15885" max="15885" width="13" style="97" customWidth="1"/>
    <col min="15886" max="15886" width="16.25" style="97" customWidth="1"/>
    <col min="15887" max="15887" width="18" style="97" customWidth="1"/>
    <col min="15888" max="15888" width="13" style="97" customWidth="1"/>
    <col min="15889" max="15889" width="17.75" style="97" customWidth="1"/>
    <col min="15890" max="15890" width="13" style="97" customWidth="1"/>
    <col min="15891" max="16128" width="9" style="97"/>
    <col min="16129" max="16131" width="11.125" style="97" customWidth="1"/>
    <col min="16132" max="16132" width="27.125" style="97" customWidth="1"/>
    <col min="16133" max="16133" width="20.75" style="97" customWidth="1"/>
    <col min="16134" max="16134" width="18.25" style="97" customWidth="1"/>
    <col min="16135" max="16135" width="16.125" style="97" customWidth="1"/>
    <col min="16136" max="16139" width="13" style="97" customWidth="1"/>
    <col min="16140" max="16140" width="18.125" style="97" customWidth="1"/>
    <col min="16141" max="16141" width="13" style="97" customWidth="1"/>
    <col min="16142" max="16142" width="16.25" style="97" customWidth="1"/>
    <col min="16143" max="16143" width="18" style="97" customWidth="1"/>
    <col min="16144" max="16144" width="13" style="97" customWidth="1"/>
    <col min="16145" max="16145" width="17.75" style="97" customWidth="1"/>
    <col min="16146" max="16146" width="13" style="97" customWidth="1"/>
    <col min="16147" max="16384" width="9" style="97"/>
  </cols>
  <sheetData>
    <row r="1" ht="42" customHeight="1" spans="1:18">
      <c r="A1" s="122" t="s">
        <v>0</v>
      </c>
      <c r="B1" s="122"/>
      <c r="C1" s="122"/>
      <c r="D1" s="122"/>
      <c r="E1" s="122"/>
      <c r="F1" s="122"/>
      <c r="G1" s="122"/>
      <c r="H1" s="122"/>
      <c r="I1" s="122"/>
      <c r="J1" s="122"/>
      <c r="K1" s="122"/>
      <c r="L1" s="122"/>
      <c r="M1" s="122"/>
      <c r="N1" s="122"/>
      <c r="O1" s="122"/>
      <c r="P1" s="122"/>
      <c r="Q1" s="122"/>
      <c r="R1" s="122"/>
    </row>
    <row r="2" spans="1:18">
      <c r="A2" s="103"/>
      <c r="B2" s="103"/>
      <c r="C2" s="103"/>
      <c r="D2" s="103"/>
      <c r="E2" s="103"/>
      <c r="F2" s="103"/>
      <c r="G2" s="103"/>
      <c r="H2" s="103"/>
      <c r="I2" s="103"/>
      <c r="J2" s="103"/>
      <c r="K2" s="103"/>
      <c r="L2" s="103"/>
      <c r="M2" s="103"/>
      <c r="N2" s="103"/>
      <c r="O2" s="103"/>
      <c r="P2" s="103"/>
      <c r="Q2" s="103"/>
      <c r="R2" s="123" t="s">
        <v>1</v>
      </c>
    </row>
    <row r="3" ht="46.8" spans="1:18">
      <c r="A3" s="106" t="s">
        <v>2</v>
      </c>
      <c r="B3" s="107"/>
      <c r="C3" s="107"/>
      <c r="D3" s="106" t="s">
        <v>3</v>
      </c>
      <c r="E3" s="106" t="s">
        <v>4</v>
      </c>
      <c r="F3" s="106" t="s">
        <v>5</v>
      </c>
      <c r="G3" s="106" t="s">
        <v>6</v>
      </c>
      <c r="H3" s="106" t="s">
        <v>7</v>
      </c>
      <c r="I3" s="106" t="s">
        <v>8</v>
      </c>
      <c r="J3" s="106" t="s">
        <v>9</v>
      </c>
      <c r="K3" s="106" t="s">
        <v>10</v>
      </c>
      <c r="L3" s="106" t="s">
        <v>11</v>
      </c>
      <c r="M3" s="106" t="s">
        <v>12</v>
      </c>
      <c r="N3" s="106" t="s">
        <v>13</v>
      </c>
      <c r="O3" s="106" t="s">
        <v>14</v>
      </c>
      <c r="P3" s="106" t="s">
        <v>15</v>
      </c>
      <c r="Q3" s="106" t="s">
        <v>16</v>
      </c>
      <c r="R3" s="106" t="s">
        <v>17</v>
      </c>
    </row>
    <row r="4" ht="15.6" spans="1:18">
      <c r="A4" s="106" t="s">
        <v>18</v>
      </c>
      <c r="B4" s="106" t="s">
        <v>19</v>
      </c>
      <c r="C4" s="106" t="s">
        <v>20</v>
      </c>
      <c r="D4" s="107"/>
      <c r="E4" s="107"/>
      <c r="F4" s="107"/>
      <c r="G4" s="107"/>
      <c r="H4" s="107"/>
      <c r="I4" s="107"/>
      <c r="J4" s="107"/>
      <c r="K4" s="107"/>
      <c r="L4" s="107"/>
      <c r="M4" s="107"/>
      <c r="N4" s="107"/>
      <c r="O4" s="107"/>
      <c r="P4" s="107"/>
      <c r="Q4" s="107"/>
      <c r="R4" s="107"/>
    </row>
    <row r="5" ht="15.6" spans="1:18">
      <c r="A5" s="117" t="s">
        <v>21</v>
      </c>
      <c r="B5" s="117" t="s">
        <v>21</v>
      </c>
      <c r="C5" s="117" t="s">
        <v>21</v>
      </c>
      <c r="D5" s="117" t="s">
        <v>22</v>
      </c>
      <c r="E5" s="117" t="s">
        <v>23</v>
      </c>
      <c r="F5" s="117" t="s">
        <v>24</v>
      </c>
      <c r="G5" s="117" t="s">
        <v>25</v>
      </c>
      <c r="H5" s="117" t="s">
        <v>26</v>
      </c>
      <c r="I5" s="117" t="s">
        <v>27</v>
      </c>
      <c r="J5" s="117" t="s">
        <v>28</v>
      </c>
      <c r="K5" s="117" t="s">
        <v>29</v>
      </c>
      <c r="L5" s="117" t="s">
        <v>30</v>
      </c>
      <c r="M5" s="117" t="s">
        <v>31</v>
      </c>
      <c r="N5" s="117" t="s">
        <v>32</v>
      </c>
      <c r="O5" s="117" t="s">
        <v>33</v>
      </c>
      <c r="P5" s="117" t="s">
        <v>34</v>
      </c>
      <c r="Q5" s="117" t="s">
        <v>35</v>
      </c>
      <c r="R5" s="117" t="s">
        <v>36</v>
      </c>
    </row>
    <row r="6" ht="15.6" spans="1:18">
      <c r="A6" s="109"/>
      <c r="B6" s="109"/>
      <c r="C6" s="109"/>
      <c r="D6" s="110" t="s">
        <v>4</v>
      </c>
      <c r="E6" s="111">
        <f t="shared" ref="E6:E69" si="0">SUM(F6:R6)</f>
        <v>1122982454.72</v>
      </c>
      <c r="F6" s="124">
        <v>425134509.67</v>
      </c>
      <c r="G6" s="112">
        <f>124012363.8-1500000+300000</f>
        <v>122812363.8</v>
      </c>
      <c r="H6" s="112">
        <f>293340109.15+680000</f>
        <v>294020109.15</v>
      </c>
      <c r="I6" s="112">
        <f>338480+1720000</f>
        <v>2058480</v>
      </c>
      <c r="J6" s="112">
        <v>0</v>
      </c>
      <c r="K6" s="112">
        <v>0</v>
      </c>
      <c r="L6" s="112">
        <v>0</v>
      </c>
      <c r="M6" s="112">
        <v>0</v>
      </c>
      <c r="N6" s="112">
        <v>5608200</v>
      </c>
      <c r="O6" s="112">
        <f>126165911.77-3000000-270044.77-3000000-3000000-3000000</f>
        <v>113895867</v>
      </c>
      <c r="P6" s="112">
        <v>0</v>
      </c>
      <c r="Q6" s="112">
        <f>165020125.1-3600000-3957200+1110000+870000+10000</f>
        <v>159452925.1</v>
      </c>
      <c r="R6" s="125"/>
    </row>
    <row r="7" ht="15.6" spans="1:18">
      <c r="A7" s="110" t="s">
        <v>37</v>
      </c>
      <c r="B7" s="109"/>
      <c r="C7" s="109"/>
      <c r="D7" s="110" t="s">
        <v>38</v>
      </c>
      <c r="E7" s="111">
        <f t="shared" si="0"/>
        <v>205370608.76</v>
      </c>
      <c r="F7" s="112">
        <v>89665270.12</v>
      </c>
      <c r="G7" s="112">
        <v>50201644.8</v>
      </c>
      <c r="H7" s="112">
        <v>50440013.84</v>
      </c>
      <c r="I7" s="112">
        <v>108480</v>
      </c>
      <c r="J7" s="112">
        <v>0</v>
      </c>
      <c r="K7" s="112">
        <v>0</v>
      </c>
      <c r="L7" s="112">
        <v>0</v>
      </c>
      <c r="M7" s="112">
        <v>0</v>
      </c>
      <c r="N7" s="112">
        <v>0</v>
      </c>
      <c r="O7" s="112">
        <v>5870000</v>
      </c>
      <c r="P7" s="112">
        <v>0</v>
      </c>
      <c r="Q7" s="112">
        <v>9085200</v>
      </c>
      <c r="R7" s="125"/>
    </row>
    <row r="8" ht="15.6" spans="1:18">
      <c r="A8" s="109"/>
      <c r="B8" s="110" t="s">
        <v>39</v>
      </c>
      <c r="C8" s="109"/>
      <c r="D8" s="110" t="s">
        <v>40</v>
      </c>
      <c r="E8" s="111">
        <f t="shared" si="0"/>
        <v>10196314</v>
      </c>
      <c r="F8" s="112">
        <v>6949547</v>
      </c>
      <c r="G8" s="112">
        <v>3204340</v>
      </c>
      <c r="H8" s="112">
        <v>42427</v>
      </c>
      <c r="I8" s="112">
        <v>0</v>
      </c>
      <c r="J8" s="112">
        <v>0</v>
      </c>
      <c r="K8" s="112">
        <v>0</v>
      </c>
      <c r="L8" s="112">
        <v>0</v>
      </c>
      <c r="M8" s="112">
        <v>0</v>
      </c>
      <c r="N8" s="112">
        <v>0</v>
      </c>
      <c r="O8" s="112">
        <v>0</v>
      </c>
      <c r="P8" s="112">
        <v>0</v>
      </c>
      <c r="Q8" s="112">
        <v>0</v>
      </c>
      <c r="R8" s="125"/>
    </row>
    <row r="9" ht="15.6" spans="1:18">
      <c r="A9" s="109"/>
      <c r="B9" s="109"/>
      <c r="C9" s="110" t="s">
        <v>41</v>
      </c>
      <c r="D9" s="110" t="s">
        <v>42</v>
      </c>
      <c r="E9" s="111">
        <f t="shared" si="0"/>
        <v>9601314</v>
      </c>
      <c r="F9" s="112">
        <v>6949547</v>
      </c>
      <c r="G9" s="112">
        <v>2609340</v>
      </c>
      <c r="H9" s="112">
        <v>42427</v>
      </c>
      <c r="I9" s="112">
        <v>0</v>
      </c>
      <c r="J9" s="112">
        <v>0</v>
      </c>
      <c r="K9" s="112">
        <v>0</v>
      </c>
      <c r="L9" s="112">
        <v>0</v>
      </c>
      <c r="M9" s="112">
        <v>0</v>
      </c>
      <c r="N9" s="112">
        <v>0</v>
      </c>
      <c r="O9" s="112">
        <v>0</v>
      </c>
      <c r="P9" s="112">
        <v>0</v>
      </c>
      <c r="Q9" s="112">
        <v>0</v>
      </c>
      <c r="R9" s="125"/>
    </row>
    <row r="10" ht="15.6" spans="1:18">
      <c r="A10" s="110" t="s">
        <v>37</v>
      </c>
      <c r="B10" s="110" t="s">
        <v>39</v>
      </c>
      <c r="C10" s="110" t="s">
        <v>41</v>
      </c>
      <c r="D10" s="110" t="s">
        <v>43</v>
      </c>
      <c r="E10" s="111">
        <f t="shared" si="0"/>
        <v>3973042</v>
      </c>
      <c r="F10" s="112">
        <v>2656502</v>
      </c>
      <c r="G10" s="112">
        <v>1316540</v>
      </c>
      <c r="H10" s="112">
        <v>0</v>
      </c>
      <c r="I10" s="112">
        <v>0</v>
      </c>
      <c r="J10" s="112">
        <v>0</v>
      </c>
      <c r="K10" s="112">
        <v>0</v>
      </c>
      <c r="L10" s="112">
        <v>0</v>
      </c>
      <c r="M10" s="112">
        <v>0</v>
      </c>
      <c r="N10" s="112">
        <v>0</v>
      </c>
      <c r="O10" s="112">
        <v>0</v>
      </c>
      <c r="P10" s="112">
        <v>0</v>
      </c>
      <c r="Q10" s="112">
        <v>0</v>
      </c>
      <c r="R10" s="125"/>
    </row>
    <row r="11" ht="15.6" spans="1:18">
      <c r="A11" s="110" t="s">
        <v>37</v>
      </c>
      <c r="B11" s="110" t="s">
        <v>39</v>
      </c>
      <c r="C11" s="110" t="s">
        <v>41</v>
      </c>
      <c r="D11" s="110" t="s">
        <v>44</v>
      </c>
      <c r="E11" s="111">
        <f t="shared" si="0"/>
        <v>59500</v>
      </c>
      <c r="F11" s="112">
        <v>0</v>
      </c>
      <c r="G11" s="112">
        <v>59500</v>
      </c>
      <c r="H11" s="112">
        <v>0</v>
      </c>
      <c r="I11" s="112">
        <v>0</v>
      </c>
      <c r="J11" s="112">
        <v>0</v>
      </c>
      <c r="K11" s="112">
        <v>0</v>
      </c>
      <c r="L11" s="112">
        <v>0</v>
      </c>
      <c r="M11" s="112">
        <v>0</v>
      </c>
      <c r="N11" s="112">
        <v>0</v>
      </c>
      <c r="O11" s="112">
        <v>0</v>
      </c>
      <c r="P11" s="112">
        <v>0</v>
      </c>
      <c r="Q11" s="112">
        <v>0</v>
      </c>
      <c r="R11" s="125"/>
    </row>
    <row r="12" ht="15.6" spans="1:18">
      <c r="A12" s="110" t="s">
        <v>37</v>
      </c>
      <c r="B12" s="110" t="s">
        <v>39</v>
      </c>
      <c r="C12" s="110" t="s">
        <v>41</v>
      </c>
      <c r="D12" s="110" t="s">
        <v>45</v>
      </c>
      <c r="E12" s="111">
        <f t="shared" si="0"/>
        <v>55000</v>
      </c>
      <c r="F12" s="112">
        <v>0</v>
      </c>
      <c r="G12" s="112">
        <v>55000</v>
      </c>
      <c r="H12" s="112">
        <v>0</v>
      </c>
      <c r="I12" s="112">
        <v>0</v>
      </c>
      <c r="J12" s="112">
        <v>0</v>
      </c>
      <c r="K12" s="112">
        <v>0</v>
      </c>
      <c r="L12" s="112">
        <v>0</v>
      </c>
      <c r="M12" s="112">
        <v>0</v>
      </c>
      <c r="N12" s="112">
        <v>0</v>
      </c>
      <c r="O12" s="112">
        <v>0</v>
      </c>
      <c r="P12" s="112">
        <v>0</v>
      </c>
      <c r="Q12" s="112">
        <v>0</v>
      </c>
      <c r="R12" s="125"/>
    </row>
    <row r="13" ht="15.6" spans="1:18">
      <c r="A13" s="110" t="s">
        <v>37</v>
      </c>
      <c r="B13" s="110" t="s">
        <v>39</v>
      </c>
      <c r="C13" s="110" t="s">
        <v>41</v>
      </c>
      <c r="D13" s="110" t="s">
        <v>46</v>
      </c>
      <c r="E13" s="111">
        <f t="shared" si="0"/>
        <v>52500</v>
      </c>
      <c r="F13" s="112">
        <v>0</v>
      </c>
      <c r="G13" s="112">
        <v>52500</v>
      </c>
      <c r="H13" s="112">
        <v>0</v>
      </c>
      <c r="I13" s="112">
        <v>0</v>
      </c>
      <c r="J13" s="112">
        <v>0</v>
      </c>
      <c r="K13" s="112">
        <v>0</v>
      </c>
      <c r="L13" s="112">
        <v>0</v>
      </c>
      <c r="M13" s="112">
        <v>0</v>
      </c>
      <c r="N13" s="112">
        <v>0</v>
      </c>
      <c r="O13" s="112">
        <v>0</v>
      </c>
      <c r="P13" s="112">
        <v>0</v>
      </c>
      <c r="Q13" s="112">
        <v>0</v>
      </c>
      <c r="R13" s="125"/>
    </row>
    <row r="14" ht="15.6" spans="1:18">
      <c r="A14" s="110" t="s">
        <v>37</v>
      </c>
      <c r="B14" s="110" t="s">
        <v>39</v>
      </c>
      <c r="C14" s="110" t="s">
        <v>41</v>
      </c>
      <c r="D14" s="110" t="s">
        <v>47</v>
      </c>
      <c r="E14" s="111">
        <f t="shared" si="0"/>
        <v>51000</v>
      </c>
      <c r="F14" s="112">
        <v>0</v>
      </c>
      <c r="G14" s="112">
        <v>51000</v>
      </c>
      <c r="H14" s="112">
        <v>0</v>
      </c>
      <c r="I14" s="112">
        <v>0</v>
      </c>
      <c r="J14" s="112">
        <v>0</v>
      </c>
      <c r="K14" s="112">
        <v>0</v>
      </c>
      <c r="L14" s="112">
        <v>0</v>
      </c>
      <c r="M14" s="112">
        <v>0</v>
      </c>
      <c r="N14" s="112">
        <v>0</v>
      </c>
      <c r="O14" s="112">
        <v>0</v>
      </c>
      <c r="P14" s="112">
        <v>0</v>
      </c>
      <c r="Q14" s="112">
        <v>0</v>
      </c>
      <c r="R14" s="125"/>
    </row>
    <row r="15" ht="15.6" spans="1:18">
      <c r="A15" s="110" t="s">
        <v>37</v>
      </c>
      <c r="B15" s="110" t="s">
        <v>39</v>
      </c>
      <c r="C15" s="110" t="s">
        <v>41</v>
      </c>
      <c r="D15" s="110" t="s">
        <v>48</v>
      </c>
      <c r="E15" s="111">
        <f t="shared" si="0"/>
        <v>5238272</v>
      </c>
      <c r="F15" s="112">
        <v>4293045</v>
      </c>
      <c r="G15" s="112">
        <v>902800</v>
      </c>
      <c r="H15" s="112">
        <v>42427</v>
      </c>
      <c r="I15" s="112">
        <v>0</v>
      </c>
      <c r="J15" s="112">
        <v>0</v>
      </c>
      <c r="K15" s="112">
        <v>0</v>
      </c>
      <c r="L15" s="112">
        <v>0</v>
      </c>
      <c r="M15" s="112">
        <v>0</v>
      </c>
      <c r="N15" s="112">
        <v>0</v>
      </c>
      <c r="O15" s="112">
        <v>0</v>
      </c>
      <c r="P15" s="112">
        <v>0</v>
      </c>
      <c r="Q15" s="112">
        <v>0</v>
      </c>
      <c r="R15" s="125"/>
    </row>
    <row r="16" ht="15.6" spans="1:18">
      <c r="A16" s="110" t="s">
        <v>37</v>
      </c>
      <c r="B16" s="110" t="s">
        <v>39</v>
      </c>
      <c r="C16" s="110" t="s">
        <v>41</v>
      </c>
      <c r="D16" s="110" t="s">
        <v>49</v>
      </c>
      <c r="E16" s="111">
        <f t="shared" si="0"/>
        <v>110500</v>
      </c>
      <c r="F16" s="112">
        <v>0</v>
      </c>
      <c r="G16" s="112">
        <v>110500</v>
      </c>
      <c r="H16" s="112">
        <v>0</v>
      </c>
      <c r="I16" s="112">
        <v>0</v>
      </c>
      <c r="J16" s="112">
        <v>0</v>
      </c>
      <c r="K16" s="112">
        <v>0</v>
      </c>
      <c r="L16" s="112">
        <v>0</v>
      </c>
      <c r="M16" s="112">
        <v>0</v>
      </c>
      <c r="N16" s="112">
        <v>0</v>
      </c>
      <c r="O16" s="112">
        <v>0</v>
      </c>
      <c r="P16" s="112">
        <v>0</v>
      </c>
      <c r="Q16" s="112">
        <v>0</v>
      </c>
      <c r="R16" s="125"/>
    </row>
    <row r="17" ht="15.6" spans="1:18">
      <c r="A17" s="110" t="s">
        <v>37</v>
      </c>
      <c r="B17" s="110" t="s">
        <v>39</v>
      </c>
      <c r="C17" s="110" t="s">
        <v>41</v>
      </c>
      <c r="D17" s="110" t="s">
        <v>50</v>
      </c>
      <c r="E17" s="111">
        <f t="shared" si="0"/>
        <v>61500</v>
      </c>
      <c r="F17" s="112">
        <v>0</v>
      </c>
      <c r="G17" s="112">
        <v>61500</v>
      </c>
      <c r="H17" s="112">
        <v>0</v>
      </c>
      <c r="I17" s="112">
        <v>0</v>
      </c>
      <c r="J17" s="112">
        <v>0</v>
      </c>
      <c r="K17" s="112">
        <v>0</v>
      </c>
      <c r="L17" s="112">
        <v>0</v>
      </c>
      <c r="M17" s="112">
        <v>0</v>
      </c>
      <c r="N17" s="112">
        <v>0</v>
      </c>
      <c r="O17" s="112">
        <v>0</v>
      </c>
      <c r="P17" s="112">
        <v>0</v>
      </c>
      <c r="Q17" s="112">
        <v>0</v>
      </c>
      <c r="R17" s="125"/>
    </row>
    <row r="18" ht="15.6" spans="1:18">
      <c r="A18" s="109"/>
      <c r="B18" s="109"/>
      <c r="C18" s="110" t="s">
        <v>51</v>
      </c>
      <c r="D18" s="110" t="s">
        <v>52</v>
      </c>
      <c r="E18" s="111">
        <f t="shared" si="0"/>
        <v>545000</v>
      </c>
      <c r="F18" s="112">
        <v>0</v>
      </c>
      <c r="G18" s="112">
        <v>545000</v>
      </c>
      <c r="H18" s="112">
        <v>0</v>
      </c>
      <c r="I18" s="112">
        <v>0</v>
      </c>
      <c r="J18" s="112">
        <v>0</v>
      </c>
      <c r="K18" s="112">
        <v>0</v>
      </c>
      <c r="L18" s="112">
        <v>0</v>
      </c>
      <c r="M18" s="112">
        <v>0</v>
      </c>
      <c r="N18" s="112">
        <v>0</v>
      </c>
      <c r="O18" s="112">
        <v>0</v>
      </c>
      <c r="P18" s="112">
        <v>0</v>
      </c>
      <c r="Q18" s="112">
        <v>0</v>
      </c>
      <c r="R18" s="125"/>
    </row>
    <row r="19" ht="15.6" spans="1:18">
      <c r="A19" s="110" t="s">
        <v>37</v>
      </c>
      <c r="B19" s="110" t="s">
        <v>39</v>
      </c>
      <c r="C19" s="110" t="s">
        <v>51</v>
      </c>
      <c r="D19" s="110" t="s">
        <v>43</v>
      </c>
      <c r="E19" s="111">
        <f t="shared" si="0"/>
        <v>95000</v>
      </c>
      <c r="F19" s="112">
        <v>0</v>
      </c>
      <c r="G19" s="112">
        <v>95000</v>
      </c>
      <c r="H19" s="112">
        <v>0</v>
      </c>
      <c r="I19" s="112">
        <v>0</v>
      </c>
      <c r="J19" s="112">
        <v>0</v>
      </c>
      <c r="K19" s="112">
        <v>0</v>
      </c>
      <c r="L19" s="112">
        <v>0</v>
      </c>
      <c r="M19" s="112">
        <v>0</v>
      </c>
      <c r="N19" s="112">
        <v>0</v>
      </c>
      <c r="O19" s="112">
        <v>0</v>
      </c>
      <c r="P19" s="112">
        <v>0</v>
      </c>
      <c r="Q19" s="112">
        <v>0</v>
      </c>
      <c r="R19" s="125"/>
    </row>
    <row r="20" ht="15.6" spans="1:18">
      <c r="A20" s="110" t="s">
        <v>37</v>
      </c>
      <c r="B20" s="110" t="s">
        <v>39</v>
      </c>
      <c r="C20" s="110" t="s">
        <v>51</v>
      </c>
      <c r="D20" s="110" t="s">
        <v>53</v>
      </c>
      <c r="E20" s="111">
        <f t="shared" si="0"/>
        <v>450000</v>
      </c>
      <c r="F20" s="112">
        <v>0</v>
      </c>
      <c r="G20" s="112">
        <v>450000</v>
      </c>
      <c r="H20" s="112">
        <v>0</v>
      </c>
      <c r="I20" s="112">
        <v>0</v>
      </c>
      <c r="J20" s="112">
        <v>0</v>
      </c>
      <c r="K20" s="112">
        <v>0</v>
      </c>
      <c r="L20" s="112">
        <v>0</v>
      </c>
      <c r="M20" s="112">
        <v>0</v>
      </c>
      <c r="N20" s="112">
        <v>0</v>
      </c>
      <c r="O20" s="112">
        <v>0</v>
      </c>
      <c r="P20" s="112">
        <v>0</v>
      </c>
      <c r="Q20" s="112">
        <v>0</v>
      </c>
      <c r="R20" s="125"/>
    </row>
    <row r="21" ht="15.6" spans="1:18">
      <c r="A21" s="109"/>
      <c r="B21" s="109"/>
      <c r="C21" s="110" t="s">
        <v>54</v>
      </c>
      <c r="D21" s="110" t="s">
        <v>55</v>
      </c>
      <c r="E21" s="111">
        <f t="shared" si="0"/>
        <v>20000</v>
      </c>
      <c r="F21" s="112">
        <v>0</v>
      </c>
      <c r="G21" s="112">
        <v>20000</v>
      </c>
      <c r="H21" s="112">
        <v>0</v>
      </c>
      <c r="I21" s="112">
        <v>0</v>
      </c>
      <c r="J21" s="112">
        <v>0</v>
      </c>
      <c r="K21" s="112">
        <v>0</v>
      </c>
      <c r="L21" s="112">
        <v>0</v>
      </c>
      <c r="M21" s="112">
        <v>0</v>
      </c>
      <c r="N21" s="112">
        <v>0</v>
      </c>
      <c r="O21" s="112">
        <v>0</v>
      </c>
      <c r="P21" s="112">
        <v>0</v>
      </c>
      <c r="Q21" s="112">
        <v>0</v>
      </c>
      <c r="R21" s="125"/>
    </row>
    <row r="22" ht="15.6" spans="1:18">
      <c r="A22" s="110" t="s">
        <v>37</v>
      </c>
      <c r="B22" s="110" t="s">
        <v>39</v>
      </c>
      <c r="C22" s="110" t="s">
        <v>54</v>
      </c>
      <c r="D22" s="110" t="s">
        <v>43</v>
      </c>
      <c r="E22" s="111">
        <f t="shared" si="0"/>
        <v>20000</v>
      </c>
      <c r="F22" s="112">
        <v>0</v>
      </c>
      <c r="G22" s="112">
        <v>20000</v>
      </c>
      <c r="H22" s="112">
        <v>0</v>
      </c>
      <c r="I22" s="112">
        <v>0</v>
      </c>
      <c r="J22" s="112">
        <v>0</v>
      </c>
      <c r="K22" s="112">
        <v>0</v>
      </c>
      <c r="L22" s="112">
        <v>0</v>
      </c>
      <c r="M22" s="112">
        <v>0</v>
      </c>
      <c r="N22" s="112">
        <v>0</v>
      </c>
      <c r="O22" s="112">
        <v>0</v>
      </c>
      <c r="P22" s="112">
        <v>0</v>
      </c>
      <c r="Q22" s="112">
        <v>0</v>
      </c>
      <c r="R22" s="125"/>
    </row>
    <row r="23" ht="15.6" spans="1:18">
      <c r="A23" s="109"/>
      <c r="B23" s="109"/>
      <c r="C23" s="110" t="s">
        <v>56</v>
      </c>
      <c r="D23" s="110" t="s">
        <v>57</v>
      </c>
      <c r="E23" s="111">
        <f t="shared" si="0"/>
        <v>30000</v>
      </c>
      <c r="F23" s="112">
        <v>0</v>
      </c>
      <c r="G23" s="112">
        <v>30000</v>
      </c>
      <c r="H23" s="112">
        <v>0</v>
      </c>
      <c r="I23" s="112">
        <v>0</v>
      </c>
      <c r="J23" s="112">
        <v>0</v>
      </c>
      <c r="K23" s="112">
        <v>0</v>
      </c>
      <c r="L23" s="112">
        <v>0</v>
      </c>
      <c r="M23" s="112">
        <v>0</v>
      </c>
      <c r="N23" s="112">
        <v>0</v>
      </c>
      <c r="O23" s="112">
        <v>0</v>
      </c>
      <c r="P23" s="112">
        <v>0</v>
      </c>
      <c r="Q23" s="112">
        <v>0</v>
      </c>
      <c r="R23" s="125"/>
    </row>
    <row r="24" ht="15.6" spans="1:18">
      <c r="A24" s="110" t="s">
        <v>37</v>
      </c>
      <c r="B24" s="110" t="s">
        <v>39</v>
      </c>
      <c r="C24" s="110" t="s">
        <v>56</v>
      </c>
      <c r="D24" s="110" t="s">
        <v>43</v>
      </c>
      <c r="E24" s="111">
        <f t="shared" si="0"/>
        <v>30000</v>
      </c>
      <c r="F24" s="112">
        <v>0</v>
      </c>
      <c r="G24" s="112">
        <v>30000</v>
      </c>
      <c r="H24" s="112">
        <v>0</v>
      </c>
      <c r="I24" s="112">
        <v>0</v>
      </c>
      <c r="J24" s="112">
        <v>0</v>
      </c>
      <c r="K24" s="112">
        <v>0</v>
      </c>
      <c r="L24" s="112">
        <v>0</v>
      </c>
      <c r="M24" s="112">
        <v>0</v>
      </c>
      <c r="N24" s="112">
        <v>0</v>
      </c>
      <c r="O24" s="112">
        <v>0</v>
      </c>
      <c r="P24" s="112">
        <v>0</v>
      </c>
      <c r="Q24" s="112">
        <v>0</v>
      </c>
      <c r="R24" s="125"/>
    </row>
    <row r="25" ht="15.6" spans="1:18">
      <c r="A25" s="109"/>
      <c r="B25" s="110" t="s">
        <v>58</v>
      </c>
      <c r="C25" s="109"/>
      <c r="D25" s="110" t="s">
        <v>59</v>
      </c>
      <c r="E25" s="111">
        <f t="shared" si="0"/>
        <v>3073681</v>
      </c>
      <c r="F25" s="112">
        <v>2193681</v>
      </c>
      <c r="G25" s="112">
        <v>880000</v>
      </c>
      <c r="H25" s="112">
        <v>0</v>
      </c>
      <c r="I25" s="112">
        <v>0</v>
      </c>
      <c r="J25" s="112">
        <v>0</v>
      </c>
      <c r="K25" s="112">
        <v>0</v>
      </c>
      <c r="L25" s="112">
        <v>0</v>
      </c>
      <c r="M25" s="112">
        <v>0</v>
      </c>
      <c r="N25" s="112">
        <v>0</v>
      </c>
      <c r="O25" s="112">
        <v>0</v>
      </c>
      <c r="P25" s="112">
        <v>0</v>
      </c>
      <c r="Q25" s="112">
        <v>0</v>
      </c>
      <c r="R25" s="125"/>
    </row>
    <row r="26" ht="15.6" spans="1:18">
      <c r="A26" s="109"/>
      <c r="B26" s="109"/>
      <c r="C26" s="110" t="s">
        <v>60</v>
      </c>
      <c r="D26" s="110" t="s">
        <v>42</v>
      </c>
      <c r="E26" s="111">
        <f t="shared" si="0"/>
        <v>2778681</v>
      </c>
      <c r="F26" s="112">
        <v>2193681</v>
      </c>
      <c r="G26" s="112">
        <v>585000</v>
      </c>
      <c r="H26" s="112">
        <v>0</v>
      </c>
      <c r="I26" s="112">
        <v>0</v>
      </c>
      <c r="J26" s="112">
        <v>0</v>
      </c>
      <c r="K26" s="112">
        <v>0</v>
      </c>
      <c r="L26" s="112">
        <v>0</v>
      </c>
      <c r="M26" s="112">
        <v>0</v>
      </c>
      <c r="N26" s="112">
        <v>0</v>
      </c>
      <c r="O26" s="112">
        <v>0</v>
      </c>
      <c r="P26" s="112">
        <v>0</v>
      </c>
      <c r="Q26" s="112">
        <v>0</v>
      </c>
      <c r="R26" s="125"/>
    </row>
    <row r="27" ht="15.6" spans="1:18">
      <c r="A27" s="110" t="s">
        <v>37</v>
      </c>
      <c r="B27" s="110" t="s">
        <v>58</v>
      </c>
      <c r="C27" s="110" t="s">
        <v>60</v>
      </c>
      <c r="D27" s="110" t="s">
        <v>61</v>
      </c>
      <c r="E27" s="111">
        <f t="shared" si="0"/>
        <v>2731681</v>
      </c>
      <c r="F27" s="112">
        <v>2193681</v>
      </c>
      <c r="G27" s="112">
        <v>538000</v>
      </c>
      <c r="H27" s="112">
        <v>0</v>
      </c>
      <c r="I27" s="112">
        <v>0</v>
      </c>
      <c r="J27" s="112">
        <v>0</v>
      </c>
      <c r="K27" s="112">
        <v>0</v>
      </c>
      <c r="L27" s="112">
        <v>0</v>
      </c>
      <c r="M27" s="112">
        <v>0</v>
      </c>
      <c r="N27" s="112">
        <v>0</v>
      </c>
      <c r="O27" s="112">
        <v>0</v>
      </c>
      <c r="P27" s="112">
        <v>0</v>
      </c>
      <c r="Q27" s="112">
        <v>0</v>
      </c>
      <c r="R27" s="125"/>
    </row>
    <row r="28" ht="15.6" spans="1:18">
      <c r="A28" s="110" t="s">
        <v>37</v>
      </c>
      <c r="B28" s="110" t="s">
        <v>58</v>
      </c>
      <c r="C28" s="110" t="s">
        <v>60</v>
      </c>
      <c r="D28" s="110" t="s">
        <v>44</v>
      </c>
      <c r="E28" s="111">
        <f t="shared" si="0"/>
        <v>8000</v>
      </c>
      <c r="F28" s="112">
        <v>0</v>
      </c>
      <c r="G28" s="112">
        <v>8000</v>
      </c>
      <c r="H28" s="112">
        <v>0</v>
      </c>
      <c r="I28" s="112">
        <v>0</v>
      </c>
      <c r="J28" s="112">
        <v>0</v>
      </c>
      <c r="K28" s="112">
        <v>0</v>
      </c>
      <c r="L28" s="112">
        <v>0</v>
      </c>
      <c r="M28" s="112">
        <v>0</v>
      </c>
      <c r="N28" s="112">
        <v>0</v>
      </c>
      <c r="O28" s="112">
        <v>0</v>
      </c>
      <c r="P28" s="112">
        <v>0</v>
      </c>
      <c r="Q28" s="112">
        <v>0</v>
      </c>
      <c r="R28" s="125"/>
    </row>
    <row r="29" ht="15.6" spans="1:18">
      <c r="A29" s="110" t="s">
        <v>37</v>
      </c>
      <c r="B29" s="110" t="s">
        <v>58</v>
      </c>
      <c r="C29" s="110" t="s">
        <v>60</v>
      </c>
      <c r="D29" s="110" t="s">
        <v>45</v>
      </c>
      <c r="E29" s="111">
        <f t="shared" si="0"/>
        <v>8000</v>
      </c>
      <c r="F29" s="112">
        <v>0</v>
      </c>
      <c r="G29" s="112">
        <v>8000</v>
      </c>
      <c r="H29" s="112">
        <v>0</v>
      </c>
      <c r="I29" s="112">
        <v>0</v>
      </c>
      <c r="J29" s="112">
        <v>0</v>
      </c>
      <c r="K29" s="112">
        <v>0</v>
      </c>
      <c r="L29" s="112">
        <v>0</v>
      </c>
      <c r="M29" s="112">
        <v>0</v>
      </c>
      <c r="N29" s="112">
        <v>0</v>
      </c>
      <c r="O29" s="112">
        <v>0</v>
      </c>
      <c r="P29" s="112">
        <v>0</v>
      </c>
      <c r="Q29" s="112">
        <v>0</v>
      </c>
      <c r="R29" s="125"/>
    </row>
    <row r="30" ht="15.6" spans="1:18">
      <c r="A30" s="110" t="s">
        <v>37</v>
      </c>
      <c r="B30" s="110" t="s">
        <v>58</v>
      </c>
      <c r="C30" s="110" t="s">
        <v>60</v>
      </c>
      <c r="D30" s="110" t="s">
        <v>46</v>
      </c>
      <c r="E30" s="111">
        <f t="shared" si="0"/>
        <v>8000</v>
      </c>
      <c r="F30" s="112">
        <v>0</v>
      </c>
      <c r="G30" s="112">
        <v>8000</v>
      </c>
      <c r="H30" s="112">
        <v>0</v>
      </c>
      <c r="I30" s="112">
        <v>0</v>
      </c>
      <c r="J30" s="112">
        <v>0</v>
      </c>
      <c r="K30" s="112">
        <v>0</v>
      </c>
      <c r="L30" s="112">
        <v>0</v>
      </c>
      <c r="M30" s="112">
        <v>0</v>
      </c>
      <c r="N30" s="112">
        <v>0</v>
      </c>
      <c r="O30" s="112">
        <v>0</v>
      </c>
      <c r="P30" s="112">
        <v>0</v>
      </c>
      <c r="Q30" s="112">
        <v>0</v>
      </c>
      <c r="R30" s="125"/>
    </row>
    <row r="31" ht="15.6" spans="1:18">
      <c r="A31" s="110" t="s">
        <v>37</v>
      </c>
      <c r="B31" s="110" t="s">
        <v>58</v>
      </c>
      <c r="C31" s="110" t="s">
        <v>60</v>
      </c>
      <c r="D31" s="110" t="s">
        <v>47</v>
      </c>
      <c r="E31" s="111">
        <f t="shared" si="0"/>
        <v>9000</v>
      </c>
      <c r="F31" s="112">
        <v>0</v>
      </c>
      <c r="G31" s="112">
        <v>9000</v>
      </c>
      <c r="H31" s="112">
        <v>0</v>
      </c>
      <c r="I31" s="112">
        <v>0</v>
      </c>
      <c r="J31" s="112">
        <v>0</v>
      </c>
      <c r="K31" s="112">
        <v>0</v>
      </c>
      <c r="L31" s="112">
        <v>0</v>
      </c>
      <c r="M31" s="112">
        <v>0</v>
      </c>
      <c r="N31" s="112">
        <v>0</v>
      </c>
      <c r="O31" s="112">
        <v>0</v>
      </c>
      <c r="P31" s="112">
        <v>0</v>
      </c>
      <c r="Q31" s="112">
        <v>0</v>
      </c>
      <c r="R31" s="125"/>
    </row>
    <row r="32" ht="15.6" spans="1:18">
      <c r="A32" s="110" t="s">
        <v>37</v>
      </c>
      <c r="B32" s="110" t="s">
        <v>58</v>
      </c>
      <c r="C32" s="110" t="s">
        <v>60</v>
      </c>
      <c r="D32" s="110" t="s">
        <v>62</v>
      </c>
      <c r="E32" s="111">
        <f t="shared" si="0"/>
        <v>7000</v>
      </c>
      <c r="F32" s="112">
        <v>0</v>
      </c>
      <c r="G32" s="112">
        <v>7000</v>
      </c>
      <c r="H32" s="112">
        <v>0</v>
      </c>
      <c r="I32" s="112">
        <v>0</v>
      </c>
      <c r="J32" s="112">
        <v>0</v>
      </c>
      <c r="K32" s="112">
        <v>0</v>
      </c>
      <c r="L32" s="112">
        <v>0</v>
      </c>
      <c r="M32" s="112">
        <v>0</v>
      </c>
      <c r="N32" s="112">
        <v>0</v>
      </c>
      <c r="O32" s="112">
        <v>0</v>
      </c>
      <c r="P32" s="112">
        <v>0</v>
      </c>
      <c r="Q32" s="112">
        <v>0</v>
      </c>
      <c r="R32" s="125"/>
    </row>
    <row r="33" ht="15.6" spans="1:18">
      <c r="A33" s="110" t="s">
        <v>37</v>
      </c>
      <c r="B33" s="110" t="s">
        <v>58</v>
      </c>
      <c r="C33" s="110" t="s">
        <v>60</v>
      </c>
      <c r="D33" s="110" t="s">
        <v>63</v>
      </c>
      <c r="E33" s="111">
        <f t="shared" si="0"/>
        <v>7000</v>
      </c>
      <c r="F33" s="112">
        <v>0</v>
      </c>
      <c r="G33" s="112">
        <v>7000</v>
      </c>
      <c r="H33" s="112">
        <v>0</v>
      </c>
      <c r="I33" s="112">
        <v>0</v>
      </c>
      <c r="J33" s="112">
        <v>0</v>
      </c>
      <c r="K33" s="112">
        <v>0</v>
      </c>
      <c r="L33" s="112">
        <v>0</v>
      </c>
      <c r="M33" s="112">
        <v>0</v>
      </c>
      <c r="N33" s="112">
        <v>0</v>
      </c>
      <c r="O33" s="112">
        <v>0</v>
      </c>
      <c r="P33" s="112">
        <v>0</v>
      </c>
      <c r="Q33" s="112">
        <v>0</v>
      </c>
      <c r="R33" s="125"/>
    </row>
    <row r="34" ht="15.6" spans="1:18">
      <c r="A34" s="109"/>
      <c r="B34" s="109"/>
      <c r="C34" s="110" t="s">
        <v>64</v>
      </c>
      <c r="D34" s="110" t="s">
        <v>65</v>
      </c>
      <c r="E34" s="111">
        <f t="shared" si="0"/>
        <v>21000</v>
      </c>
      <c r="F34" s="112">
        <v>0</v>
      </c>
      <c r="G34" s="112">
        <v>21000</v>
      </c>
      <c r="H34" s="112">
        <v>0</v>
      </c>
      <c r="I34" s="112">
        <v>0</v>
      </c>
      <c r="J34" s="112">
        <v>0</v>
      </c>
      <c r="K34" s="112">
        <v>0</v>
      </c>
      <c r="L34" s="112">
        <v>0</v>
      </c>
      <c r="M34" s="112">
        <v>0</v>
      </c>
      <c r="N34" s="112">
        <v>0</v>
      </c>
      <c r="O34" s="112">
        <v>0</v>
      </c>
      <c r="P34" s="112">
        <v>0</v>
      </c>
      <c r="Q34" s="112">
        <v>0</v>
      </c>
      <c r="R34" s="125"/>
    </row>
    <row r="35" ht="15.6" spans="1:18">
      <c r="A35" s="110" t="s">
        <v>37</v>
      </c>
      <c r="B35" s="110" t="s">
        <v>58</v>
      </c>
      <c r="C35" s="110" t="s">
        <v>64</v>
      </c>
      <c r="D35" s="110" t="s">
        <v>61</v>
      </c>
      <c r="E35" s="111">
        <f t="shared" si="0"/>
        <v>21000</v>
      </c>
      <c r="F35" s="112">
        <v>0</v>
      </c>
      <c r="G35" s="112">
        <v>21000</v>
      </c>
      <c r="H35" s="112">
        <v>0</v>
      </c>
      <c r="I35" s="112">
        <v>0</v>
      </c>
      <c r="J35" s="112">
        <v>0</v>
      </c>
      <c r="K35" s="112">
        <v>0</v>
      </c>
      <c r="L35" s="112">
        <v>0</v>
      </c>
      <c r="M35" s="112">
        <v>0</v>
      </c>
      <c r="N35" s="112">
        <v>0</v>
      </c>
      <c r="O35" s="112">
        <v>0</v>
      </c>
      <c r="P35" s="112">
        <v>0</v>
      </c>
      <c r="Q35" s="112">
        <v>0</v>
      </c>
      <c r="R35" s="125"/>
    </row>
    <row r="36" ht="15.6" spans="1:18">
      <c r="A36" s="109"/>
      <c r="B36" s="109"/>
      <c r="C36" s="110" t="s">
        <v>66</v>
      </c>
      <c r="D36" s="110" t="s">
        <v>67</v>
      </c>
      <c r="E36" s="111">
        <f t="shared" si="0"/>
        <v>20000</v>
      </c>
      <c r="F36" s="112">
        <v>0</v>
      </c>
      <c r="G36" s="112">
        <v>20000</v>
      </c>
      <c r="H36" s="112">
        <v>0</v>
      </c>
      <c r="I36" s="112">
        <v>0</v>
      </c>
      <c r="J36" s="112">
        <v>0</v>
      </c>
      <c r="K36" s="112">
        <v>0</v>
      </c>
      <c r="L36" s="112">
        <v>0</v>
      </c>
      <c r="M36" s="112">
        <v>0</v>
      </c>
      <c r="N36" s="112">
        <v>0</v>
      </c>
      <c r="O36" s="112">
        <v>0</v>
      </c>
      <c r="P36" s="112">
        <v>0</v>
      </c>
      <c r="Q36" s="112">
        <v>0</v>
      </c>
      <c r="R36" s="125"/>
    </row>
    <row r="37" ht="15.6" spans="1:18">
      <c r="A37" s="110" t="s">
        <v>37</v>
      </c>
      <c r="B37" s="110" t="s">
        <v>58</v>
      </c>
      <c r="C37" s="110" t="s">
        <v>66</v>
      </c>
      <c r="D37" s="110" t="s">
        <v>61</v>
      </c>
      <c r="E37" s="111">
        <f t="shared" si="0"/>
        <v>20000</v>
      </c>
      <c r="F37" s="112">
        <v>0</v>
      </c>
      <c r="G37" s="112">
        <v>20000</v>
      </c>
      <c r="H37" s="112">
        <v>0</v>
      </c>
      <c r="I37" s="112">
        <v>0</v>
      </c>
      <c r="J37" s="112">
        <v>0</v>
      </c>
      <c r="K37" s="112">
        <v>0</v>
      </c>
      <c r="L37" s="112">
        <v>0</v>
      </c>
      <c r="M37" s="112">
        <v>0</v>
      </c>
      <c r="N37" s="112">
        <v>0</v>
      </c>
      <c r="O37" s="112">
        <v>0</v>
      </c>
      <c r="P37" s="112">
        <v>0</v>
      </c>
      <c r="Q37" s="112">
        <v>0</v>
      </c>
      <c r="R37" s="125"/>
    </row>
    <row r="38" ht="15.6" spans="1:18">
      <c r="A38" s="109"/>
      <c r="B38" s="109"/>
      <c r="C38" s="110" t="s">
        <v>68</v>
      </c>
      <c r="D38" s="110" t="s">
        <v>69</v>
      </c>
      <c r="E38" s="111">
        <f t="shared" si="0"/>
        <v>104000</v>
      </c>
      <c r="F38" s="112">
        <v>0</v>
      </c>
      <c r="G38" s="112">
        <v>104000</v>
      </c>
      <c r="H38" s="112">
        <v>0</v>
      </c>
      <c r="I38" s="112">
        <v>0</v>
      </c>
      <c r="J38" s="112">
        <v>0</v>
      </c>
      <c r="K38" s="112">
        <v>0</v>
      </c>
      <c r="L38" s="112">
        <v>0</v>
      </c>
      <c r="M38" s="112">
        <v>0</v>
      </c>
      <c r="N38" s="112">
        <v>0</v>
      </c>
      <c r="O38" s="112">
        <v>0</v>
      </c>
      <c r="P38" s="112">
        <v>0</v>
      </c>
      <c r="Q38" s="112">
        <v>0</v>
      </c>
      <c r="R38" s="125"/>
    </row>
    <row r="39" ht="15.6" spans="1:18">
      <c r="A39" s="110" t="s">
        <v>37</v>
      </c>
      <c r="B39" s="110" t="s">
        <v>58</v>
      </c>
      <c r="C39" s="110" t="s">
        <v>68</v>
      </c>
      <c r="D39" s="110" t="s">
        <v>61</v>
      </c>
      <c r="E39" s="111">
        <f t="shared" si="0"/>
        <v>104000</v>
      </c>
      <c r="F39" s="112">
        <v>0</v>
      </c>
      <c r="G39" s="112">
        <v>104000</v>
      </c>
      <c r="H39" s="112">
        <v>0</v>
      </c>
      <c r="I39" s="112">
        <v>0</v>
      </c>
      <c r="J39" s="112">
        <v>0</v>
      </c>
      <c r="K39" s="112">
        <v>0</v>
      </c>
      <c r="L39" s="112">
        <v>0</v>
      </c>
      <c r="M39" s="112">
        <v>0</v>
      </c>
      <c r="N39" s="112">
        <v>0</v>
      </c>
      <c r="O39" s="112">
        <v>0</v>
      </c>
      <c r="P39" s="112">
        <v>0</v>
      </c>
      <c r="Q39" s="112">
        <v>0</v>
      </c>
      <c r="R39" s="125"/>
    </row>
    <row r="40" ht="15.6" spans="1:18">
      <c r="A40" s="109"/>
      <c r="B40" s="109"/>
      <c r="C40" s="110" t="s">
        <v>70</v>
      </c>
      <c r="D40" s="110" t="s">
        <v>71</v>
      </c>
      <c r="E40" s="111">
        <f t="shared" si="0"/>
        <v>20000</v>
      </c>
      <c r="F40" s="112">
        <v>0</v>
      </c>
      <c r="G40" s="112">
        <v>20000</v>
      </c>
      <c r="H40" s="112">
        <v>0</v>
      </c>
      <c r="I40" s="112">
        <v>0</v>
      </c>
      <c r="J40" s="112">
        <v>0</v>
      </c>
      <c r="K40" s="112">
        <v>0</v>
      </c>
      <c r="L40" s="112">
        <v>0</v>
      </c>
      <c r="M40" s="112">
        <v>0</v>
      </c>
      <c r="N40" s="112">
        <v>0</v>
      </c>
      <c r="O40" s="112">
        <v>0</v>
      </c>
      <c r="P40" s="112">
        <v>0</v>
      </c>
      <c r="Q40" s="112">
        <v>0</v>
      </c>
      <c r="R40" s="125"/>
    </row>
    <row r="41" ht="15.6" spans="1:18">
      <c r="A41" s="110" t="s">
        <v>37</v>
      </c>
      <c r="B41" s="110" t="s">
        <v>58</v>
      </c>
      <c r="C41" s="110" t="s">
        <v>70</v>
      </c>
      <c r="D41" s="110" t="s">
        <v>61</v>
      </c>
      <c r="E41" s="111">
        <f t="shared" si="0"/>
        <v>20000</v>
      </c>
      <c r="F41" s="112">
        <v>0</v>
      </c>
      <c r="G41" s="112">
        <v>20000</v>
      </c>
      <c r="H41" s="112">
        <v>0</v>
      </c>
      <c r="I41" s="112">
        <v>0</v>
      </c>
      <c r="J41" s="112">
        <v>0</v>
      </c>
      <c r="K41" s="112">
        <v>0</v>
      </c>
      <c r="L41" s="112">
        <v>0</v>
      </c>
      <c r="M41" s="112">
        <v>0</v>
      </c>
      <c r="N41" s="112">
        <v>0</v>
      </c>
      <c r="O41" s="112">
        <v>0</v>
      </c>
      <c r="P41" s="112">
        <v>0</v>
      </c>
      <c r="Q41" s="112">
        <v>0</v>
      </c>
      <c r="R41" s="125"/>
    </row>
    <row r="42" ht="15.6" spans="1:18">
      <c r="A42" s="109"/>
      <c r="B42" s="109"/>
      <c r="C42" s="110" t="s">
        <v>72</v>
      </c>
      <c r="D42" s="110" t="s">
        <v>73</v>
      </c>
      <c r="E42" s="111">
        <f t="shared" si="0"/>
        <v>130000</v>
      </c>
      <c r="F42" s="112">
        <v>0</v>
      </c>
      <c r="G42" s="112">
        <v>130000</v>
      </c>
      <c r="H42" s="112">
        <v>0</v>
      </c>
      <c r="I42" s="112">
        <v>0</v>
      </c>
      <c r="J42" s="112">
        <v>0</v>
      </c>
      <c r="K42" s="112">
        <v>0</v>
      </c>
      <c r="L42" s="112">
        <v>0</v>
      </c>
      <c r="M42" s="112">
        <v>0</v>
      </c>
      <c r="N42" s="112">
        <v>0</v>
      </c>
      <c r="O42" s="112">
        <v>0</v>
      </c>
      <c r="P42" s="112">
        <v>0</v>
      </c>
      <c r="Q42" s="112">
        <v>0</v>
      </c>
      <c r="R42" s="125"/>
    </row>
    <row r="43" ht="15.6" spans="1:18">
      <c r="A43" s="110" t="s">
        <v>37</v>
      </c>
      <c r="B43" s="110" t="s">
        <v>58</v>
      </c>
      <c r="C43" s="110" t="s">
        <v>72</v>
      </c>
      <c r="D43" s="110" t="s">
        <v>61</v>
      </c>
      <c r="E43" s="111">
        <f t="shared" si="0"/>
        <v>130000</v>
      </c>
      <c r="F43" s="112">
        <v>0</v>
      </c>
      <c r="G43" s="112">
        <v>130000</v>
      </c>
      <c r="H43" s="112">
        <v>0</v>
      </c>
      <c r="I43" s="112">
        <v>0</v>
      </c>
      <c r="J43" s="112">
        <v>0</v>
      </c>
      <c r="K43" s="112">
        <v>0</v>
      </c>
      <c r="L43" s="112">
        <v>0</v>
      </c>
      <c r="M43" s="112">
        <v>0</v>
      </c>
      <c r="N43" s="112">
        <v>0</v>
      </c>
      <c r="O43" s="112">
        <v>0</v>
      </c>
      <c r="P43" s="112">
        <v>0</v>
      </c>
      <c r="Q43" s="112">
        <v>0</v>
      </c>
      <c r="R43" s="125"/>
    </row>
    <row r="44" ht="15.6" spans="1:18">
      <c r="A44" s="109"/>
      <c r="B44" s="110" t="s">
        <v>74</v>
      </c>
      <c r="C44" s="109"/>
      <c r="D44" s="110" t="s">
        <v>75</v>
      </c>
      <c r="E44" s="111">
        <f t="shared" si="0"/>
        <v>129649215.44</v>
      </c>
      <c r="F44" s="112">
        <v>51397932.64</v>
      </c>
      <c r="G44" s="112">
        <v>17356082.8</v>
      </c>
      <c r="H44" s="112">
        <v>49780000</v>
      </c>
      <c r="I44" s="112">
        <v>0</v>
      </c>
      <c r="J44" s="112">
        <v>0</v>
      </c>
      <c r="K44" s="112">
        <v>0</v>
      </c>
      <c r="L44" s="112">
        <v>0</v>
      </c>
      <c r="M44" s="112">
        <v>0</v>
      </c>
      <c r="N44" s="112">
        <v>0</v>
      </c>
      <c r="O44" s="112">
        <v>5030000</v>
      </c>
      <c r="P44" s="112">
        <v>0</v>
      </c>
      <c r="Q44" s="112">
        <v>6085200</v>
      </c>
      <c r="R44" s="125"/>
    </row>
    <row r="45" ht="15.6" spans="1:18">
      <c r="A45" s="109"/>
      <c r="B45" s="109"/>
      <c r="C45" s="110" t="s">
        <v>76</v>
      </c>
      <c r="D45" s="110" t="s">
        <v>42</v>
      </c>
      <c r="E45" s="111">
        <f t="shared" si="0"/>
        <v>118870715.6</v>
      </c>
      <c r="F45" s="112">
        <v>46927832.8</v>
      </c>
      <c r="G45" s="112">
        <v>16944082.8</v>
      </c>
      <c r="H45" s="112">
        <v>49780000</v>
      </c>
      <c r="I45" s="112">
        <v>0</v>
      </c>
      <c r="J45" s="112">
        <v>0</v>
      </c>
      <c r="K45" s="112">
        <v>0</v>
      </c>
      <c r="L45" s="112">
        <v>0</v>
      </c>
      <c r="M45" s="112">
        <v>0</v>
      </c>
      <c r="N45" s="112">
        <v>0</v>
      </c>
      <c r="O45" s="112">
        <v>5030000</v>
      </c>
      <c r="P45" s="112">
        <v>0</v>
      </c>
      <c r="Q45" s="112">
        <v>188800</v>
      </c>
      <c r="R45" s="125"/>
    </row>
    <row r="46" ht="15.6" spans="1:18">
      <c r="A46" s="110" t="s">
        <v>37</v>
      </c>
      <c r="B46" s="110" t="s">
        <v>74</v>
      </c>
      <c r="C46" s="110" t="s">
        <v>76</v>
      </c>
      <c r="D46" s="110" t="s">
        <v>77</v>
      </c>
      <c r="E46" s="111">
        <f t="shared" si="0"/>
        <v>8902395.8</v>
      </c>
      <c r="F46" s="112">
        <v>5600213</v>
      </c>
      <c r="G46" s="112">
        <v>3302182.8</v>
      </c>
      <c r="H46" s="112">
        <v>0</v>
      </c>
      <c r="I46" s="112">
        <v>0</v>
      </c>
      <c r="J46" s="112">
        <v>0</v>
      </c>
      <c r="K46" s="112">
        <v>0</v>
      </c>
      <c r="L46" s="112">
        <v>0</v>
      </c>
      <c r="M46" s="112">
        <v>0</v>
      </c>
      <c r="N46" s="112">
        <v>0</v>
      </c>
      <c r="O46" s="112">
        <v>0</v>
      </c>
      <c r="P46" s="112">
        <v>0</v>
      </c>
      <c r="Q46" s="112">
        <v>0</v>
      </c>
      <c r="R46" s="125"/>
    </row>
    <row r="47" ht="15.6" spans="1:18">
      <c r="A47" s="110" t="s">
        <v>37</v>
      </c>
      <c r="B47" s="110" t="s">
        <v>74</v>
      </c>
      <c r="C47" s="110" t="s">
        <v>76</v>
      </c>
      <c r="D47" s="110" t="s">
        <v>78</v>
      </c>
      <c r="E47" s="111">
        <f t="shared" si="0"/>
        <v>601859</v>
      </c>
      <c r="F47" s="112">
        <v>460609</v>
      </c>
      <c r="G47" s="112">
        <v>141250</v>
      </c>
      <c r="H47" s="112">
        <v>0</v>
      </c>
      <c r="I47" s="112">
        <v>0</v>
      </c>
      <c r="J47" s="112">
        <v>0</v>
      </c>
      <c r="K47" s="112">
        <v>0</v>
      </c>
      <c r="L47" s="112">
        <v>0</v>
      </c>
      <c r="M47" s="112">
        <v>0</v>
      </c>
      <c r="N47" s="112">
        <v>0</v>
      </c>
      <c r="O47" s="112">
        <v>0</v>
      </c>
      <c r="P47" s="112">
        <v>0</v>
      </c>
      <c r="Q47" s="112">
        <v>0</v>
      </c>
      <c r="R47" s="125"/>
    </row>
    <row r="48" ht="15.6" spans="1:18">
      <c r="A48" s="110" t="s">
        <v>37</v>
      </c>
      <c r="B48" s="110" t="s">
        <v>74</v>
      </c>
      <c r="C48" s="110" t="s">
        <v>76</v>
      </c>
      <c r="D48" s="110" t="s">
        <v>53</v>
      </c>
      <c r="E48" s="111">
        <f t="shared" si="0"/>
        <v>70430000</v>
      </c>
      <c r="F48" s="112">
        <v>8800000</v>
      </c>
      <c r="G48" s="112">
        <v>6850000</v>
      </c>
      <c r="H48" s="112">
        <v>49780000</v>
      </c>
      <c r="I48" s="112">
        <v>0</v>
      </c>
      <c r="J48" s="112">
        <v>0</v>
      </c>
      <c r="K48" s="112">
        <v>0</v>
      </c>
      <c r="L48" s="112">
        <v>0</v>
      </c>
      <c r="M48" s="112">
        <v>0</v>
      </c>
      <c r="N48" s="112">
        <v>0</v>
      </c>
      <c r="O48" s="112">
        <v>5000000</v>
      </c>
      <c r="P48" s="112">
        <v>0</v>
      </c>
      <c r="Q48" s="112">
        <v>0</v>
      </c>
      <c r="R48" s="125"/>
    </row>
    <row r="49" ht="15.6" spans="1:18">
      <c r="A49" s="110" t="s">
        <v>37</v>
      </c>
      <c r="B49" s="110" t="s">
        <v>74</v>
      </c>
      <c r="C49" s="110" t="s">
        <v>76</v>
      </c>
      <c r="D49" s="110" t="s">
        <v>79</v>
      </c>
      <c r="E49" s="111">
        <f t="shared" si="0"/>
        <v>1424937</v>
      </c>
      <c r="F49" s="112">
        <v>510187</v>
      </c>
      <c r="G49" s="112">
        <v>884750</v>
      </c>
      <c r="H49" s="112">
        <v>0</v>
      </c>
      <c r="I49" s="112">
        <v>0</v>
      </c>
      <c r="J49" s="112">
        <v>0</v>
      </c>
      <c r="K49" s="112">
        <v>0</v>
      </c>
      <c r="L49" s="112">
        <v>0</v>
      </c>
      <c r="M49" s="112">
        <v>0</v>
      </c>
      <c r="N49" s="112">
        <v>0</v>
      </c>
      <c r="O49" s="112">
        <v>30000</v>
      </c>
      <c r="P49" s="112">
        <v>0</v>
      </c>
      <c r="Q49" s="112">
        <v>0</v>
      </c>
      <c r="R49" s="125"/>
    </row>
    <row r="50" ht="15.6" spans="1:18">
      <c r="A50" s="110" t="s">
        <v>37</v>
      </c>
      <c r="B50" s="110" t="s">
        <v>74</v>
      </c>
      <c r="C50" s="110" t="s">
        <v>76</v>
      </c>
      <c r="D50" s="110" t="s">
        <v>44</v>
      </c>
      <c r="E50" s="111">
        <f t="shared" si="0"/>
        <v>9305998.46</v>
      </c>
      <c r="F50" s="112">
        <v>8590598.46</v>
      </c>
      <c r="G50" s="112">
        <v>539000</v>
      </c>
      <c r="H50" s="112">
        <v>0</v>
      </c>
      <c r="I50" s="112">
        <v>0</v>
      </c>
      <c r="J50" s="112">
        <v>0</v>
      </c>
      <c r="K50" s="112">
        <v>0</v>
      </c>
      <c r="L50" s="112">
        <v>0</v>
      </c>
      <c r="M50" s="112">
        <v>0</v>
      </c>
      <c r="N50" s="112">
        <v>0</v>
      </c>
      <c r="O50" s="112">
        <v>0</v>
      </c>
      <c r="P50" s="112">
        <v>0</v>
      </c>
      <c r="Q50" s="112">
        <v>176400</v>
      </c>
      <c r="R50" s="125"/>
    </row>
    <row r="51" ht="15.6" spans="1:18">
      <c r="A51" s="110" t="s">
        <v>37</v>
      </c>
      <c r="B51" s="110" t="s">
        <v>74</v>
      </c>
      <c r="C51" s="110" t="s">
        <v>76</v>
      </c>
      <c r="D51" s="110" t="s">
        <v>45</v>
      </c>
      <c r="E51" s="111">
        <f t="shared" si="0"/>
        <v>4172693</v>
      </c>
      <c r="F51" s="112">
        <v>3420893</v>
      </c>
      <c r="G51" s="112">
        <v>751800</v>
      </c>
      <c r="H51" s="112">
        <v>0</v>
      </c>
      <c r="I51" s="112">
        <v>0</v>
      </c>
      <c r="J51" s="112">
        <v>0</v>
      </c>
      <c r="K51" s="112">
        <v>0</v>
      </c>
      <c r="L51" s="112">
        <v>0</v>
      </c>
      <c r="M51" s="112">
        <v>0</v>
      </c>
      <c r="N51" s="112">
        <v>0</v>
      </c>
      <c r="O51" s="112">
        <v>0</v>
      </c>
      <c r="P51" s="112">
        <v>0</v>
      </c>
      <c r="Q51" s="112">
        <v>0</v>
      </c>
      <c r="R51" s="125"/>
    </row>
    <row r="52" ht="15.6" spans="1:18">
      <c r="A52" s="110" t="s">
        <v>37</v>
      </c>
      <c r="B52" s="110" t="s">
        <v>74</v>
      </c>
      <c r="C52" s="110" t="s">
        <v>76</v>
      </c>
      <c r="D52" s="110" t="s">
        <v>80</v>
      </c>
      <c r="E52" s="111">
        <f t="shared" si="0"/>
        <v>2990076.4</v>
      </c>
      <c r="F52" s="112">
        <v>2341676.4</v>
      </c>
      <c r="G52" s="112">
        <v>648400</v>
      </c>
      <c r="H52" s="112">
        <v>0</v>
      </c>
      <c r="I52" s="112">
        <v>0</v>
      </c>
      <c r="J52" s="112">
        <v>0</v>
      </c>
      <c r="K52" s="112">
        <v>0</v>
      </c>
      <c r="L52" s="112">
        <v>0</v>
      </c>
      <c r="M52" s="112">
        <v>0</v>
      </c>
      <c r="N52" s="112">
        <v>0</v>
      </c>
      <c r="O52" s="112">
        <v>0</v>
      </c>
      <c r="P52" s="112">
        <v>0</v>
      </c>
      <c r="Q52" s="112">
        <v>0</v>
      </c>
      <c r="R52" s="125"/>
    </row>
    <row r="53" ht="15.6" spans="1:18">
      <c r="A53" s="110" t="s">
        <v>37</v>
      </c>
      <c r="B53" s="110" t="s">
        <v>74</v>
      </c>
      <c r="C53" s="110" t="s">
        <v>76</v>
      </c>
      <c r="D53" s="110" t="s">
        <v>46</v>
      </c>
      <c r="E53" s="111">
        <f t="shared" si="0"/>
        <v>3961493.6</v>
      </c>
      <c r="F53" s="112">
        <v>3316593.6</v>
      </c>
      <c r="G53" s="112">
        <v>644900</v>
      </c>
      <c r="H53" s="112">
        <v>0</v>
      </c>
      <c r="I53" s="112">
        <v>0</v>
      </c>
      <c r="J53" s="112">
        <v>0</v>
      </c>
      <c r="K53" s="112">
        <v>0</v>
      </c>
      <c r="L53" s="112">
        <v>0</v>
      </c>
      <c r="M53" s="112">
        <v>0</v>
      </c>
      <c r="N53" s="112">
        <v>0</v>
      </c>
      <c r="O53" s="112">
        <v>0</v>
      </c>
      <c r="P53" s="112">
        <v>0</v>
      </c>
      <c r="Q53" s="112">
        <v>0</v>
      </c>
      <c r="R53" s="125"/>
    </row>
    <row r="54" ht="15.6" spans="1:18">
      <c r="A54" s="110" t="s">
        <v>37</v>
      </c>
      <c r="B54" s="110" t="s">
        <v>74</v>
      </c>
      <c r="C54" s="110" t="s">
        <v>76</v>
      </c>
      <c r="D54" s="110" t="s">
        <v>47</v>
      </c>
      <c r="E54" s="111">
        <f t="shared" si="0"/>
        <v>2763106</v>
      </c>
      <c r="F54" s="112">
        <v>2282706</v>
      </c>
      <c r="G54" s="112">
        <v>468000</v>
      </c>
      <c r="H54" s="112">
        <v>0</v>
      </c>
      <c r="I54" s="112">
        <v>0</v>
      </c>
      <c r="J54" s="112">
        <v>0</v>
      </c>
      <c r="K54" s="112">
        <v>0</v>
      </c>
      <c r="L54" s="112">
        <v>0</v>
      </c>
      <c r="M54" s="112">
        <v>0</v>
      </c>
      <c r="N54" s="112">
        <v>0</v>
      </c>
      <c r="O54" s="112">
        <v>0</v>
      </c>
      <c r="P54" s="112">
        <v>0</v>
      </c>
      <c r="Q54" s="112">
        <v>12400</v>
      </c>
      <c r="R54" s="125"/>
    </row>
    <row r="55" ht="15.6" spans="1:18">
      <c r="A55" s="110" t="s">
        <v>37</v>
      </c>
      <c r="B55" s="110" t="s">
        <v>74</v>
      </c>
      <c r="C55" s="110" t="s">
        <v>76</v>
      </c>
      <c r="D55" s="110" t="s">
        <v>49</v>
      </c>
      <c r="E55" s="111">
        <f t="shared" si="0"/>
        <v>2755360</v>
      </c>
      <c r="F55" s="112">
        <v>2243860</v>
      </c>
      <c r="G55" s="112">
        <v>511500</v>
      </c>
      <c r="H55" s="112">
        <v>0</v>
      </c>
      <c r="I55" s="112">
        <v>0</v>
      </c>
      <c r="J55" s="112">
        <v>0</v>
      </c>
      <c r="K55" s="112">
        <v>0</v>
      </c>
      <c r="L55" s="112">
        <v>0</v>
      </c>
      <c r="M55" s="112">
        <v>0</v>
      </c>
      <c r="N55" s="112">
        <v>0</v>
      </c>
      <c r="O55" s="112">
        <v>0</v>
      </c>
      <c r="P55" s="112">
        <v>0</v>
      </c>
      <c r="Q55" s="112">
        <v>0</v>
      </c>
      <c r="R55" s="125"/>
    </row>
    <row r="56" ht="15.6" spans="1:18">
      <c r="A56" s="110" t="s">
        <v>37</v>
      </c>
      <c r="B56" s="110" t="s">
        <v>74</v>
      </c>
      <c r="C56" s="110" t="s">
        <v>76</v>
      </c>
      <c r="D56" s="110" t="s">
        <v>62</v>
      </c>
      <c r="E56" s="111">
        <f t="shared" si="0"/>
        <v>2246575</v>
      </c>
      <c r="F56" s="112">
        <v>1659375</v>
      </c>
      <c r="G56" s="112">
        <v>587200</v>
      </c>
      <c r="H56" s="112">
        <v>0</v>
      </c>
      <c r="I56" s="112">
        <v>0</v>
      </c>
      <c r="J56" s="112">
        <v>0</v>
      </c>
      <c r="K56" s="112">
        <v>0</v>
      </c>
      <c r="L56" s="112">
        <v>0</v>
      </c>
      <c r="M56" s="112">
        <v>0</v>
      </c>
      <c r="N56" s="112">
        <v>0</v>
      </c>
      <c r="O56" s="112">
        <v>0</v>
      </c>
      <c r="P56" s="112">
        <v>0</v>
      </c>
      <c r="Q56" s="112">
        <v>0</v>
      </c>
      <c r="R56" s="125"/>
    </row>
    <row r="57" ht="15.6" spans="1:18">
      <c r="A57" s="110" t="s">
        <v>37</v>
      </c>
      <c r="B57" s="110" t="s">
        <v>74</v>
      </c>
      <c r="C57" s="110" t="s">
        <v>76</v>
      </c>
      <c r="D57" s="110" t="s">
        <v>63</v>
      </c>
      <c r="E57" s="111">
        <f t="shared" si="0"/>
        <v>3067420</v>
      </c>
      <c r="F57" s="112">
        <v>2576820</v>
      </c>
      <c r="G57" s="112">
        <v>490600</v>
      </c>
      <c r="H57" s="112">
        <v>0</v>
      </c>
      <c r="I57" s="112">
        <v>0</v>
      </c>
      <c r="J57" s="112">
        <v>0</v>
      </c>
      <c r="K57" s="112">
        <v>0</v>
      </c>
      <c r="L57" s="112">
        <v>0</v>
      </c>
      <c r="M57" s="112">
        <v>0</v>
      </c>
      <c r="N57" s="112">
        <v>0</v>
      </c>
      <c r="O57" s="112">
        <v>0</v>
      </c>
      <c r="P57" s="112">
        <v>0</v>
      </c>
      <c r="Q57" s="112">
        <v>0</v>
      </c>
      <c r="R57" s="125"/>
    </row>
    <row r="58" ht="15.6" spans="1:18">
      <c r="A58" s="110" t="s">
        <v>37</v>
      </c>
      <c r="B58" s="110" t="s">
        <v>74</v>
      </c>
      <c r="C58" s="110" t="s">
        <v>76</v>
      </c>
      <c r="D58" s="110" t="s">
        <v>81</v>
      </c>
      <c r="E58" s="111">
        <f t="shared" si="0"/>
        <v>2896340</v>
      </c>
      <c r="F58" s="112">
        <v>2344340</v>
      </c>
      <c r="G58" s="112">
        <v>552000</v>
      </c>
      <c r="H58" s="112">
        <v>0</v>
      </c>
      <c r="I58" s="112">
        <v>0</v>
      </c>
      <c r="J58" s="112">
        <v>0</v>
      </c>
      <c r="K58" s="112">
        <v>0</v>
      </c>
      <c r="L58" s="112">
        <v>0</v>
      </c>
      <c r="M58" s="112">
        <v>0</v>
      </c>
      <c r="N58" s="112">
        <v>0</v>
      </c>
      <c r="O58" s="112">
        <v>0</v>
      </c>
      <c r="P58" s="112">
        <v>0</v>
      </c>
      <c r="Q58" s="112">
        <v>0</v>
      </c>
      <c r="R58" s="125"/>
    </row>
    <row r="59" ht="15.6" spans="1:18">
      <c r="A59" s="110" t="s">
        <v>37</v>
      </c>
      <c r="B59" s="110" t="s">
        <v>74</v>
      </c>
      <c r="C59" s="110" t="s">
        <v>76</v>
      </c>
      <c r="D59" s="110" t="s">
        <v>50</v>
      </c>
      <c r="E59" s="111">
        <f t="shared" si="0"/>
        <v>3352461.34</v>
      </c>
      <c r="F59" s="112">
        <v>2779961.34</v>
      </c>
      <c r="G59" s="112">
        <v>572500</v>
      </c>
      <c r="H59" s="112">
        <v>0</v>
      </c>
      <c r="I59" s="112">
        <v>0</v>
      </c>
      <c r="J59" s="112">
        <v>0</v>
      </c>
      <c r="K59" s="112">
        <v>0</v>
      </c>
      <c r="L59" s="112">
        <v>0</v>
      </c>
      <c r="M59" s="112">
        <v>0</v>
      </c>
      <c r="N59" s="112">
        <v>0</v>
      </c>
      <c r="O59" s="112">
        <v>0</v>
      </c>
      <c r="P59" s="112">
        <v>0</v>
      </c>
      <c r="Q59" s="112">
        <v>0</v>
      </c>
      <c r="R59" s="125"/>
    </row>
    <row r="60" ht="15.6" spans="1:18">
      <c r="A60" s="109"/>
      <c r="B60" s="109"/>
      <c r="C60" s="110" t="s">
        <v>82</v>
      </c>
      <c r="D60" s="110" t="s">
        <v>83</v>
      </c>
      <c r="E60" s="111">
        <f t="shared" si="0"/>
        <v>4522099.84</v>
      </c>
      <c r="F60" s="112">
        <v>4470099.84</v>
      </c>
      <c r="G60" s="112">
        <v>52000</v>
      </c>
      <c r="H60" s="112">
        <v>0</v>
      </c>
      <c r="I60" s="112">
        <v>0</v>
      </c>
      <c r="J60" s="112">
        <v>0</v>
      </c>
      <c r="K60" s="112">
        <v>0</v>
      </c>
      <c r="L60" s="112">
        <v>0</v>
      </c>
      <c r="M60" s="112">
        <v>0</v>
      </c>
      <c r="N60" s="112">
        <v>0</v>
      </c>
      <c r="O60" s="112">
        <v>0</v>
      </c>
      <c r="P60" s="112">
        <v>0</v>
      </c>
      <c r="Q60" s="112">
        <v>0</v>
      </c>
      <c r="R60" s="125"/>
    </row>
    <row r="61" ht="15.6" spans="1:18">
      <c r="A61" s="110" t="s">
        <v>37</v>
      </c>
      <c r="B61" s="110" t="s">
        <v>74</v>
      </c>
      <c r="C61" s="110" t="s">
        <v>82</v>
      </c>
      <c r="D61" s="110" t="s">
        <v>78</v>
      </c>
      <c r="E61" s="111">
        <f t="shared" si="0"/>
        <v>244920</v>
      </c>
      <c r="F61" s="112">
        <v>244920</v>
      </c>
      <c r="G61" s="112">
        <v>0</v>
      </c>
      <c r="H61" s="112">
        <v>0</v>
      </c>
      <c r="I61" s="112">
        <v>0</v>
      </c>
      <c r="J61" s="112">
        <v>0</v>
      </c>
      <c r="K61" s="112">
        <v>0</v>
      </c>
      <c r="L61" s="112">
        <v>0</v>
      </c>
      <c r="M61" s="112">
        <v>0</v>
      </c>
      <c r="N61" s="112">
        <v>0</v>
      </c>
      <c r="O61" s="112">
        <v>0</v>
      </c>
      <c r="P61" s="112">
        <v>0</v>
      </c>
      <c r="Q61" s="112">
        <v>0</v>
      </c>
      <c r="R61" s="125"/>
    </row>
    <row r="62" ht="15.6" spans="1:18">
      <c r="A62" s="110" t="s">
        <v>37</v>
      </c>
      <c r="B62" s="110" t="s">
        <v>74</v>
      </c>
      <c r="C62" s="110" t="s">
        <v>82</v>
      </c>
      <c r="D62" s="110" t="s">
        <v>44</v>
      </c>
      <c r="E62" s="111">
        <f t="shared" si="0"/>
        <v>311608.12</v>
      </c>
      <c r="F62" s="112">
        <v>311608.12</v>
      </c>
      <c r="G62" s="112">
        <v>0</v>
      </c>
      <c r="H62" s="112">
        <v>0</v>
      </c>
      <c r="I62" s="112">
        <v>0</v>
      </c>
      <c r="J62" s="112">
        <v>0</v>
      </c>
      <c r="K62" s="112">
        <v>0</v>
      </c>
      <c r="L62" s="112">
        <v>0</v>
      </c>
      <c r="M62" s="112">
        <v>0</v>
      </c>
      <c r="N62" s="112">
        <v>0</v>
      </c>
      <c r="O62" s="112">
        <v>0</v>
      </c>
      <c r="P62" s="112">
        <v>0</v>
      </c>
      <c r="Q62" s="112">
        <v>0</v>
      </c>
      <c r="R62" s="125"/>
    </row>
    <row r="63" ht="15.6" spans="1:18">
      <c r="A63" s="110" t="s">
        <v>37</v>
      </c>
      <c r="B63" s="110" t="s">
        <v>74</v>
      </c>
      <c r="C63" s="110" t="s">
        <v>82</v>
      </c>
      <c r="D63" s="110" t="s">
        <v>45</v>
      </c>
      <c r="E63" s="111">
        <f t="shared" si="0"/>
        <v>726255</v>
      </c>
      <c r="F63" s="112">
        <v>726255</v>
      </c>
      <c r="G63" s="112">
        <v>0</v>
      </c>
      <c r="H63" s="112">
        <v>0</v>
      </c>
      <c r="I63" s="112">
        <v>0</v>
      </c>
      <c r="J63" s="112">
        <v>0</v>
      </c>
      <c r="K63" s="112">
        <v>0</v>
      </c>
      <c r="L63" s="112">
        <v>0</v>
      </c>
      <c r="M63" s="112">
        <v>0</v>
      </c>
      <c r="N63" s="112">
        <v>0</v>
      </c>
      <c r="O63" s="112">
        <v>0</v>
      </c>
      <c r="P63" s="112">
        <v>0</v>
      </c>
      <c r="Q63" s="112">
        <v>0</v>
      </c>
      <c r="R63" s="125"/>
    </row>
    <row r="64" ht="15.6" spans="1:18">
      <c r="A64" s="110" t="s">
        <v>37</v>
      </c>
      <c r="B64" s="110" t="s">
        <v>74</v>
      </c>
      <c r="C64" s="110" t="s">
        <v>82</v>
      </c>
      <c r="D64" s="110" t="s">
        <v>80</v>
      </c>
      <c r="E64" s="111">
        <f t="shared" si="0"/>
        <v>652210</v>
      </c>
      <c r="F64" s="112">
        <v>652210</v>
      </c>
      <c r="G64" s="112">
        <v>0</v>
      </c>
      <c r="H64" s="112">
        <v>0</v>
      </c>
      <c r="I64" s="112">
        <v>0</v>
      </c>
      <c r="J64" s="112">
        <v>0</v>
      </c>
      <c r="K64" s="112">
        <v>0</v>
      </c>
      <c r="L64" s="112">
        <v>0</v>
      </c>
      <c r="M64" s="112">
        <v>0</v>
      </c>
      <c r="N64" s="112">
        <v>0</v>
      </c>
      <c r="O64" s="112">
        <v>0</v>
      </c>
      <c r="P64" s="112">
        <v>0</v>
      </c>
      <c r="Q64" s="112">
        <v>0</v>
      </c>
      <c r="R64" s="125"/>
    </row>
    <row r="65" ht="15.6" spans="1:18">
      <c r="A65" s="110" t="s">
        <v>37</v>
      </c>
      <c r="B65" s="110" t="s">
        <v>74</v>
      </c>
      <c r="C65" s="110" t="s">
        <v>82</v>
      </c>
      <c r="D65" s="110" t="s">
        <v>46</v>
      </c>
      <c r="E65" s="111">
        <f t="shared" si="0"/>
        <v>670684.52</v>
      </c>
      <c r="F65" s="112">
        <v>670684.52</v>
      </c>
      <c r="G65" s="112">
        <v>0</v>
      </c>
      <c r="H65" s="112">
        <v>0</v>
      </c>
      <c r="I65" s="112">
        <v>0</v>
      </c>
      <c r="J65" s="112">
        <v>0</v>
      </c>
      <c r="K65" s="112">
        <v>0</v>
      </c>
      <c r="L65" s="112">
        <v>0</v>
      </c>
      <c r="M65" s="112">
        <v>0</v>
      </c>
      <c r="N65" s="112">
        <v>0</v>
      </c>
      <c r="O65" s="112">
        <v>0</v>
      </c>
      <c r="P65" s="112">
        <v>0</v>
      </c>
      <c r="Q65" s="112">
        <v>0</v>
      </c>
      <c r="R65" s="125"/>
    </row>
    <row r="66" ht="15.6" spans="1:18">
      <c r="A66" s="110" t="s">
        <v>37</v>
      </c>
      <c r="B66" s="110" t="s">
        <v>74</v>
      </c>
      <c r="C66" s="110" t="s">
        <v>82</v>
      </c>
      <c r="D66" s="110" t="s">
        <v>47</v>
      </c>
      <c r="E66" s="111">
        <f t="shared" si="0"/>
        <v>290572.2</v>
      </c>
      <c r="F66" s="112">
        <v>290572.2</v>
      </c>
      <c r="G66" s="112">
        <v>0</v>
      </c>
      <c r="H66" s="112">
        <v>0</v>
      </c>
      <c r="I66" s="112">
        <v>0</v>
      </c>
      <c r="J66" s="112">
        <v>0</v>
      </c>
      <c r="K66" s="112">
        <v>0</v>
      </c>
      <c r="L66" s="112">
        <v>0</v>
      </c>
      <c r="M66" s="112">
        <v>0</v>
      </c>
      <c r="N66" s="112">
        <v>0</v>
      </c>
      <c r="O66" s="112">
        <v>0</v>
      </c>
      <c r="P66" s="112">
        <v>0</v>
      </c>
      <c r="Q66" s="112">
        <v>0</v>
      </c>
      <c r="R66" s="125"/>
    </row>
    <row r="67" ht="15.6" spans="1:18">
      <c r="A67" s="110" t="s">
        <v>37</v>
      </c>
      <c r="B67" s="110" t="s">
        <v>74</v>
      </c>
      <c r="C67" s="110" t="s">
        <v>82</v>
      </c>
      <c r="D67" s="110" t="s">
        <v>49</v>
      </c>
      <c r="E67" s="111">
        <f t="shared" si="0"/>
        <v>466482</v>
      </c>
      <c r="F67" s="112">
        <v>466482</v>
      </c>
      <c r="G67" s="112">
        <v>0</v>
      </c>
      <c r="H67" s="112">
        <v>0</v>
      </c>
      <c r="I67" s="112">
        <v>0</v>
      </c>
      <c r="J67" s="112">
        <v>0</v>
      </c>
      <c r="K67" s="112">
        <v>0</v>
      </c>
      <c r="L67" s="112">
        <v>0</v>
      </c>
      <c r="M67" s="112">
        <v>0</v>
      </c>
      <c r="N67" s="112">
        <v>0</v>
      </c>
      <c r="O67" s="112">
        <v>0</v>
      </c>
      <c r="P67" s="112">
        <v>0</v>
      </c>
      <c r="Q67" s="112">
        <v>0</v>
      </c>
      <c r="R67" s="125"/>
    </row>
    <row r="68" ht="15.6" spans="1:18">
      <c r="A68" s="110" t="s">
        <v>37</v>
      </c>
      <c r="B68" s="110" t="s">
        <v>74</v>
      </c>
      <c r="C68" s="110" t="s">
        <v>82</v>
      </c>
      <c r="D68" s="110" t="s">
        <v>62</v>
      </c>
      <c r="E68" s="111">
        <f t="shared" si="0"/>
        <v>174224</v>
      </c>
      <c r="F68" s="112">
        <v>174224</v>
      </c>
      <c r="G68" s="112">
        <v>0</v>
      </c>
      <c r="H68" s="112">
        <v>0</v>
      </c>
      <c r="I68" s="112">
        <v>0</v>
      </c>
      <c r="J68" s="112">
        <v>0</v>
      </c>
      <c r="K68" s="112">
        <v>0</v>
      </c>
      <c r="L68" s="112">
        <v>0</v>
      </c>
      <c r="M68" s="112">
        <v>0</v>
      </c>
      <c r="N68" s="112">
        <v>0</v>
      </c>
      <c r="O68" s="112">
        <v>0</v>
      </c>
      <c r="P68" s="112">
        <v>0</v>
      </c>
      <c r="Q68" s="112">
        <v>0</v>
      </c>
      <c r="R68" s="125"/>
    </row>
    <row r="69" ht="15.6" spans="1:18">
      <c r="A69" s="110" t="s">
        <v>37</v>
      </c>
      <c r="B69" s="110" t="s">
        <v>74</v>
      </c>
      <c r="C69" s="110" t="s">
        <v>82</v>
      </c>
      <c r="D69" s="110" t="s">
        <v>63</v>
      </c>
      <c r="E69" s="111">
        <f t="shared" si="0"/>
        <v>544174</v>
      </c>
      <c r="F69" s="112">
        <v>492174</v>
      </c>
      <c r="G69" s="112">
        <v>52000</v>
      </c>
      <c r="H69" s="112">
        <v>0</v>
      </c>
      <c r="I69" s="112">
        <v>0</v>
      </c>
      <c r="J69" s="112">
        <v>0</v>
      </c>
      <c r="K69" s="112">
        <v>0</v>
      </c>
      <c r="L69" s="112">
        <v>0</v>
      </c>
      <c r="M69" s="112">
        <v>0</v>
      </c>
      <c r="N69" s="112">
        <v>0</v>
      </c>
      <c r="O69" s="112">
        <v>0</v>
      </c>
      <c r="P69" s="112">
        <v>0</v>
      </c>
      <c r="Q69" s="112">
        <v>0</v>
      </c>
      <c r="R69" s="125"/>
    </row>
    <row r="70" ht="15.6" spans="1:18">
      <c r="A70" s="110" t="s">
        <v>37</v>
      </c>
      <c r="B70" s="110" t="s">
        <v>74</v>
      </c>
      <c r="C70" s="110" t="s">
        <v>82</v>
      </c>
      <c r="D70" s="110" t="s">
        <v>50</v>
      </c>
      <c r="E70" s="111">
        <f t="shared" ref="E70:E133" si="1">SUM(F70:R70)</f>
        <v>440970</v>
      </c>
      <c r="F70" s="112">
        <v>440970</v>
      </c>
      <c r="G70" s="112">
        <v>0</v>
      </c>
      <c r="H70" s="112">
        <v>0</v>
      </c>
      <c r="I70" s="112">
        <v>0</v>
      </c>
      <c r="J70" s="112">
        <v>0</v>
      </c>
      <c r="K70" s="112">
        <v>0</v>
      </c>
      <c r="L70" s="112">
        <v>0</v>
      </c>
      <c r="M70" s="112">
        <v>0</v>
      </c>
      <c r="N70" s="112">
        <v>0</v>
      </c>
      <c r="O70" s="112">
        <v>0</v>
      </c>
      <c r="P70" s="112">
        <v>0</v>
      </c>
      <c r="Q70" s="112">
        <v>0</v>
      </c>
      <c r="R70" s="125"/>
    </row>
    <row r="71" ht="15.6" spans="1:18">
      <c r="A71" s="109"/>
      <c r="B71" s="109"/>
      <c r="C71" s="110" t="s">
        <v>84</v>
      </c>
      <c r="D71" s="110" t="s">
        <v>85</v>
      </c>
      <c r="E71" s="111">
        <f t="shared" si="1"/>
        <v>260000</v>
      </c>
      <c r="F71" s="112">
        <v>0</v>
      </c>
      <c r="G71" s="112">
        <v>260000</v>
      </c>
      <c r="H71" s="112">
        <v>0</v>
      </c>
      <c r="I71" s="112">
        <v>0</v>
      </c>
      <c r="J71" s="112">
        <v>0</v>
      </c>
      <c r="K71" s="112">
        <v>0</v>
      </c>
      <c r="L71" s="112">
        <v>0</v>
      </c>
      <c r="M71" s="112">
        <v>0</v>
      </c>
      <c r="N71" s="112">
        <v>0</v>
      </c>
      <c r="O71" s="112">
        <v>0</v>
      </c>
      <c r="P71" s="112">
        <v>0</v>
      </c>
      <c r="Q71" s="112">
        <v>0</v>
      </c>
      <c r="R71" s="125"/>
    </row>
    <row r="72" ht="15.6" spans="1:18">
      <c r="A72" s="110" t="s">
        <v>37</v>
      </c>
      <c r="B72" s="110" t="s">
        <v>74</v>
      </c>
      <c r="C72" s="110" t="s">
        <v>84</v>
      </c>
      <c r="D72" s="110" t="s">
        <v>77</v>
      </c>
      <c r="E72" s="111">
        <f t="shared" si="1"/>
        <v>260000</v>
      </c>
      <c r="F72" s="112">
        <v>0</v>
      </c>
      <c r="G72" s="112">
        <v>260000</v>
      </c>
      <c r="H72" s="112">
        <v>0</v>
      </c>
      <c r="I72" s="112">
        <v>0</v>
      </c>
      <c r="J72" s="112">
        <v>0</v>
      </c>
      <c r="K72" s="112">
        <v>0</v>
      </c>
      <c r="L72" s="112">
        <v>0</v>
      </c>
      <c r="M72" s="112">
        <v>0</v>
      </c>
      <c r="N72" s="112">
        <v>0</v>
      </c>
      <c r="O72" s="112">
        <v>0</v>
      </c>
      <c r="P72" s="112">
        <v>0</v>
      </c>
      <c r="Q72" s="112">
        <v>0</v>
      </c>
      <c r="R72" s="125"/>
    </row>
    <row r="73" ht="15.6" spans="1:18">
      <c r="A73" s="109"/>
      <c r="B73" s="109"/>
      <c r="C73" s="110" t="s">
        <v>86</v>
      </c>
      <c r="D73" s="110" t="s">
        <v>87</v>
      </c>
      <c r="E73" s="111">
        <f t="shared" si="1"/>
        <v>100000</v>
      </c>
      <c r="F73" s="112">
        <v>0</v>
      </c>
      <c r="G73" s="112">
        <v>100000</v>
      </c>
      <c r="H73" s="112">
        <v>0</v>
      </c>
      <c r="I73" s="112">
        <v>0</v>
      </c>
      <c r="J73" s="112">
        <v>0</v>
      </c>
      <c r="K73" s="112">
        <v>0</v>
      </c>
      <c r="L73" s="112">
        <v>0</v>
      </c>
      <c r="M73" s="112">
        <v>0</v>
      </c>
      <c r="N73" s="112">
        <v>0</v>
      </c>
      <c r="O73" s="112">
        <v>0</v>
      </c>
      <c r="P73" s="112">
        <v>0</v>
      </c>
      <c r="Q73" s="112">
        <v>0</v>
      </c>
      <c r="R73" s="125"/>
    </row>
    <row r="74" ht="15.6" spans="1:18">
      <c r="A74" s="110" t="s">
        <v>37</v>
      </c>
      <c r="B74" s="110" t="s">
        <v>74</v>
      </c>
      <c r="C74" s="110" t="s">
        <v>86</v>
      </c>
      <c r="D74" s="110" t="s">
        <v>77</v>
      </c>
      <c r="E74" s="111">
        <f t="shared" si="1"/>
        <v>100000</v>
      </c>
      <c r="F74" s="112">
        <v>0</v>
      </c>
      <c r="G74" s="112">
        <v>100000</v>
      </c>
      <c r="H74" s="112">
        <v>0</v>
      </c>
      <c r="I74" s="112">
        <v>0</v>
      </c>
      <c r="J74" s="112">
        <v>0</v>
      </c>
      <c r="K74" s="112">
        <v>0</v>
      </c>
      <c r="L74" s="112">
        <v>0</v>
      </c>
      <c r="M74" s="112">
        <v>0</v>
      </c>
      <c r="N74" s="112">
        <v>0</v>
      </c>
      <c r="O74" s="112">
        <v>0</v>
      </c>
      <c r="P74" s="112">
        <v>0</v>
      </c>
      <c r="Q74" s="112">
        <v>0</v>
      </c>
      <c r="R74" s="125"/>
    </row>
    <row r="75" ht="15.6" spans="1:18">
      <c r="A75" s="109"/>
      <c r="B75" s="109"/>
      <c r="C75" s="110" t="s">
        <v>88</v>
      </c>
      <c r="D75" s="110" t="s">
        <v>89</v>
      </c>
      <c r="E75" s="111">
        <f t="shared" si="1"/>
        <v>5896400</v>
      </c>
      <c r="F75" s="112">
        <v>0</v>
      </c>
      <c r="G75" s="112">
        <v>0</v>
      </c>
      <c r="H75" s="112">
        <v>0</v>
      </c>
      <c r="I75" s="112">
        <v>0</v>
      </c>
      <c r="J75" s="112">
        <v>0</v>
      </c>
      <c r="K75" s="112">
        <v>0</v>
      </c>
      <c r="L75" s="112">
        <v>0</v>
      </c>
      <c r="M75" s="112">
        <v>0</v>
      </c>
      <c r="N75" s="112">
        <v>0</v>
      </c>
      <c r="O75" s="112">
        <v>0</v>
      </c>
      <c r="P75" s="112">
        <v>0</v>
      </c>
      <c r="Q75" s="112">
        <v>5896400</v>
      </c>
      <c r="R75" s="125"/>
    </row>
    <row r="76" ht="15.6" spans="1:18">
      <c r="A76" s="110" t="s">
        <v>37</v>
      </c>
      <c r="B76" s="110" t="s">
        <v>74</v>
      </c>
      <c r="C76" s="110" t="s">
        <v>88</v>
      </c>
      <c r="D76" s="110" t="s">
        <v>53</v>
      </c>
      <c r="E76" s="111">
        <f t="shared" si="1"/>
        <v>5896400</v>
      </c>
      <c r="F76" s="112">
        <v>0</v>
      </c>
      <c r="G76" s="112">
        <v>0</v>
      </c>
      <c r="H76" s="112">
        <v>0</v>
      </c>
      <c r="I76" s="112">
        <v>0</v>
      </c>
      <c r="J76" s="112">
        <v>0</v>
      </c>
      <c r="K76" s="112">
        <v>0</v>
      </c>
      <c r="L76" s="112">
        <v>0</v>
      </c>
      <c r="M76" s="112">
        <v>0</v>
      </c>
      <c r="N76" s="112">
        <v>0</v>
      </c>
      <c r="O76" s="112">
        <v>0</v>
      </c>
      <c r="P76" s="112">
        <v>0</v>
      </c>
      <c r="Q76" s="112">
        <v>5896400</v>
      </c>
      <c r="R76" s="125"/>
    </row>
    <row r="77" ht="15.6" spans="1:18">
      <c r="A77" s="109"/>
      <c r="B77" s="110" t="s">
        <v>90</v>
      </c>
      <c r="C77" s="109"/>
      <c r="D77" s="110" t="s">
        <v>91</v>
      </c>
      <c r="E77" s="111">
        <f t="shared" si="1"/>
        <v>5487011.5</v>
      </c>
      <c r="F77" s="112">
        <v>2281511.5</v>
      </c>
      <c r="G77" s="112">
        <v>405500</v>
      </c>
      <c r="H77" s="112">
        <v>0</v>
      </c>
      <c r="I77" s="112">
        <v>0</v>
      </c>
      <c r="J77" s="112">
        <v>0</v>
      </c>
      <c r="K77" s="112">
        <v>0</v>
      </c>
      <c r="L77" s="112">
        <v>0</v>
      </c>
      <c r="M77" s="112">
        <v>0</v>
      </c>
      <c r="N77" s="112">
        <v>0</v>
      </c>
      <c r="O77" s="112">
        <v>0</v>
      </c>
      <c r="P77" s="112">
        <v>0</v>
      </c>
      <c r="Q77" s="112">
        <v>2800000</v>
      </c>
      <c r="R77" s="125"/>
    </row>
    <row r="78" ht="15.6" spans="1:18">
      <c r="A78" s="109"/>
      <c r="B78" s="109"/>
      <c r="C78" s="110" t="s">
        <v>92</v>
      </c>
      <c r="D78" s="110" t="s">
        <v>42</v>
      </c>
      <c r="E78" s="111">
        <f t="shared" si="1"/>
        <v>2637011.5</v>
      </c>
      <c r="F78" s="112">
        <v>2281511.5</v>
      </c>
      <c r="G78" s="112">
        <v>355500</v>
      </c>
      <c r="H78" s="112">
        <v>0</v>
      </c>
      <c r="I78" s="112">
        <v>0</v>
      </c>
      <c r="J78" s="112">
        <v>0</v>
      </c>
      <c r="K78" s="112">
        <v>0</v>
      </c>
      <c r="L78" s="112">
        <v>0</v>
      </c>
      <c r="M78" s="112">
        <v>0</v>
      </c>
      <c r="N78" s="112">
        <v>0</v>
      </c>
      <c r="O78" s="112">
        <v>0</v>
      </c>
      <c r="P78" s="112">
        <v>0</v>
      </c>
      <c r="Q78" s="112">
        <v>0</v>
      </c>
      <c r="R78" s="125"/>
    </row>
    <row r="79" ht="15.6" spans="1:18">
      <c r="A79" s="110" t="s">
        <v>37</v>
      </c>
      <c r="B79" s="110" t="s">
        <v>90</v>
      </c>
      <c r="C79" s="110" t="s">
        <v>92</v>
      </c>
      <c r="D79" s="110" t="s">
        <v>93</v>
      </c>
      <c r="E79" s="111">
        <f t="shared" si="1"/>
        <v>2637011.5</v>
      </c>
      <c r="F79" s="112">
        <v>2281511.5</v>
      </c>
      <c r="G79" s="112">
        <v>355500</v>
      </c>
      <c r="H79" s="112">
        <v>0</v>
      </c>
      <c r="I79" s="112">
        <v>0</v>
      </c>
      <c r="J79" s="112">
        <v>0</v>
      </c>
      <c r="K79" s="112">
        <v>0</v>
      </c>
      <c r="L79" s="112">
        <v>0</v>
      </c>
      <c r="M79" s="112">
        <v>0</v>
      </c>
      <c r="N79" s="112">
        <v>0</v>
      </c>
      <c r="O79" s="112">
        <v>0</v>
      </c>
      <c r="P79" s="112">
        <v>0</v>
      </c>
      <c r="Q79" s="112">
        <v>0</v>
      </c>
      <c r="R79" s="125"/>
    </row>
    <row r="80" ht="15.6" spans="1:18">
      <c r="A80" s="109"/>
      <c r="B80" s="109"/>
      <c r="C80" s="110" t="s">
        <v>94</v>
      </c>
      <c r="D80" s="110" t="s">
        <v>95</v>
      </c>
      <c r="E80" s="111">
        <f t="shared" si="1"/>
        <v>50000</v>
      </c>
      <c r="F80" s="112">
        <v>0</v>
      </c>
      <c r="G80" s="112">
        <v>50000</v>
      </c>
      <c r="H80" s="112">
        <v>0</v>
      </c>
      <c r="I80" s="112">
        <v>0</v>
      </c>
      <c r="J80" s="112">
        <v>0</v>
      </c>
      <c r="K80" s="112">
        <v>0</v>
      </c>
      <c r="L80" s="112">
        <v>0</v>
      </c>
      <c r="M80" s="112">
        <v>0</v>
      </c>
      <c r="N80" s="112">
        <v>0</v>
      </c>
      <c r="O80" s="112">
        <v>0</v>
      </c>
      <c r="P80" s="112">
        <v>0</v>
      </c>
      <c r="Q80" s="112">
        <v>0</v>
      </c>
      <c r="R80" s="125"/>
    </row>
    <row r="81" ht="15.6" spans="1:18">
      <c r="A81" s="110" t="s">
        <v>37</v>
      </c>
      <c r="B81" s="110" t="s">
        <v>90</v>
      </c>
      <c r="C81" s="110" t="s">
        <v>94</v>
      </c>
      <c r="D81" s="110" t="s">
        <v>93</v>
      </c>
      <c r="E81" s="111">
        <f t="shared" si="1"/>
        <v>50000</v>
      </c>
      <c r="F81" s="112">
        <v>0</v>
      </c>
      <c r="G81" s="112">
        <v>50000</v>
      </c>
      <c r="H81" s="112">
        <v>0</v>
      </c>
      <c r="I81" s="112">
        <v>0</v>
      </c>
      <c r="J81" s="112">
        <v>0</v>
      </c>
      <c r="K81" s="112">
        <v>0</v>
      </c>
      <c r="L81" s="112">
        <v>0</v>
      </c>
      <c r="M81" s="112">
        <v>0</v>
      </c>
      <c r="N81" s="112">
        <v>0</v>
      </c>
      <c r="O81" s="112">
        <v>0</v>
      </c>
      <c r="P81" s="112">
        <v>0</v>
      </c>
      <c r="Q81" s="112">
        <v>0</v>
      </c>
      <c r="R81" s="125"/>
    </row>
    <row r="82" ht="15.6" spans="1:18">
      <c r="A82" s="109"/>
      <c r="B82" s="109"/>
      <c r="C82" s="110" t="s">
        <v>96</v>
      </c>
      <c r="D82" s="110" t="s">
        <v>97</v>
      </c>
      <c r="E82" s="111">
        <f t="shared" si="1"/>
        <v>2800000</v>
      </c>
      <c r="F82" s="112">
        <v>0</v>
      </c>
      <c r="G82" s="112">
        <v>0</v>
      </c>
      <c r="H82" s="112">
        <v>0</v>
      </c>
      <c r="I82" s="112">
        <v>0</v>
      </c>
      <c r="J82" s="112">
        <v>0</v>
      </c>
      <c r="K82" s="112">
        <v>0</v>
      </c>
      <c r="L82" s="112">
        <v>0</v>
      </c>
      <c r="M82" s="112">
        <v>0</v>
      </c>
      <c r="N82" s="112">
        <v>0</v>
      </c>
      <c r="O82" s="112">
        <v>0</v>
      </c>
      <c r="P82" s="112">
        <v>0</v>
      </c>
      <c r="Q82" s="112">
        <v>2800000</v>
      </c>
      <c r="R82" s="125"/>
    </row>
    <row r="83" ht="15.6" spans="1:18">
      <c r="A83" s="110" t="s">
        <v>37</v>
      </c>
      <c r="B83" s="110" t="s">
        <v>90</v>
      </c>
      <c r="C83" s="110" t="s">
        <v>96</v>
      </c>
      <c r="D83" s="110" t="s">
        <v>53</v>
      </c>
      <c r="E83" s="111">
        <f t="shared" si="1"/>
        <v>2800000</v>
      </c>
      <c r="F83" s="112">
        <v>0</v>
      </c>
      <c r="G83" s="112">
        <v>0</v>
      </c>
      <c r="H83" s="112">
        <v>0</v>
      </c>
      <c r="I83" s="112">
        <v>0</v>
      </c>
      <c r="J83" s="112">
        <v>0</v>
      </c>
      <c r="K83" s="112">
        <v>0</v>
      </c>
      <c r="L83" s="112">
        <v>0</v>
      </c>
      <c r="M83" s="112">
        <v>0</v>
      </c>
      <c r="N83" s="112">
        <v>0</v>
      </c>
      <c r="O83" s="112">
        <v>0</v>
      </c>
      <c r="P83" s="112">
        <v>0</v>
      </c>
      <c r="Q83" s="112">
        <v>2800000</v>
      </c>
      <c r="R83" s="125"/>
    </row>
    <row r="84" ht="15.6" spans="1:18">
      <c r="A84" s="109"/>
      <c r="B84" s="110" t="s">
        <v>98</v>
      </c>
      <c r="C84" s="109"/>
      <c r="D84" s="110" t="s">
        <v>99</v>
      </c>
      <c r="E84" s="111">
        <f t="shared" si="1"/>
        <v>3714076.24</v>
      </c>
      <c r="F84" s="112">
        <v>1722752.4</v>
      </c>
      <c r="G84" s="112">
        <v>1712620</v>
      </c>
      <c r="H84" s="112">
        <v>170223.84</v>
      </c>
      <c r="I84" s="112">
        <v>108480</v>
      </c>
      <c r="J84" s="112">
        <v>0</v>
      </c>
      <c r="K84" s="112">
        <v>0</v>
      </c>
      <c r="L84" s="112">
        <v>0</v>
      </c>
      <c r="M84" s="112">
        <v>0</v>
      </c>
      <c r="N84" s="112">
        <v>0</v>
      </c>
      <c r="O84" s="112">
        <v>0</v>
      </c>
      <c r="P84" s="112">
        <v>0</v>
      </c>
      <c r="Q84" s="112">
        <v>0</v>
      </c>
      <c r="R84" s="125"/>
    </row>
    <row r="85" ht="15.6" spans="1:18">
      <c r="A85" s="109"/>
      <c r="B85" s="109"/>
      <c r="C85" s="110" t="s">
        <v>100</v>
      </c>
      <c r="D85" s="110" t="s">
        <v>42</v>
      </c>
      <c r="E85" s="111">
        <f t="shared" si="1"/>
        <v>2355516.24</v>
      </c>
      <c r="F85" s="112">
        <v>1722752.4</v>
      </c>
      <c r="G85" s="112">
        <v>354060</v>
      </c>
      <c r="H85" s="112">
        <v>170223.84</v>
      </c>
      <c r="I85" s="112">
        <v>108480</v>
      </c>
      <c r="J85" s="112">
        <v>0</v>
      </c>
      <c r="K85" s="112">
        <v>0</v>
      </c>
      <c r="L85" s="112">
        <v>0</v>
      </c>
      <c r="M85" s="112">
        <v>0</v>
      </c>
      <c r="N85" s="112">
        <v>0</v>
      </c>
      <c r="O85" s="112">
        <v>0</v>
      </c>
      <c r="P85" s="112">
        <v>0</v>
      </c>
      <c r="Q85" s="112">
        <v>0</v>
      </c>
      <c r="R85" s="125"/>
    </row>
    <row r="86" ht="15.6" spans="1:18">
      <c r="A86" s="110" t="s">
        <v>37</v>
      </c>
      <c r="B86" s="110" t="s">
        <v>98</v>
      </c>
      <c r="C86" s="110" t="s">
        <v>100</v>
      </c>
      <c r="D86" s="110" t="s">
        <v>101</v>
      </c>
      <c r="E86" s="111">
        <f t="shared" si="1"/>
        <v>2355516.24</v>
      </c>
      <c r="F86" s="112">
        <v>1722752.4</v>
      </c>
      <c r="G86" s="112">
        <v>354060</v>
      </c>
      <c r="H86" s="112">
        <v>170223.84</v>
      </c>
      <c r="I86" s="112">
        <v>108480</v>
      </c>
      <c r="J86" s="112">
        <v>0</v>
      </c>
      <c r="K86" s="112">
        <v>0</v>
      </c>
      <c r="L86" s="112">
        <v>0</v>
      </c>
      <c r="M86" s="112">
        <v>0</v>
      </c>
      <c r="N86" s="112">
        <v>0</v>
      </c>
      <c r="O86" s="112">
        <v>0</v>
      </c>
      <c r="P86" s="112">
        <v>0</v>
      </c>
      <c r="Q86" s="112">
        <v>0</v>
      </c>
      <c r="R86" s="125"/>
    </row>
    <row r="87" ht="15.6" spans="1:18">
      <c r="A87" s="109"/>
      <c r="B87" s="109"/>
      <c r="C87" s="110" t="s">
        <v>102</v>
      </c>
      <c r="D87" s="110" t="s">
        <v>103</v>
      </c>
      <c r="E87" s="111">
        <f t="shared" si="1"/>
        <v>169500</v>
      </c>
      <c r="F87" s="112">
        <v>0</v>
      </c>
      <c r="G87" s="112">
        <v>169500</v>
      </c>
      <c r="H87" s="112">
        <v>0</v>
      </c>
      <c r="I87" s="112">
        <v>0</v>
      </c>
      <c r="J87" s="112">
        <v>0</v>
      </c>
      <c r="K87" s="112">
        <v>0</v>
      </c>
      <c r="L87" s="112">
        <v>0</v>
      </c>
      <c r="M87" s="112">
        <v>0</v>
      </c>
      <c r="N87" s="112">
        <v>0</v>
      </c>
      <c r="O87" s="112">
        <v>0</v>
      </c>
      <c r="P87" s="112">
        <v>0</v>
      </c>
      <c r="Q87" s="112">
        <v>0</v>
      </c>
      <c r="R87" s="125"/>
    </row>
    <row r="88" ht="15.6" spans="1:18">
      <c r="A88" s="110" t="s">
        <v>37</v>
      </c>
      <c r="B88" s="110" t="s">
        <v>98</v>
      </c>
      <c r="C88" s="110" t="s">
        <v>102</v>
      </c>
      <c r="D88" s="110" t="s">
        <v>101</v>
      </c>
      <c r="E88" s="111">
        <f t="shared" si="1"/>
        <v>169500</v>
      </c>
      <c r="F88" s="112">
        <v>0</v>
      </c>
      <c r="G88" s="112">
        <v>169500</v>
      </c>
      <c r="H88" s="112">
        <v>0</v>
      </c>
      <c r="I88" s="112">
        <v>0</v>
      </c>
      <c r="J88" s="112">
        <v>0</v>
      </c>
      <c r="K88" s="112">
        <v>0</v>
      </c>
      <c r="L88" s="112">
        <v>0</v>
      </c>
      <c r="M88" s="112">
        <v>0</v>
      </c>
      <c r="N88" s="112">
        <v>0</v>
      </c>
      <c r="O88" s="112">
        <v>0</v>
      </c>
      <c r="P88" s="112">
        <v>0</v>
      </c>
      <c r="Q88" s="112">
        <v>0</v>
      </c>
      <c r="R88" s="125"/>
    </row>
    <row r="89" ht="15.6" spans="1:18">
      <c r="A89" s="109"/>
      <c r="B89" s="109"/>
      <c r="C89" s="110" t="s">
        <v>104</v>
      </c>
      <c r="D89" s="110" t="s">
        <v>105</v>
      </c>
      <c r="E89" s="111">
        <f t="shared" si="1"/>
        <v>930000</v>
      </c>
      <c r="F89" s="112">
        <v>0</v>
      </c>
      <c r="G89" s="112">
        <v>930000</v>
      </c>
      <c r="H89" s="112">
        <v>0</v>
      </c>
      <c r="I89" s="112">
        <v>0</v>
      </c>
      <c r="J89" s="112">
        <v>0</v>
      </c>
      <c r="K89" s="112">
        <v>0</v>
      </c>
      <c r="L89" s="112">
        <v>0</v>
      </c>
      <c r="M89" s="112">
        <v>0</v>
      </c>
      <c r="N89" s="112">
        <v>0</v>
      </c>
      <c r="O89" s="112">
        <v>0</v>
      </c>
      <c r="P89" s="112">
        <v>0</v>
      </c>
      <c r="Q89" s="112">
        <v>0</v>
      </c>
      <c r="R89" s="125"/>
    </row>
    <row r="90" ht="15.6" spans="1:18">
      <c r="A90" s="110" t="s">
        <v>37</v>
      </c>
      <c r="B90" s="110" t="s">
        <v>98</v>
      </c>
      <c r="C90" s="110" t="s">
        <v>104</v>
      </c>
      <c r="D90" s="110" t="s">
        <v>101</v>
      </c>
      <c r="E90" s="111">
        <f t="shared" si="1"/>
        <v>930000</v>
      </c>
      <c r="F90" s="112">
        <v>0</v>
      </c>
      <c r="G90" s="112">
        <v>930000</v>
      </c>
      <c r="H90" s="112">
        <v>0</v>
      </c>
      <c r="I90" s="112">
        <v>0</v>
      </c>
      <c r="J90" s="112">
        <v>0</v>
      </c>
      <c r="K90" s="112">
        <v>0</v>
      </c>
      <c r="L90" s="112">
        <v>0</v>
      </c>
      <c r="M90" s="112">
        <v>0</v>
      </c>
      <c r="N90" s="112">
        <v>0</v>
      </c>
      <c r="O90" s="112">
        <v>0</v>
      </c>
      <c r="P90" s="112">
        <v>0</v>
      </c>
      <c r="Q90" s="112">
        <v>0</v>
      </c>
      <c r="R90" s="125"/>
    </row>
    <row r="91" ht="15.6" spans="1:18">
      <c r="A91" s="109"/>
      <c r="B91" s="109"/>
      <c r="C91" s="110" t="s">
        <v>106</v>
      </c>
      <c r="D91" s="110" t="s">
        <v>107</v>
      </c>
      <c r="E91" s="111">
        <f t="shared" si="1"/>
        <v>259060</v>
      </c>
      <c r="F91" s="112">
        <v>0</v>
      </c>
      <c r="G91" s="112">
        <v>259060</v>
      </c>
      <c r="H91" s="112">
        <v>0</v>
      </c>
      <c r="I91" s="112">
        <v>0</v>
      </c>
      <c r="J91" s="112">
        <v>0</v>
      </c>
      <c r="K91" s="112">
        <v>0</v>
      </c>
      <c r="L91" s="112">
        <v>0</v>
      </c>
      <c r="M91" s="112">
        <v>0</v>
      </c>
      <c r="N91" s="112">
        <v>0</v>
      </c>
      <c r="O91" s="112">
        <v>0</v>
      </c>
      <c r="P91" s="112">
        <v>0</v>
      </c>
      <c r="Q91" s="112">
        <v>0</v>
      </c>
      <c r="R91" s="125"/>
    </row>
    <row r="92" ht="15.6" spans="1:18">
      <c r="A92" s="110" t="s">
        <v>37</v>
      </c>
      <c r="B92" s="110" t="s">
        <v>98</v>
      </c>
      <c r="C92" s="110" t="s">
        <v>106</v>
      </c>
      <c r="D92" s="110" t="s">
        <v>101</v>
      </c>
      <c r="E92" s="111">
        <f t="shared" si="1"/>
        <v>259060</v>
      </c>
      <c r="F92" s="112">
        <v>0</v>
      </c>
      <c r="G92" s="112">
        <v>259060</v>
      </c>
      <c r="H92" s="112">
        <v>0</v>
      </c>
      <c r="I92" s="112">
        <v>0</v>
      </c>
      <c r="J92" s="112">
        <v>0</v>
      </c>
      <c r="K92" s="112">
        <v>0</v>
      </c>
      <c r="L92" s="112">
        <v>0</v>
      </c>
      <c r="M92" s="112">
        <v>0</v>
      </c>
      <c r="N92" s="112">
        <v>0</v>
      </c>
      <c r="O92" s="112">
        <v>0</v>
      </c>
      <c r="P92" s="112">
        <v>0</v>
      </c>
      <c r="Q92" s="112">
        <v>0</v>
      </c>
      <c r="R92" s="125"/>
    </row>
    <row r="93" ht="15.6" spans="1:18">
      <c r="A93" s="109"/>
      <c r="B93" s="110" t="s">
        <v>108</v>
      </c>
      <c r="C93" s="109"/>
      <c r="D93" s="110" t="s">
        <v>109</v>
      </c>
      <c r="E93" s="111">
        <f t="shared" si="1"/>
        <v>5603176</v>
      </c>
      <c r="F93" s="112">
        <v>3835676</v>
      </c>
      <c r="G93" s="112">
        <v>1567500</v>
      </c>
      <c r="H93" s="112">
        <v>0</v>
      </c>
      <c r="I93" s="112">
        <v>0</v>
      </c>
      <c r="J93" s="112">
        <v>0</v>
      </c>
      <c r="K93" s="112">
        <v>0</v>
      </c>
      <c r="L93" s="112">
        <v>0</v>
      </c>
      <c r="M93" s="112">
        <v>0</v>
      </c>
      <c r="N93" s="112">
        <v>0</v>
      </c>
      <c r="O93" s="112">
        <v>0</v>
      </c>
      <c r="P93" s="112">
        <v>0</v>
      </c>
      <c r="Q93" s="112">
        <v>200000</v>
      </c>
      <c r="R93" s="125"/>
    </row>
    <row r="94" ht="15.6" spans="1:18">
      <c r="A94" s="109"/>
      <c r="B94" s="109"/>
      <c r="C94" s="110" t="s">
        <v>110</v>
      </c>
      <c r="D94" s="110" t="s">
        <v>42</v>
      </c>
      <c r="E94" s="111">
        <f t="shared" si="1"/>
        <v>4703176</v>
      </c>
      <c r="F94" s="112">
        <v>3835676</v>
      </c>
      <c r="G94" s="112">
        <v>867500</v>
      </c>
      <c r="H94" s="112">
        <v>0</v>
      </c>
      <c r="I94" s="112">
        <v>0</v>
      </c>
      <c r="J94" s="112">
        <v>0</v>
      </c>
      <c r="K94" s="112">
        <v>0</v>
      </c>
      <c r="L94" s="112">
        <v>0</v>
      </c>
      <c r="M94" s="112">
        <v>0</v>
      </c>
      <c r="N94" s="112">
        <v>0</v>
      </c>
      <c r="O94" s="112">
        <v>0</v>
      </c>
      <c r="P94" s="112">
        <v>0</v>
      </c>
      <c r="Q94" s="112">
        <v>0</v>
      </c>
      <c r="R94" s="125"/>
    </row>
    <row r="95" ht="15.6" spans="1:18">
      <c r="A95" s="110" t="s">
        <v>37</v>
      </c>
      <c r="B95" s="110" t="s">
        <v>108</v>
      </c>
      <c r="C95" s="110" t="s">
        <v>110</v>
      </c>
      <c r="D95" s="110" t="s">
        <v>111</v>
      </c>
      <c r="E95" s="111">
        <f t="shared" si="1"/>
        <v>4703176</v>
      </c>
      <c r="F95" s="112">
        <v>3835676</v>
      </c>
      <c r="G95" s="112">
        <v>867500</v>
      </c>
      <c r="H95" s="112">
        <v>0</v>
      </c>
      <c r="I95" s="112">
        <v>0</v>
      </c>
      <c r="J95" s="112">
        <v>0</v>
      </c>
      <c r="K95" s="112">
        <v>0</v>
      </c>
      <c r="L95" s="112">
        <v>0</v>
      </c>
      <c r="M95" s="112">
        <v>0</v>
      </c>
      <c r="N95" s="112">
        <v>0</v>
      </c>
      <c r="O95" s="112">
        <v>0</v>
      </c>
      <c r="P95" s="112">
        <v>0</v>
      </c>
      <c r="Q95" s="112">
        <v>0</v>
      </c>
      <c r="R95" s="125"/>
    </row>
    <row r="96" ht="15.6" spans="1:18">
      <c r="A96" s="109"/>
      <c r="B96" s="109"/>
      <c r="C96" s="110" t="s">
        <v>112</v>
      </c>
      <c r="D96" s="110" t="s">
        <v>113</v>
      </c>
      <c r="E96" s="111">
        <f t="shared" si="1"/>
        <v>10000</v>
      </c>
      <c r="F96" s="112">
        <v>0</v>
      </c>
      <c r="G96" s="112">
        <v>10000</v>
      </c>
      <c r="H96" s="112">
        <v>0</v>
      </c>
      <c r="I96" s="112">
        <v>0</v>
      </c>
      <c r="J96" s="112">
        <v>0</v>
      </c>
      <c r="K96" s="112">
        <v>0</v>
      </c>
      <c r="L96" s="112">
        <v>0</v>
      </c>
      <c r="M96" s="112">
        <v>0</v>
      </c>
      <c r="N96" s="112">
        <v>0</v>
      </c>
      <c r="O96" s="112">
        <v>0</v>
      </c>
      <c r="P96" s="112">
        <v>0</v>
      </c>
      <c r="Q96" s="112">
        <v>0</v>
      </c>
      <c r="R96" s="125"/>
    </row>
    <row r="97" ht="15.6" spans="1:18">
      <c r="A97" s="110" t="s">
        <v>37</v>
      </c>
      <c r="B97" s="110" t="s">
        <v>108</v>
      </c>
      <c r="C97" s="110" t="s">
        <v>112</v>
      </c>
      <c r="D97" s="110" t="s">
        <v>111</v>
      </c>
      <c r="E97" s="111">
        <f t="shared" si="1"/>
        <v>10000</v>
      </c>
      <c r="F97" s="112">
        <v>0</v>
      </c>
      <c r="G97" s="112">
        <v>10000</v>
      </c>
      <c r="H97" s="112">
        <v>0</v>
      </c>
      <c r="I97" s="112">
        <v>0</v>
      </c>
      <c r="J97" s="112">
        <v>0</v>
      </c>
      <c r="K97" s="112">
        <v>0</v>
      </c>
      <c r="L97" s="112">
        <v>0</v>
      </c>
      <c r="M97" s="112">
        <v>0</v>
      </c>
      <c r="N97" s="112">
        <v>0</v>
      </c>
      <c r="O97" s="112">
        <v>0</v>
      </c>
      <c r="P97" s="112">
        <v>0</v>
      </c>
      <c r="Q97" s="112">
        <v>0</v>
      </c>
      <c r="R97" s="125"/>
    </row>
    <row r="98" ht="15.6" spans="1:18">
      <c r="A98" s="109"/>
      <c r="B98" s="109"/>
      <c r="C98" s="110" t="s">
        <v>114</v>
      </c>
      <c r="D98" s="110" t="s">
        <v>115</v>
      </c>
      <c r="E98" s="111">
        <f t="shared" si="1"/>
        <v>650000</v>
      </c>
      <c r="F98" s="112">
        <v>0</v>
      </c>
      <c r="G98" s="112">
        <v>650000</v>
      </c>
      <c r="H98" s="112">
        <v>0</v>
      </c>
      <c r="I98" s="112">
        <v>0</v>
      </c>
      <c r="J98" s="112">
        <v>0</v>
      </c>
      <c r="K98" s="112">
        <v>0</v>
      </c>
      <c r="L98" s="112">
        <v>0</v>
      </c>
      <c r="M98" s="112">
        <v>0</v>
      </c>
      <c r="N98" s="112">
        <v>0</v>
      </c>
      <c r="O98" s="112">
        <v>0</v>
      </c>
      <c r="P98" s="112">
        <v>0</v>
      </c>
      <c r="Q98" s="112">
        <v>0</v>
      </c>
      <c r="R98" s="125"/>
    </row>
    <row r="99" ht="15.6" spans="1:18">
      <c r="A99" s="110" t="s">
        <v>37</v>
      </c>
      <c r="B99" s="110" t="s">
        <v>108</v>
      </c>
      <c r="C99" s="110" t="s">
        <v>114</v>
      </c>
      <c r="D99" s="110" t="s">
        <v>111</v>
      </c>
      <c r="E99" s="111">
        <f t="shared" si="1"/>
        <v>650000</v>
      </c>
      <c r="F99" s="112">
        <v>0</v>
      </c>
      <c r="G99" s="112">
        <v>650000</v>
      </c>
      <c r="H99" s="112">
        <v>0</v>
      </c>
      <c r="I99" s="112">
        <v>0</v>
      </c>
      <c r="J99" s="112">
        <v>0</v>
      </c>
      <c r="K99" s="112">
        <v>0</v>
      </c>
      <c r="L99" s="112">
        <v>0</v>
      </c>
      <c r="M99" s="112">
        <v>0</v>
      </c>
      <c r="N99" s="112">
        <v>0</v>
      </c>
      <c r="O99" s="112">
        <v>0</v>
      </c>
      <c r="P99" s="112">
        <v>0</v>
      </c>
      <c r="Q99" s="112">
        <v>0</v>
      </c>
      <c r="R99" s="125"/>
    </row>
    <row r="100" ht="15.6" spans="1:18">
      <c r="A100" s="109"/>
      <c r="B100" s="109"/>
      <c r="C100" s="110" t="s">
        <v>116</v>
      </c>
      <c r="D100" s="110" t="s">
        <v>117</v>
      </c>
      <c r="E100" s="111">
        <f t="shared" si="1"/>
        <v>240000</v>
      </c>
      <c r="F100" s="112">
        <v>0</v>
      </c>
      <c r="G100" s="112">
        <v>40000</v>
      </c>
      <c r="H100" s="112">
        <v>0</v>
      </c>
      <c r="I100" s="112">
        <v>0</v>
      </c>
      <c r="J100" s="112">
        <v>0</v>
      </c>
      <c r="K100" s="112">
        <v>0</v>
      </c>
      <c r="L100" s="112">
        <v>0</v>
      </c>
      <c r="M100" s="112">
        <v>0</v>
      </c>
      <c r="N100" s="112">
        <v>0</v>
      </c>
      <c r="O100" s="112">
        <v>0</v>
      </c>
      <c r="P100" s="112">
        <v>0</v>
      </c>
      <c r="Q100" s="112">
        <v>200000</v>
      </c>
      <c r="R100" s="125"/>
    </row>
    <row r="101" ht="15.6" spans="1:18">
      <c r="A101" s="110" t="s">
        <v>37</v>
      </c>
      <c r="B101" s="110" t="s">
        <v>108</v>
      </c>
      <c r="C101" s="110" t="s">
        <v>116</v>
      </c>
      <c r="D101" s="110" t="s">
        <v>118</v>
      </c>
      <c r="E101" s="111">
        <f t="shared" si="1"/>
        <v>240000</v>
      </c>
      <c r="F101" s="112">
        <v>0</v>
      </c>
      <c r="G101" s="112">
        <v>40000</v>
      </c>
      <c r="H101" s="112">
        <v>0</v>
      </c>
      <c r="I101" s="112">
        <v>0</v>
      </c>
      <c r="J101" s="112">
        <v>0</v>
      </c>
      <c r="K101" s="112">
        <v>0</v>
      </c>
      <c r="L101" s="112">
        <v>0</v>
      </c>
      <c r="M101" s="112">
        <v>0</v>
      </c>
      <c r="N101" s="112">
        <v>0</v>
      </c>
      <c r="O101" s="112">
        <v>0</v>
      </c>
      <c r="P101" s="112">
        <v>0</v>
      </c>
      <c r="Q101" s="112">
        <v>200000</v>
      </c>
      <c r="R101" s="125"/>
    </row>
    <row r="102" ht="15.6" spans="1:18">
      <c r="A102" s="109"/>
      <c r="B102" s="110" t="s">
        <v>119</v>
      </c>
      <c r="C102" s="109"/>
      <c r="D102" s="110" t="s">
        <v>120</v>
      </c>
      <c r="E102" s="111">
        <f t="shared" si="1"/>
        <v>5500000</v>
      </c>
      <c r="F102" s="112">
        <v>0</v>
      </c>
      <c r="G102" s="112">
        <v>5500000</v>
      </c>
      <c r="H102" s="112">
        <v>0</v>
      </c>
      <c r="I102" s="112">
        <v>0</v>
      </c>
      <c r="J102" s="112">
        <v>0</v>
      </c>
      <c r="K102" s="112">
        <v>0</v>
      </c>
      <c r="L102" s="112">
        <v>0</v>
      </c>
      <c r="M102" s="112">
        <v>0</v>
      </c>
      <c r="N102" s="112">
        <v>0</v>
      </c>
      <c r="O102" s="112">
        <v>0</v>
      </c>
      <c r="P102" s="112">
        <v>0</v>
      </c>
      <c r="Q102" s="112">
        <v>0</v>
      </c>
      <c r="R102" s="125"/>
    </row>
    <row r="103" ht="15.6" spans="1:18">
      <c r="A103" s="109"/>
      <c r="B103" s="109"/>
      <c r="C103" s="110" t="s">
        <v>121</v>
      </c>
      <c r="D103" s="110" t="s">
        <v>122</v>
      </c>
      <c r="E103" s="111">
        <f t="shared" si="1"/>
        <v>5500000</v>
      </c>
      <c r="F103" s="112">
        <v>0</v>
      </c>
      <c r="G103" s="112">
        <v>5500000</v>
      </c>
      <c r="H103" s="112">
        <v>0</v>
      </c>
      <c r="I103" s="112">
        <v>0</v>
      </c>
      <c r="J103" s="112">
        <v>0</v>
      </c>
      <c r="K103" s="112">
        <v>0</v>
      </c>
      <c r="L103" s="112">
        <v>0</v>
      </c>
      <c r="M103" s="112">
        <v>0</v>
      </c>
      <c r="N103" s="112">
        <v>0</v>
      </c>
      <c r="O103" s="112">
        <v>0</v>
      </c>
      <c r="P103" s="112">
        <v>0</v>
      </c>
      <c r="Q103" s="112">
        <v>0</v>
      </c>
      <c r="R103" s="125"/>
    </row>
    <row r="104" ht="15.6" spans="1:18">
      <c r="A104" s="110" t="s">
        <v>37</v>
      </c>
      <c r="B104" s="110" t="s">
        <v>119</v>
      </c>
      <c r="C104" s="110" t="s">
        <v>121</v>
      </c>
      <c r="D104" s="110" t="s">
        <v>53</v>
      </c>
      <c r="E104" s="111">
        <f t="shared" si="1"/>
        <v>5500000</v>
      </c>
      <c r="F104" s="112">
        <v>0</v>
      </c>
      <c r="G104" s="112">
        <v>5500000</v>
      </c>
      <c r="H104" s="112">
        <v>0</v>
      </c>
      <c r="I104" s="112">
        <v>0</v>
      </c>
      <c r="J104" s="112">
        <v>0</v>
      </c>
      <c r="K104" s="112">
        <v>0</v>
      </c>
      <c r="L104" s="112">
        <v>0</v>
      </c>
      <c r="M104" s="112">
        <v>0</v>
      </c>
      <c r="N104" s="112">
        <v>0</v>
      </c>
      <c r="O104" s="112">
        <v>0</v>
      </c>
      <c r="P104" s="112">
        <v>0</v>
      </c>
      <c r="Q104" s="112">
        <v>0</v>
      </c>
      <c r="R104" s="125"/>
    </row>
    <row r="105" ht="15.6" spans="1:18">
      <c r="A105" s="109"/>
      <c r="B105" s="110" t="s">
        <v>123</v>
      </c>
      <c r="C105" s="109"/>
      <c r="D105" s="110" t="s">
        <v>124</v>
      </c>
      <c r="E105" s="111">
        <f t="shared" si="1"/>
        <v>1611477</v>
      </c>
      <c r="F105" s="112">
        <v>1184477</v>
      </c>
      <c r="G105" s="112">
        <v>427000</v>
      </c>
      <c r="H105" s="112">
        <v>0</v>
      </c>
      <c r="I105" s="112">
        <v>0</v>
      </c>
      <c r="J105" s="112">
        <v>0</v>
      </c>
      <c r="K105" s="112">
        <v>0</v>
      </c>
      <c r="L105" s="112">
        <v>0</v>
      </c>
      <c r="M105" s="112">
        <v>0</v>
      </c>
      <c r="N105" s="112">
        <v>0</v>
      </c>
      <c r="O105" s="112">
        <v>0</v>
      </c>
      <c r="P105" s="112">
        <v>0</v>
      </c>
      <c r="Q105" s="112">
        <v>0</v>
      </c>
      <c r="R105" s="125"/>
    </row>
    <row r="106" ht="15.6" spans="1:18">
      <c r="A106" s="109"/>
      <c r="B106" s="109"/>
      <c r="C106" s="110" t="s">
        <v>125</v>
      </c>
      <c r="D106" s="110" t="s">
        <v>42</v>
      </c>
      <c r="E106" s="111">
        <f t="shared" si="1"/>
        <v>1361477</v>
      </c>
      <c r="F106" s="112">
        <v>1184477</v>
      </c>
      <c r="G106" s="112">
        <v>177000</v>
      </c>
      <c r="H106" s="112">
        <v>0</v>
      </c>
      <c r="I106" s="112">
        <v>0</v>
      </c>
      <c r="J106" s="112">
        <v>0</v>
      </c>
      <c r="K106" s="112">
        <v>0</v>
      </c>
      <c r="L106" s="112">
        <v>0</v>
      </c>
      <c r="M106" s="112">
        <v>0</v>
      </c>
      <c r="N106" s="112">
        <v>0</v>
      </c>
      <c r="O106" s="112">
        <v>0</v>
      </c>
      <c r="P106" s="112">
        <v>0</v>
      </c>
      <c r="Q106" s="112">
        <v>0</v>
      </c>
      <c r="R106" s="125"/>
    </row>
    <row r="107" ht="15.6" spans="1:18">
      <c r="A107" s="110" t="s">
        <v>37</v>
      </c>
      <c r="B107" s="110" t="s">
        <v>123</v>
      </c>
      <c r="C107" s="110" t="s">
        <v>125</v>
      </c>
      <c r="D107" s="110" t="s">
        <v>126</v>
      </c>
      <c r="E107" s="111">
        <f t="shared" si="1"/>
        <v>1361477</v>
      </c>
      <c r="F107" s="112">
        <v>1184477</v>
      </c>
      <c r="G107" s="112">
        <v>177000</v>
      </c>
      <c r="H107" s="112">
        <v>0</v>
      </c>
      <c r="I107" s="112">
        <v>0</v>
      </c>
      <c r="J107" s="112">
        <v>0</v>
      </c>
      <c r="K107" s="112">
        <v>0</v>
      </c>
      <c r="L107" s="112">
        <v>0</v>
      </c>
      <c r="M107" s="112">
        <v>0</v>
      </c>
      <c r="N107" s="112">
        <v>0</v>
      </c>
      <c r="O107" s="112">
        <v>0</v>
      </c>
      <c r="P107" s="112">
        <v>0</v>
      </c>
      <c r="Q107" s="112">
        <v>0</v>
      </c>
      <c r="R107" s="125"/>
    </row>
    <row r="108" ht="15.6" spans="1:18">
      <c r="A108" s="109"/>
      <c r="B108" s="109"/>
      <c r="C108" s="110" t="s">
        <v>127</v>
      </c>
      <c r="D108" s="110" t="s">
        <v>128</v>
      </c>
      <c r="E108" s="111">
        <f t="shared" si="1"/>
        <v>250000</v>
      </c>
      <c r="F108" s="112">
        <v>0</v>
      </c>
      <c r="G108" s="112">
        <v>250000</v>
      </c>
      <c r="H108" s="112">
        <v>0</v>
      </c>
      <c r="I108" s="112">
        <v>0</v>
      </c>
      <c r="J108" s="112">
        <v>0</v>
      </c>
      <c r="K108" s="112">
        <v>0</v>
      </c>
      <c r="L108" s="112">
        <v>0</v>
      </c>
      <c r="M108" s="112">
        <v>0</v>
      </c>
      <c r="N108" s="112">
        <v>0</v>
      </c>
      <c r="O108" s="112">
        <v>0</v>
      </c>
      <c r="P108" s="112">
        <v>0</v>
      </c>
      <c r="Q108" s="112">
        <v>0</v>
      </c>
      <c r="R108" s="125"/>
    </row>
    <row r="109" ht="15.6" spans="1:18">
      <c r="A109" s="110" t="s">
        <v>37</v>
      </c>
      <c r="B109" s="110" t="s">
        <v>123</v>
      </c>
      <c r="C109" s="110" t="s">
        <v>127</v>
      </c>
      <c r="D109" s="110" t="s">
        <v>126</v>
      </c>
      <c r="E109" s="111">
        <f t="shared" si="1"/>
        <v>250000</v>
      </c>
      <c r="F109" s="112">
        <v>0</v>
      </c>
      <c r="G109" s="112">
        <v>250000</v>
      </c>
      <c r="H109" s="112">
        <v>0</v>
      </c>
      <c r="I109" s="112">
        <v>0</v>
      </c>
      <c r="J109" s="112">
        <v>0</v>
      </c>
      <c r="K109" s="112">
        <v>0</v>
      </c>
      <c r="L109" s="112">
        <v>0</v>
      </c>
      <c r="M109" s="112">
        <v>0</v>
      </c>
      <c r="N109" s="112">
        <v>0</v>
      </c>
      <c r="O109" s="112">
        <v>0</v>
      </c>
      <c r="P109" s="112">
        <v>0</v>
      </c>
      <c r="Q109" s="112">
        <v>0</v>
      </c>
      <c r="R109" s="125"/>
    </row>
    <row r="110" ht="15.6" spans="1:18">
      <c r="A110" s="109"/>
      <c r="B110" s="110" t="s">
        <v>129</v>
      </c>
      <c r="C110" s="109"/>
      <c r="D110" s="110" t="s">
        <v>130</v>
      </c>
      <c r="E110" s="111">
        <f t="shared" si="1"/>
        <v>90000</v>
      </c>
      <c r="F110" s="112">
        <v>0</v>
      </c>
      <c r="G110" s="112">
        <v>90000</v>
      </c>
      <c r="H110" s="112">
        <v>0</v>
      </c>
      <c r="I110" s="112">
        <v>0</v>
      </c>
      <c r="J110" s="112">
        <v>0</v>
      </c>
      <c r="K110" s="112">
        <v>0</v>
      </c>
      <c r="L110" s="112">
        <v>0</v>
      </c>
      <c r="M110" s="112">
        <v>0</v>
      </c>
      <c r="N110" s="112">
        <v>0</v>
      </c>
      <c r="O110" s="112">
        <v>0</v>
      </c>
      <c r="P110" s="112">
        <v>0</v>
      </c>
      <c r="Q110" s="112">
        <v>0</v>
      </c>
      <c r="R110" s="125"/>
    </row>
    <row r="111" ht="15.6" spans="1:18">
      <c r="A111" s="109"/>
      <c r="B111" s="109"/>
      <c r="C111" s="110" t="s">
        <v>131</v>
      </c>
      <c r="D111" s="110" t="s">
        <v>42</v>
      </c>
      <c r="E111" s="111">
        <f t="shared" si="1"/>
        <v>90000</v>
      </c>
      <c r="F111" s="112">
        <v>0</v>
      </c>
      <c r="G111" s="112">
        <v>90000</v>
      </c>
      <c r="H111" s="112">
        <v>0</v>
      </c>
      <c r="I111" s="112">
        <v>0</v>
      </c>
      <c r="J111" s="112">
        <v>0</v>
      </c>
      <c r="K111" s="112">
        <v>0</v>
      </c>
      <c r="L111" s="112">
        <v>0</v>
      </c>
      <c r="M111" s="112">
        <v>0</v>
      </c>
      <c r="N111" s="112">
        <v>0</v>
      </c>
      <c r="O111" s="112">
        <v>0</v>
      </c>
      <c r="P111" s="112">
        <v>0</v>
      </c>
      <c r="Q111" s="112">
        <v>0</v>
      </c>
      <c r="R111" s="125"/>
    </row>
    <row r="112" ht="15.6" spans="1:18">
      <c r="A112" s="110" t="s">
        <v>37</v>
      </c>
      <c r="B112" s="110" t="s">
        <v>129</v>
      </c>
      <c r="C112" s="110" t="s">
        <v>131</v>
      </c>
      <c r="D112" s="110" t="s">
        <v>44</v>
      </c>
      <c r="E112" s="111">
        <f t="shared" si="1"/>
        <v>30000</v>
      </c>
      <c r="F112" s="112">
        <v>0</v>
      </c>
      <c r="G112" s="112">
        <v>30000</v>
      </c>
      <c r="H112" s="112">
        <v>0</v>
      </c>
      <c r="I112" s="112">
        <v>0</v>
      </c>
      <c r="J112" s="112">
        <v>0</v>
      </c>
      <c r="K112" s="112">
        <v>0</v>
      </c>
      <c r="L112" s="112">
        <v>0</v>
      </c>
      <c r="M112" s="112">
        <v>0</v>
      </c>
      <c r="N112" s="112">
        <v>0</v>
      </c>
      <c r="O112" s="112">
        <v>0</v>
      </c>
      <c r="P112" s="112">
        <v>0</v>
      </c>
      <c r="Q112" s="112">
        <v>0</v>
      </c>
      <c r="R112" s="125"/>
    </row>
    <row r="113" ht="15.6" spans="1:18">
      <c r="A113" s="110" t="s">
        <v>37</v>
      </c>
      <c r="B113" s="110" t="s">
        <v>129</v>
      </c>
      <c r="C113" s="110" t="s">
        <v>131</v>
      </c>
      <c r="D113" s="110" t="s">
        <v>45</v>
      </c>
      <c r="E113" s="111">
        <f t="shared" si="1"/>
        <v>30000</v>
      </c>
      <c r="F113" s="112">
        <v>0</v>
      </c>
      <c r="G113" s="112">
        <v>30000</v>
      </c>
      <c r="H113" s="112">
        <v>0</v>
      </c>
      <c r="I113" s="112">
        <v>0</v>
      </c>
      <c r="J113" s="112">
        <v>0</v>
      </c>
      <c r="K113" s="112">
        <v>0</v>
      </c>
      <c r="L113" s="112">
        <v>0</v>
      </c>
      <c r="M113" s="112">
        <v>0</v>
      </c>
      <c r="N113" s="112">
        <v>0</v>
      </c>
      <c r="O113" s="112">
        <v>0</v>
      </c>
      <c r="P113" s="112">
        <v>0</v>
      </c>
      <c r="Q113" s="112">
        <v>0</v>
      </c>
      <c r="R113" s="125"/>
    </row>
    <row r="114" ht="15.6" spans="1:18">
      <c r="A114" s="110" t="s">
        <v>37</v>
      </c>
      <c r="B114" s="110" t="s">
        <v>129</v>
      </c>
      <c r="C114" s="110" t="s">
        <v>131</v>
      </c>
      <c r="D114" s="110" t="s">
        <v>80</v>
      </c>
      <c r="E114" s="111">
        <f t="shared" si="1"/>
        <v>30000</v>
      </c>
      <c r="F114" s="112">
        <v>0</v>
      </c>
      <c r="G114" s="112">
        <v>30000</v>
      </c>
      <c r="H114" s="112">
        <v>0</v>
      </c>
      <c r="I114" s="112">
        <v>0</v>
      </c>
      <c r="J114" s="112">
        <v>0</v>
      </c>
      <c r="K114" s="112">
        <v>0</v>
      </c>
      <c r="L114" s="112">
        <v>0</v>
      </c>
      <c r="M114" s="112">
        <v>0</v>
      </c>
      <c r="N114" s="112">
        <v>0</v>
      </c>
      <c r="O114" s="112">
        <v>0</v>
      </c>
      <c r="P114" s="112">
        <v>0</v>
      </c>
      <c r="Q114" s="112">
        <v>0</v>
      </c>
      <c r="R114" s="125"/>
    </row>
    <row r="115" ht="15.6" spans="1:18">
      <c r="A115" s="109"/>
      <c r="B115" s="110" t="s">
        <v>132</v>
      </c>
      <c r="C115" s="109"/>
      <c r="D115" s="110" t="s">
        <v>133</v>
      </c>
      <c r="E115" s="111">
        <f t="shared" si="1"/>
        <v>2101852</v>
      </c>
      <c r="F115" s="112">
        <v>2101852</v>
      </c>
      <c r="G115" s="112">
        <v>0</v>
      </c>
      <c r="H115" s="112">
        <v>0</v>
      </c>
      <c r="I115" s="112">
        <v>0</v>
      </c>
      <c r="J115" s="112">
        <v>0</v>
      </c>
      <c r="K115" s="112">
        <v>0</v>
      </c>
      <c r="L115" s="112">
        <v>0</v>
      </c>
      <c r="M115" s="112">
        <v>0</v>
      </c>
      <c r="N115" s="112">
        <v>0</v>
      </c>
      <c r="O115" s="112">
        <v>0</v>
      </c>
      <c r="P115" s="112">
        <v>0</v>
      </c>
      <c r="Q115" s="112">
        <v>0</v>
      </c>
      <c r="R115" s="125"/>
    </row>
    <row r="116" ht="15.6" spans="1:18">
      <c r="A116" s="109"/>
      <c r="B116" s="109"/>
      <c r="C116" s="110" t="s">
        <v>134</v>
      </c>
      <c r="D116" s="110" t="s">
        <v>65</v>
      </c>
      <c r="E116" s="111">
        <f t="shared" si="1"/>
        <v>1802652</v>
      </c>
      <c r="F116" s="112">
        <v>1802652</v>
      </c>
      <c r="G116" s="112">
        <v>0</v>
      </c>
      <c r="H116" s="112">
        <v>0</v>
      </c>
      <c r="I116" s="112">
        <v>0</v>
      </c>
      <c r="J116" s="112">
        <v>0</v>
      </c>
      <c r="K116" s="112">
        <v>0</v>
      </c>
      <c r="L116" s="112">
        <v>0</v>
      </c>
      <c r="M116" s="112">
        <v>0</v>
      </c>
      <c r="N116" s="112">
        <v>0</v>
      </c>
      <c r="O116" s="112">
        <v>0</v>
      </c>
      <c r="P116" s="112">
        <v>0</v>
      </c>
      <c r="Q116" s="112">
        <v>0</v>
      </c>
      <c r="R116" s="125"/>
    </row>
    <row r="117" ht="15.6" spans="1:18">
      <c r="A117" s="110" t="s">
        <v>37</v>
      </c>
      <c r="B117" s="110" t="s">
        <v>132</v>
      </c>
      <c r="C117" s="110" t="s">
        <v>134</v>
      </c>
      <c r="D117" s="110" t="s">
        <v>135</v>
      </c>
      <c r="E117" s="111">
        <f t="shared" si="1"/>
        <v>1802652</v>
      </c>
      <c r="F117" s="112">
        <v>1802652</v>
      </c>
      <c r="G117" s="112">
        <v>0</v>
      </c>
      <c r="H117" s="112">
        <v>0</v>
      </c>
      <c r="I117" s="112">
        <v>0</v>
      </c>
      <c r="J117" s="112">
        <v>0</v>
      </c>
      <c r="K117" s="112">
        <v>0</v>
      </c>
      <c r="L117" s="112">
        <v>0</v>
      </c>
      <c r="M117" s="112">
        <v>0</v>
      </c>
      <c r="N117" s="112">
        <v>0</v>
      </c>
      <c r="O117" s="112">
        <v>0</v>
      </c>
      <c r="P117" s="112">
        <v>0</v>
      </c>
      <c r="Q117" s="112">
        <v>0</v>
      </c>
      <c r="R117" s="125"/>
    </row>
    <row r="118" ht="15.6" spans="1:18">
      <c r="A118" s="109"/>
      <c r="B118" s="109"/>
      <c r="C118" s="110" t="s">
        <v>136</v>
      </c>
      <c r="D118" s="110" t="s">
        <v>137</v>
      </c>
      <c r="E118" s="111">
        <f t="shared" si="1"/>
        <v>299200</v>
      </c>
      <c r="F118" s="112">
        <v>299200</v>
      </c>
      <c r="G118" s="112">
        <v>0</v>
      </c>
      <c r="H118" s="112">
        <v>0</v>
      </c>
      <c r="I118" s="112">
        <v>0</v>
      </c>
      <c r="J118" s="112">
        <v>0</v>
      </c>
      <c r="K118" s="112">
        <v>0</v>
      </c>
      <c r="L118" s="112">
        <v>0</v>
      </c>
      <c r="M118" s="112">
        <v>0</v>
      </c>
      <c r="N118" s="112">
        <v>0</v>
      </c>
      <c r="O118" s="112">
        <v>0</v>
      </c>
      <c r="P118" s="112">
        <v>0</v>
      </c>
      <c r="Q118" s="112">
        <v>0</v>
      </c>
      <c r="R118" s="125"/>
    </row>
    <row r="119" ht="15.6" spans="1:18">
      <c r="A119" s="110" t="s">
        <v>37</v>
      </c>
      <c r="B119" s="110" t="s">
        <v>132</v>
      </c>
      <c r="C119" s="110" t="s">
        <v>136</v>
      </c>
      <c r="D119" s="110" t="s">
        <v>138</v>
      </c>
      <c r="E119" s="111">
        <f t="shared" si="1"/>
        <v>299200</v>
      </c>
      <c r="F119" s="112">
        <v>299200</v>
      </c>
      <c r="G119" s="112">
        <v>0</v>
      </c>
      <c r="H119" s="112">
        <v>0</v>
      </c>
      <c r="I119" s="112">
        <v>0</v>
      </c>
      <c r="J119" s="112">
        <v>0</v>
      </c>
      <c r="K119" s="112">
        <v>0</v>
      </c>
      <c r="L119" s="112">
        <v>0</v>
      </c>
      <c r="M119" s="112">
        <v>0</v>
      </c>
      <c r="N119" s="112">
        <v>0</v>
      </c>
      <c r="O119" s="112">
        <v>0</v>
      </c>
      <c r="P119" s="112">
        <v>0</v>
      </c>
      <c r="Q119" s="112">
        <v>0</v>
      </c>
      <c r="R119" s="125"/>
    </row>
    <row r="120" ht="15.6" spans="1:18">
      <c r="A120" s="109"/>
      <c r="B120" s="110" t="s">
        <v>139</v>
      </c>
      <c r="C120" s="109"/>
      <c r="D120" s="110" t="s">
        <v>140</v>
      </c>
      <c r="E120" s="111">
        <f t="shared" si="1"/>
        <v>3974903.38</v>
      </c>
      <c r="F120" s="112">
        <v>2984788.38</v>
      </c>
      <c r="G120" s="112">
        <v>722500</v>
      </c>
      <c r="H120" s="112">
        <v>267615</v>
      </c>
      <c r="I120" s="112">
        <v>0</v>
      </c>
      <c r="J120" s="112">
        <v>0</v>
      </c>
      <c r="K120" s="112">
        <v>0</v>
      </c>
      <c r="L120" s="112">
        <v>0</v>
      </c>
      <c r="M120" s="112">
        <v>0</v>
      </c>
      <c r="N120" s="112">
        <v>0</v>
      </c>
      <c r="O120" s="112">
        <v>0</v>
      </c>
      <c r="P120" s="112">
        <v>0</v>
      </c>
      <c r="Q120" s="112">
        <v>0</v>
      </c>
      <c r="R120" s="125"/>
    </row>
    <row r="121" ht="15.6" spans="1:18">
      <c r="A121" s="109"/>
      <c r="B121" s="109"/>
      <c r="C121" s="110" t="s">
        <v>141</v>
      </c>
      <c r="D121" s="110" t="s">
        <v>42</v>
      </c>
      <c r="E121" s="111">
        <f t="shared" si="1"/>
        <v>3974903.38</v>
      </c>
      <c r="F121" s="112">
        <v>2984788.38</v>
      </c>
      <c r="G121" s="112">
        <v>722500</v>
      </c>
      <c r="H121" s="112">
        <v>267615</v>
      </c>
      <c r="I121" s="112">
        <v>0</v>
      </c>
      <c r="J121" s="112">
        <v>0</v>
      </c>
      <c r="K121" s="112">
        <v>0</v>
      </c>
      <c r="L121" s="112">
        <v>0</v>
      </c>
      <c r="M121" s="112">
        <v>0</v>
      </c>
      <c r="N121" s="112">
        <v>0</v>
      </c>
      <c r="O121" s="112">
        <v>0</v>
      </c>
      <c r="P121" s="112">
        <v>0</v>
      </c>
      <c r="Q121" s="112">
        <v>0</v>
      </c>
      <c r="R121" s="125"/>
    </row>
    <row r="122" ht="15.6" spans="1:18">
      <c r="A122" s="110" t="s">
        <v>37</v>
      </c>
      <c r="B122" s="110" t="s">
        <v>139</v>
      </c>
      <c r="C122" s="110" t="s">
        <v>141</v>
      </c>
      <c r="D122" s="110" t="s">
        <v>142</v>
      </c>
      <c r="E122" s="111">
        <f t="shared" si="1"/>
        <v>3914903.38</v>
      </c>
      <c r="F122" s="112">
        <v>2984788.38</v>
      </c>
      <c r="G122" s="112">
        <v>662500</v>
      </c>
      <c r="H122" s="112">
        <v>267615</v>
      </c>
      <c r="I122" s="112">
        <v>0</v>
      </c>
      <c r="J122" s="112">
        <v>0</v>
      </c>
      <c r="K122" s="112">
        <v>0</v>
      </c>
      <c r="L122" s="112">
        <v>0</v>
      </c>
      <c r="M122" s="112">
        <v>0</v>
      </c>
      <c r="N122" s="112">
        <v>0</v>
      </c>
      <c r="O122" s="112">
        <v>0</v>
      </c>
      <c r="P122" s="112">
        <v>0</v>
      </c>
      <c r="Q122" s="112">
        <v>0</v>
      </c>
      <c r="R122" s="125"/>
    </row>
    <row r="123" ht="15.6" spans="1:18">
      <c r="A123" s="110" t="s">
        <v>37</v>
      </c>
      <c r="B123" s="110" t="s">
        <v>139</v>
      </c>
      <c r="C123" s="110" t="s">
        <v>141</v>
      </c>
      <c r="D123" s="110" t="s">
        <v>44</v>
      </c>
      <c r="E123" s="111">
        <f t="shared" si="1"/>
        <v>20000</v>
      </c>
      <c r="F123" s="112">
        <v>0</v>
      </c>
      <c r="G123" s="112">
        <v>20000</v>
      </c>
      <c r="H123" s="112">
        <v>0</v>
      </c>
      <c r="I123" s="112">
        <v>0</v>
      </c>
      <c r="J123" s="112">
        <v>0</v>
      </c>
      <c r="K123" s="112">
        <v>0</v>
      </c>
      <c r="L123" s="112">
        <v>0</v>
      </c>
      <c r="M123" s="112">
        <v>0</v>
      </c>
      <c r="N123" s="112">
        <v>0</v>
      </c>
      <c r="O123" s="112">
        <v>0</v>
      </c>
      <c r="P123" s="112">
        <v>0</v>
      </c>
      <c r="Q123" s="112">
        <v>0</v>
      </c>
      <c r="R123" s="125"/>
    </row>
    <row r="124" ht="15.6" spans="1:18">
      <c r="A124" s="110" t="s">
        <v>37</v>
      </c>
      <c r="B124" s="110" t="s">
        <v>139</v>
      </c>
      <c r="C124" s="110" t="s">
        <v>141</v>
      </c>
      <c r="D124" s="110" t="s">
        <v>45</v>
      </c>
      <c r="E124" s="111">
        <f t="shared" si="1"/>
        <v>20000</v>
      </c>
      <c r="F124" s="112">
        <v>0</v>
      </c>
      <c r="G124" s="112">
        <v>20000</v>
      </c>
      <c r="H124" s="112">
        <v>0</v>
      </c>
      <c r="I124" s="112">
        <v>0</v>
      </c>
      <c r="J124" s="112">
        <v>0</v>
      </c>
      <c r="K124" s="112">
        <v>0</v>
      </c>
      <c r="L124" s="112">
        <v>0</v>
      </c>
      <c r="M124" s="112">
        <v>0</v>
      </c>
      <c r="N124" s="112">
        <v>0</v>
      </c>
      <c r="O124" s="112">
        <v>0</v>
      </c>
      <c r="P124" s="112">
        <v>0</v>
      </c>
      <c r="Q124" s="112">
        <v>0</v>
      </c>
      <c r="R124" s="125"/>
    </row>
    <row r="125" ht="15.6" spans="1:18">
      <c r="A125" s="110" t="s">
        <v>37</v>
      </c>
      <c r="B125" s="110" t="s">
        <v>139</v>
      </c>
      <c r="C125" s="110" t="s">
        <v>141</v>
      </c>
      <c r="D125" s="110" t="s">
        <v>47</v>
      </c>
      <c r="E125" s="111">
        <f t="shared" si="1"/>
        <v>20000</v>
      </c>
      <c r="F125" s="112">
        <v>0</v>
      </c>
      <c r="G125" s="112">
        <v>20000</v>
      </c>
      <c r="H125" s="112">
        <v>0</v>
      </c>
      <c r="I125" s="112">
        <v>0</v>
      </c>
      <c r="J125" s="112">
        <v>0</v>
      </c>
      <c r="K125" s="112">
        <v>0</v>
      </c>
      <c r="L125" s="112">
        <v>0</v>
      </c>
      <c r="M125" s="112">
        <v>0</v>
      </c>
      <c r="N125" s="112">
        <v>0</v>
      </c>
      <c r="O125" s="112">
        <v>0</v>
      </c>
      <c r="P125" s="112">
        <v>0</v>
      </c>
      <c r="Q125" s="112">
        <v>0</v>
      </c>
      <c r="R125" s="125"/>
    </row>
    <row r="126" ht="15.6" spans="1:18">
      <c r="A126" s="109"/>
      <c r="B126" s="110" t="s">
        <v>143</v>
      </c>
      <c r="C126" s="109"/>
      <c r="D126" s="110" t="s">
        <v>144</v>
      </c>
      <c r="E126" s="111">
        <f t="shared" si="1"/>
        <v>1387781</v>
      </c>
      <c r="F126" s="112">
        <v>1101281</v>
      </c>
      <c r="G126" s="112">
        <v>286500</v>
      </c>
      <c r="H126" s="112">
        <v>0</v>
      </c>
      <c r="I126" s="112">
        <v>0</v>
      </c>
      <c r="J126" s="112">
        <v>0</v>
      </c>
      <c r="K126" s="112">
        <v>0</v>
      </c>
      <c r="L126" s="112">
        <v>0</v>
      </c>
      <c r="M126" s="112">
        <v>0</v>
      </c>
      <c r="N126" s="112">
        <v>0</v>
      </c>
      <c r="O126" s="112">
        <v>0</v>
      </c>
      <c r="P126" s="112">
        <v>0</v>
      </c>
      <c r="Q126" s="112">
        <v>0</v>
      </c>
      <c r="R126" s="125"/>
    </row>
    <row r="127" ht="15.6" spans="1:18">
      <c r="A127" s="109"/>
      <c r="B127" s="109"/>
      <c r="C127" s="110" t="s">
        <v>145</v>
      </c>
      <c r="D127" s="110" t="s">
        <v>42</v>
      </c>
      <c r="E127" s="111">
        <f t="shared" si="1"/>
        <v>1387781</v>
      </c>
      <c r="F127" s="112">
        <v>1101281</v>
      </c>
      <c r="G127" s="112">
        <v>286500</v>
      </c>
      <c r="H127" s="112">
        <v>0</v>
      </c>
      <c r="I127" s="112">
        <v>0</v>
      </c>
      <c r="J127" s="112">
        <v>0</v>
      </c>
      <c r="K127" s="112">
        <v>0</v>
      </c>
      <c r="L127" s="112">
        <v>0</v>
      </c>
      <c r="M127" s="112">
        <v>0</v>
      </c>
      <c r="N127" s="112">
        <v>0</v>
      </c>
      <c r="O127" s="112">
        <v>0</v>
      </c>
      <c r="P127" s="112">
        <v>0</v>
      </c>
      <c r="Q127" s="112">
        <v>0</v>
      </c>
      <c r="R127" s="125"/>
    </row>
    <row r="128" ht="15.6" spans="1:18">
      <c r="A128" s="110" t="s">
        <v>37</v>
      </c>
      <c r="B128" s="110" t="s">
        <v>143</v>
      </c>
      <c r="C128" s="110" t="s">
        <v>145</v>
      </c>
      <c r="D128" s="110" t="s">
        <v>146</v>
      </c>
      <c r="E128" s="111">
        <f t="shared" si="1"/>
        <v>1387781</v>
      </c>
      <c r="F128" s="112">
        <v>1101281</v>
      </c>
      <c r="G128" s="112">
        <v>286500</v>
      </c>
      <c r="H128" s="112">
        <v>0</v>
      </c>
      <c r="I128" s="112">
        <v>0</v>
      </c>
      <c r="J128" s="112">
        <v>0</v>
      </c>
      <c r="K128" s="112">
        <v>0</v>
      </c>
      <c r="L128" s="112">
        <v>0</v>
      </c>
      <c r="M128" s="112">
        <v>0</v>
      </c>
      <c r="N128" s="112">
        <v>0</v>
      </c>
      <c r="O128" s="112">
        <v>0</v>
      </c>
      <c r="P128" s="112">
        <v>0</v>
      </c>
      <c r="Q128" s="112">
        <v>0</v>
      </c>
      <c r="R128" s="125"/>
    </row>
    <row r="129" ht="15.6" spans="1:18">
      <c r="A129" s="109"/>
      <c r="B129" s="110" t="s">
        <v>147</v>
      </c>
      <c r="C129" s="109"/>
      <c r="D129" s="110" t="s">
        <v>148</v>
      </c>
      <c r="E129" s="111">
        <f t="shared" si="1"/>
        <v>7644977</v>
      </c>
      <c r="F129" s="112">
        <v>4726729</v>
      </c>
      <c r="G129" s="112">
        <v>1898500</v>
      </c>
      <c r="H129" s="112">
        <v>179748</v>
      </c>
      <c r="I129" s="112">
        <v>0</v>
      </c>
      <c r="J129" s="112">
        <v>0</v>
      </c>
      <c r="K129" s="112">
        <v>0</v>
      </c>
      <c r="L129" s="112">
        <v>0</v>
      </c>
      <c r="M129" s="112">
        <v>0</v>
      </c>
      <c r="N129" s="112">
        <v>0</v>
      </c>
      <c r="O129" s="112">
        <v>840000</v>
      </c>
      <c r="P129" s="112">
        <v>0</v>
      </c>
      <c r="Q129" s="112">
        <v>0</v>
      </c>
      <c r="R129" s="125"/>
    </row>
    <row r="130" ht="15.6" spans="1:18">
      <c r="A130" s="109"/>
      <c r="B130" s="109"/>
      <c r="C130" s="110" t="s">
        <v>149</v>
      </c>
      <c r="D130" s="110" t="s">
        <v>42</v>
      </c>
      <c r="E130" s="111">
        <f t="shared" si="1"/>
        <v>7104977</v>
      </c>
      <c r="F130" s="112">
        <v>4726729</v>
      </c>
      <c r="G130" s="112">
        <v>1898500</v>
      </c>
      <c r="H130" s="112">
        <v>179748</v>
      </c>
      <c r="I130" s="112">
        <v>0</v>
      </c>
      <c r="J130" s="112">
        <v>0</v>
      </c>
      <c r="K130" s="112">
        <v>0</v>
      </c>
      <c r="L130" s="112">
        <v>0</v>
      </c>
      <c r="M130" s="112">
        <v>0</v>
      </c>
      <c r="N130" s="112">
        <v>0</v>
      </c>
      <c r="O130" s="112">
        <v>300000</v>
      </c>
      <c r="P130" s="112">
        <v>0</v>
      </c>
      <c r="Q130" s="112">
        <v>0</v>
      </c>
      <c r="R130" s="125"/>
    </row>
    <row r="131" ht="15.6" spans="1:18">
      <c r="A131" s="110" t="s">
        <v>37</v>
      </c>
      <c r="B131" s="110" t="s">
        <v>147</v>
      </c>
      <c r="C131" s="110" t="s">
        <v>149</v>
      </c>
      <c r="D131" s="110" t="s">
        <v>150</v>
      </c>
      <c r="E131" s="111">
        <f t="shared" si="1"/>
        <v>7104977</v>
      </c>
      <c r="F131" s="112">
        <v>4726729</v>
      </c>
      <c r="G131" s="112">
        <v>1898500</v>
      </c>
      <c r="H131" s="112">
        <v>179748</v>
      </c>
      <c r="I131" s="112">
        <v>0</v>
      </c>
      <c r="J131" s="112">
        <v>0</v>
      </c>
      <c r="K131" s="112">
        <v>0</v>
      </c>
      <c r="L131" s="112">
        <v>0</v>
      </c>
      <c r="M131" s="112">
        <v>0</v>
      </c>
      <c r="N131" s="112">
        <v>0</v>
      </c>
      <c r="O131" s="112">
        <v>300000</v>
      </c>
      <c r="P131" s="112">
        <v>0</v>
      </c>
      <c r="Q131" s="112">
        <v>0</v>
      </c>
      <c r="R131" s="125"/>
    </row>
    <row r="132" ht="15.6" spans="1:18">
      <c r="A132" s="109"/>
      <c r="B132" s="109"/>
      <c r="C132" s="110" t="s">
        <v>151</v>
      </c>
      <c r="D132" s="110" t="s">
        <v>152</v>
      </c>
      <c r="E132" s="111">
        <f t="shared" si="1"/>
        <v>540000</v>
      </c>
      <c r="F132" s="112">
        <v>0</v>
      </c>
      <c r="G132" s="112">
        <v>0</v>
      </c>
      <c r="H132" s="112">
        <v>0</v>
      </c>
      <c r="I132" s="112">
        <v>0</v>
      </c>
      <c r="J132" s="112">
        <v>0</v>
      </c>
      <c r="K132" s="112">
        <v>0</v>
      </c>
      <c r="L132" s="112">
        <v>0</v>
      </c>
      <c r="M132" s="112">
        <v>0</v>
      </c>
      <c r="N132" s="112">
        <v>0</v>
      </c>
      <c r="O132" s="112">
        <v>540000</v>
      </c>
      <c r="P132" s="112">
        <v>0</v>
      </c>
      <c r="Q132" s="112">
        <v>0</v>
      </c>
      <c r="R132" s="125"/>
    </row>
    <row r="133" ht="15.6" spans="1:18">
      <c r="A133" s="110" t="s">
        <v>37</v>
      </c>
      <c r="B133" s="110" t="s">
        <v>147</v>
      </c>
      <c r="C133" s="110" t="s">
        <v>151</v>
      </c>
      <c r="D133" s="110" t="s">
        <v>150</v>
      </c>
      <c r="E133" s="111">
        <f t="shared" si="1"/>
        <v>540000</v>
      </c>
      <c r="F133" s="112">
        <v>0</v>
      </c>
      <c r="G133" s="112">
        <v>0</v>
      </c>
      <c r="H133" s="112">
        <v>0</v>
      </c>
      <c r="I133" s="112">
        <v>0</v>
      </c>
      <c r="J133" s="112">
        <v>0</v>
      </c>
      <c r="K133" s="112">
        <v>0</v>
      </c>
      <c r="L133" s="112">
        <v>0</v>
      </c>
      <c r="M133" s="112">
        <v>0</v>
      </c>
      <c r="N133" s="112">
        <v>0</v>
      </c>
      <c r="O133" s="112">
        <v>540000</v>
      </c>
      <c r="P133" s="112">
        <v>0</v>
      </c>
      <c r="Q133" s="112">
        <v>0</v>
      </c>
      <c r="R133" s="125"/>
    </row>
    <row r="134" ht="15.6" spans="1:18">
      <c r="A134" s="109"/>
      <c r="B134" s="110" t="s">
        <v>153</v>
      </c>
      <c r="C134" s="109"/>
      <c r="D134" s="110" t="s">
        <v>154</v>
      </c>
      <c r="E134" s="111">
        <f t="shared" ref="E134:E197" si="2">SUM(F134:R134)</f>
        <v>2906734</v>
      </c>
      <c r="F134" s="112">
        <v>890334</v>
      </c>
      <c r="G134" s="112">
        <v>2016400</v>
      </c>
      <c r="H134" s="112">
        <v>0</v>
      </c>
      <c r="I134" s="112">
        <v>0</v>
      </c>
      <c r="J134" s="112">
        <v>0</v>
      </c>
      <c r="K134" s="112">
        <v>0</v>
      </c>
      <c r="L134" s="112">
        <v>0</v>
      </c>
      <c r="M134" s="112">
        <v>0</v>
      </c>
      <c r="N134" s="112">
        <v>0</v>
      </c>
      <c r="O134" s="112">
        <v>0</v>
      </c>
      <c r="P134" s="112">
        <v>0</v>
      </c>
      <c r="Q134" s="112">
        <v>0</v>
      </c>
      <c r="R134" s="125"/>
    </row>
    <row r="135" ht="15.6" spans="1:18">
      <c r="A135" s="109"/>
      <c r="B135" s="109"/>
      <c r="C135" s="110" t="s">
        <v>155</v>
      </c>
      <c r="D135" s="110" t="s">
        <v>42</v>
      </c>
      <c r="E135" s="111">
        <f t="shared" si="2"/>
        <v>2906734</v>
      </c>
      <c r="F135" s="112">
        <v>890334</v>
      </c>
      <c r="G135" s="112">
        <v>2016400</v>
      </c>
      <c r="H135" s="112">
        <v>0</v>
      </c>
      <c r="I135" s="112">
        <v>0</v>
      </c>
      <c r="J135" s="112">
        <v>0</v>
      </c>
      <c r="K135" s="112">
        <v>0</v>
      </c>
      <c r="L135" s="112">
        <v>0</v>
      </c>
      <c r="M135" s="112">
        <v>0</v>
      </c>
      <c r="N135" s="112">
        <v>0</v>
      </c>
      <c r="O135" s="112">
        <v>0</v>
      </c>
      <c r="P135" s="112">
        <v>0</v>
      </c>
      <c r="Q135" s="112">
        <v>0</v>
      </c>
      <c r="R135" s="125"/>
    </row>
    <row r="136" ht="15.6" spans="1:18">
      <c r="A136" s="110" t="s">
        <v>37</v>
      </c>
      <c r="B136" s="110" t="s">
        <v>153</v>
      </c>
      <c r="C136" s="110" t="s">
        <v>155</v>
      </c>
      <c r="D136" s="110" t="s">
        <v>156</v>
      </c>
      <c r="E136" s="111">
        <f t="shared" si="2"/>
        <v>2906734</v>
      </c>
      <c r="F136" s="112">
        <v>890334</v>
      </c>
      <c r="G136" s="112">
        <v>2016400</v>
      </c>
      <c r="H136" s="112">
        <v>0</v>
      </c>
      <c r="I136" s="112">
        <v>0</v>
      </c>
      <c r="J136" s="112">
        <v>0</v>
      </c>
      <c r="K136" s="112">
        <v>0</v>
      </c>
      <c r="L136" s="112">
        <v>0</v>
      </c>
      <c r="M136" s="112">
        <v>0</v>
      </c>
      <c r="N136" s="112">
        <v>0</v>
      </c>
      <c r="O136" s="112">
        <v>0</v>
      </c>
      <c r="P136" s="112">
        <v>0</v>
      </c>
      <c r="Q136" s="112">
        <v>0</v>
      </c>
      <c r="R136" s="125"/>
    </row>
    <row r="137" ht="15.6" spans="1:18">
      <c r="A137" s="109"/>
      <c r="B137" s="110" t="s">
        <v>157</v>
      </c>
      <c r="C137" s="109"/>
      <c r="D137" s="110" t="s">
        <v>158</v>
      </c>
      <c r="E137" s="111">
        <f t="shared" si="2"/>
        <v>1172778</v>
      </c>
      <c r="F137" s="112">
        <v>909278</v>
      </c>
      <c r="G137" s="112">
        <v>263500</v>
      </c>
      <c r="H137" s="112">
        <v>0</v>
      </c>
      <c r="I137" s="112">
        <v>0</v>
      </c>
      <c r="J137" s="112">
        <v>0</v>
      </c>
      <c r="K137" s="112">
        <v>0</v>
      </c>
      <c r="L137" s="112">
        <v>0</v>
      </c>
      <c r="M137" s="112">
        <v>0</v>
      </c>
      <c r="N137" s="112">
        <v>0</v>
      </c>
      <c r="O137" s="112">
        <v>0</v>
      </c>
      <c r="P137" s="112">
        <v>0</v>
      </c>
      <c r="Q137" s="112">
        <v>0</v>
      </c>
      <c r="R137" s="125"/>
    </row>
    <row r="138" ht="15.6" spans="1:18">
      <c r="A138" s="109"/>
      <c r="B138" s="109"/>
      <c r="C138" s="110" t="s">
        <v>159</v>
      </c>
      <c r="D138" s="110" t="s">
        <v>42</v>
      </c>
      <c r="E138" s="111">
        <f t="shared" si="2"/>
        <v>1072778</v>
      </c>
      <c r="F138" s="112">
        <v>909278</v>
      </c>
      <c r="G138" s="112">
        <v>163500</v>
      </c>
      <c r="H138" s="112">
        <v>0</v>
      </c>
      <c r="I138" s="112">
        <v>0</v>
      </c>
      <c r="J138" s="112">
        <v>0</v>
      </c>
      <c r="K138" s="112">
        <v>0</v>
      </c>
      <c r="L138" s="112">
        <v>0</v>
      </c>
      <c r="M138" s="112">
        <v>0</v>
      </c>
      <c r="N138" s="112">
        <v>0</v>
      </c>
      <c r="O138" s="112">
        <v>0</v>
      </c>
      <c r="P138" s="112">
        <v>0</v>
      </c>
      <c r="Q138" s="112">
        <v>0</v>
      </c>
      <c r="R138" s="125"/>
    </row>
    <row r="139" ht="15.6" spans="1:18">
      <c r="A139" s="110" t="s">
        <v>37</v>
      </c>
      <c r="B139" s="110" t="s">
        <v>157</v>
      </c>
      <c r="C139" s="110" t="s">
        <v>159</v>
      </c>
      <c r="D139" s="110" t="s">
        <v>160</v>
      </c>
      <c r="E139" s="111">
        <f t="shared" si="2"/>
        <v>1072778</v>
      </c>
      <c r="F139" s="112">
        <v>909278</v>
      </c>
      <c r="G139" s="112">
        <v>163500</v>
      </c>
      <c r="H139" s="112">
        <v>0</v>
      </c>
      <c r="I139" s="112">
        <v>0</v>
      </c>
      <c r="J139" s="112">
        <v>0</v>
      </c>
      <c r="K139" s="112">
        <v>0</v>
      </c>
      <c r="L139" s="112">
        <v>0</v>
      </c>
      <c r="M139" s="112">
        <v>0</v>
      </c>
      <c r="N139" s="112">
        <v>0</v>
      </c>
      <c r="O139" s="112">
        <v>0</v>
      </c>
      <c r="P139" s="112">
        <v>0</v>
      </c>
      <c r="Q139" s="112">
        <v>0</v>
      </c>
      <c r="R139" s="125"/>
    </row>
    <row r="140" ht="15.6" spans="1:18">
      <c r="A140" s="109"/>
      <c r="B140" s="109"/>
      <c r="C140" s="110" t="s">
        <v>161</v>
      </c>
      <c r="D140" s="110" t="s">
        <v>162</v>
      </c>
      <c r="E140" s="111">
        <f t="shared" si="2"/>
        <v>100000</v>
      </c>
      <c r="F140" s="112">
        <v>0</v>
      </c>
      <c r="G140" s="112">
        <v>100000</v>
      </c>
      <c r="H140" s="112">
        <v>0</v>
      </c>
      <c r="I140" s="112">
        <v>0</v>
      </c>
      <c r="J140" s="112">
        <v>0</v>
      </c>
      <c r="K140" s="112">
        <v>0</v>
      </c>
      <c r="L140" s="112">
        <v>0</v>
      </c>
      <c r="M140" s="112">
        <v>0</v>
      </c>
      <c r="N140" s="112">
        <v>0</v>
      </c>
      <c r="O140" s="112">
        <v>0</v>
      </c>
      <c r="P140" s="112">
        <v>0</v>
      </c>
      <c r="Q140" s="112">
        <v>0</v>
      </c>
      <c r="R140" s="125"/>
    </row>
    <row r="141" ht="15.6" spans="1:18">
      <c r="A141" s="110" t="s">
        <v>37</v>
      </c>
      <c r="B141" s="110" t="s">
        <v>157</v>
      </c>
      <c r="C141" s="110" t="s">
        <v>161</v>
      </c>
      <c r="D141" s="110" t="s">
        <v>160</v>
      </c>
      <c r="E141" s="111">
        <f t="shared" si="2"/>
        <v>100000</v>
      </c>
      <c r="F141" s="112">
        <v>0</v>
      </c>
      <c r="G141" s="112">
        <v>100000</v>
      </c>
      <c r="H141" s="112">
        <v>0</v>
      </c>
      <c r="I141" s="112">
        <v>0</v>
      </c>
      <c r="J141" s="112">
        <v>0</v>
      </c>
      <c r="K141" s="112">
        <v>0</v>
      </c>
      <c r="L141" s="112">
        <v>0</v>
      </c>
      <c r="M141" s="112">
        <v>0</v>
      </c>
      <c r="N141" s="112">
        <v>0</v>
      </c>
      <c r="O141" s="112">
        <v>0</v>
      </c>
      <c r="P141" s="112">
        <v>0</v>
      </c>
      <c r="Q141" s="112">
        <v>0</v>
      </c>
      <c r="R141" s="125"/>
    </row>
    <row r="142" ht="15.6" spans="1:18">
      <c r="A142" s="109"/>
      <c r="B142" s="110" t="s">
        <v>163</v>
      </c>
      <c r="C142" s="109"/>
      <c r="D142" s="110" t="s">
        <v>164</v>
      </c>
      <c r="E142" s="111">
        <f t="shared" si="2"/>
        <v>220000</v>
      </c>
      <c r="F142" s="112">
        <v>0</v>
      </c>
      <c r="G142" s="112">
        <v>220000</v>
      </c>
      <c r="H142" s="112">
        <v>0</v>
      </c>
      <c r="I142" s="112">
        <v>0</v>
      </c>
      <c r="J142" s="112">
        <v>0</v>
      </c>
      <c r="K142" s="112">
        <v>0</v>
      </c>
      <c r="L142" s="112">
        <v>0</v>
      </c>
      <c r="M142" s="112">
        <v>0</v>
      </c>
      <c r="N142" s="112">
        <v>0</v>
      </c>
      <c r="O142" s="112">
        <v>0</v>
      </c>
      <c r="P142" s="112">
        <v>0</v>
      </c>
      <c r="Q142" s="112">
        <v>0</v>
      </c>
      <c r="R142" s="125"/>
    </row>
    <row r="143" ht="15.6" spans="1:18">
      <c r="A143" s="109"/>
      <c r="B143" s="109"/>
      <c r="C143" s="110" t="s">
        <v>165</v>
      </c>
      <c r="D143" s="110" t="s">
        <v>42</v>
      </c>
      <c r="E143" s="111">
        <f t="shared" si="2"/>
        <v>220000</v>
      </c>
      <c r="F143" s="112">
        <v>0</v>
      </c>
      <c r="G143" s="112">
        <v>220000</v>
      </c>
      <c r="H143" s="112">
        <v>0</v>
      </c>
      <c r="I143" s="112">
        <v>0</v>
      </c>
      <c r="J143" s="112">
        <v>0</v>
      </c>
      <c r="K143" s="112">
        <v>0</v>
      </c>
      <c r="L143" s="112">
        <v>0</v>
      </c>
      <c r="M143" s="112">
        <v>0</v>
      </c>
      <c r="N143" s="112">
        <v>0</v>
      </c>
      <c r="O143" s="112">
        <v>0</v>
      </c>
      <c r="P143" s="112">
        <v>0</v>
      </c>
      <c r="Q143" s="112">
        <v>0</v>
      </c>
      <c r="R143" s="125"/>
    </row>
    <row r="144" ht="15.6" spans="1:18">
      <c r="A144" s="110" t="s">
        <v>37</v>
      </c>
      <c r="B144" s="110" t="s">
        <v>163</v>
      </c>
      <c r="C144" s="110" t="s">
        <v>165</v>
      </c>
      <c r="D144" s="110" t="s">
        <v>166</v>
      </c>
      <c r="E144" s="111">
        <f t="shared" si="2"/>
        <v>220000</v>
      </c>
      <c r="F144" s="112">
        <v>0</v>
      </c>
      <c r="G144" s="112">
        <v>220000</v>
      </c>
      <c r="H144" s="112">
        <v>0</v>
      </c>
      <c r="I144" s="112">
        <v>0</v>
      </c>
      <c r="J144" s="112">
        <v>0</v>
      </c>
      <c r="K144" s="112">
        <v>0</v>
      </c>
      <c r="L144" s="112">
        <v>0</v>
      </c>
      <c r="M144" s="112">
        <v>0</v>
      </c>
      <c r="N144" s="112">
        <v>0</v>
      </c>
      <c r="O144" s="112">
        <v>0</v>
      </c>
      <c r="P144" s="112">
        <v>0</v>
      </c>
      <c r="Q144" s="112">
        <v>0</v>
      </c>
      <c r="R144" s="125"/>
    </row>
    <row r="145" ht="15.6" spans="1:18">
      <c r="A145" s="109"/>
      <c r="B145" s="110" t="s">
        <v>167</v>
      </c>
      <c r="C145" s="109"/>
      <c r="D145" s="110" t="s">
        <v>168</v>
      </c>
      <c r="E145" s="111">
        <f t="shared" si="2"/>
        <v>8500749</v>
      </c>
      <c r="F145" s="112">
        <v>1856841</v>
      </c>
      <c r="G145" s="112">
        <v>6643908</v>
      </c>
      <c r="H145" s="112">
        <v>0</v>
      </c>
      <c r="I145" s="112">
        <v>0</v>
      </c>
      <c r="J145" s="112">
        <v>0</v>
      </c>
      <c r="K145" s="112">
        <v>0</v>
      </c>
      <c r="L145" s="112">
        <v>0</v>
      </c>
      <c r="M145" s="112">
        <v>0</v>
      </c>
      <c r="N145" s="112">
        <v>0</v>
      </c>
      <c r="O145" s="112">
        <v>0</v>
      </c>
      <c r="P145" s="112">
        <v>0</v>
      </c>
      <c r="Q145" s="112">
        <v>0</v>
      </c>
      <c r="R145" s="125"/>
    </row>
    <row r="146" ht="15.6" spans="1:18">
      <c r="A146" s="109"/>
      <c r="B146" s="109"/>
      <c r="C146" s="110" t="s">
        <v>169</v>
      </c>
      <c r="D146" s="110" t="s">
        <v>42</v>
      </c>
      <c r="E146" s="111">
        <f t="shared" si="2"/>
        <v>8500749</v>
      </c>
      <c r="F146" s="112">
        <v>1856841</v>
      </c>
      <c r="G146" s="112">
        <v>6643908</v>
      </c>
      <c r="H146" s="112">
        <v>0</v>
      </c>
      <c r="I146" s="112">
        <v>0</v>
      </c>
      <c r="J146" s="112">
        <v>0</v>
      </c>
      <c r="K146" s="112">
        <v>0</v>
      </c>
      <c r="L146" s="112">
        <v>0</v>
      </c>
      <c r="M146" s="112">
        <v>0</v>
      </c>
      <c r="N146" s="112">
        <v>0</v>
      </c>
      <c r="O146" s="112">
        <v>0</v>
      </c>
      <c r="P146" s="112">
        <v>0</v>
      </c>
      <c r="Q146" s="112">
        <v>0</v>
      </c>
      <c r="R146" s="125"/>
    </row>
    <row r="147" ht="15.6" spans="1:18">
      <c r="A147" s="110" t="s">
        <v>37</v>
      </c>
      <c r="B147" s="110" t="s">
        <v>167</v>
      </c>
      <c r="C147" s="110" t="s">
        <v>169</v>
      </c>
      <c r="D147" s="110" t="s">
        <v>170</v>
      </c>
      <c r="E147" s="111">
        <f t="shared" si="2"/>
        <v>1199613</v>
      </c>
      <c r="F147" s="112">
        <v>891505</v>
      </c>
      <c r="G147" s="112">
        <v>308108</v>
      </c>
      <c r="H147" s="112">
        <v>0</v>
      </c>
      <c r="I147" s="112">
        <v>0</v>
      </c>
      <c r="J147" s="112">
        <v>0</v>
      </c>
      <c r="K147" s="112">
        <v>0</v>
      </c>
      <c r="L147" s="112">
        <v>0</v>
      </c>
      <c r="M147" s="112">
        <v>0</v>
      </c>
      <c r="N147" s="112">
        <v>0</v>
      </c>
      <c r="O147" s="112">
        <v>0</v>
      </c>
      <c r="P147" s="112">
        <v>0</v>
      </c>
      <c r="Q147" s="112">
        <v>0</v>
      </c>
      <c r="R147" s="125"/>
    </row>
    <row r="148" ht="15.6" spans="1:18">
      <c r="A148" s="110" t="s">
        <v>37</v>
      </c>
      <c r="B148" s="110" t="s">
        <v>167</v>
      </c>
      <c r="C148" s="110" t="s">
        <v>169</v>
      </c>
      <c r="D148" s="110" t="s">
        <v>171</v>
      </c>
      <c r="E148" s="111">
        <f t="shared" si="2"/>
        <v>859026</v>
      </c>
      <c r="F148" s="112">
        <v>650076</v>
      </c>
      <c r="G148" s="112">
        <v>208950</v>
      </c>
      <c r="H148" s="112">
        <v>0</v>
      </c>
      <c r="I148" s="112">
        <v>0</v>
      </c>
      <c r="J148" s="112">
        <v>0</v>
      </c>
      <c r="K148" s="112">
        <v>0</v>
      </c>
      <c r="L148" s="112">
        <v>0</v>
      </c>
      <c r="M148" s="112">
        <v>0</v>
      </c>
      <c r="N148" s="112">
        <v>0</v>
      </c>
      <c r="O148" s="112">
        <v>0</v>
      </c>
      <c r="P148" s="112">
        <v>0</v>
      </c>
      <c r="Q148" s="112">
        <v>0</v>
      </c>
      <c r="R148" s="125"/>
    </row>
    <row r="149" ht="15.6" spans="1:18">
      <c r="A149" s="110" t="s">
        <v>37</v>
      </c>
      <c r="B149" s="110" t="s">
        <v>167</v>
      </c>
      <c r="C149" s="110" t="s">
        <v>169</v>
      </c>
      <c r="D149" s="110" t="s">
        <v>172</v>
      </c>
      <c r="E149" s="111">
        <f t="shared" si="2"/>
        <v>6172110</v>
      </c>
      <c r="F149" s="112">
        <v>315260</v>
      </c>
      <c r="G149" s="112">
        <v>5856850</v>
      </c>
      <c r="H149" s="112">
        <v>0</v>
      </c>
      <c r="I149" s="112">
        <v>0</v>
      </c>
      <c r="J149" s="112">
        <v>0</v>
      </c>
      <c r="K149" s="112">
        <v>0</v>
      </c>
      <c r="L149" s="112">
        <v>0</v>
      </c>
      <c r="M149" s="112">
        <v>0</v>
      </c>
      <c r="N149" s="112">
        <v>0</v>
      </c>
      <c r="O149" s="112">
        <v>0</v>
      </c>
      <c r="P149" s="112">
        <v>0</v>
      </c>
      <c r="Q149" s="112">
        <v>0</v>
      </c>
      <c r="R149" s="125"/>
    </row>
    <row r="150" ht="15.6" spans="1:18">
      <c r="A150" s="110" t="s">
        <v>37</v>
      </c>
      <c r="B150" s="110" t="s">
        <v>167</v>
      </c>
      <c r="C150" s="110" t="s">
        <v>169</v>
      </c>
      <c r="D150" s="110" t="s">
        <v>45</v>
      </c>
      <c r="E150" s="111">
        <f t="shared" si="2"/>
        <v>30000</v>
      </c>
      <c r="F150" s="112">
        <v>0</v>
      </c>
      <c r="G150" s="112">
        <v>30000</v>
      </c>
      <c r="H150" s="112">
        <v>0</v>
      </c>
      <c r="I150" s="112">
        <v>0</v>
      </c>
      <c r="J150" s="112">
        <v>0</v>
      </c>
      <c r="K150" s="112">
        <v>0</v>
      </c>
      <c r="L150" s="112">
        <v>0</v>
      </c>
      <c r="M150" s="112">
        <v>0</v>
      </c>
      <c r="N150" s="112">
        <v>0</v>
      </c>
      <c r="O150" s="112">
        <v>0</v>
      </c>
      <c r="P150" s="112">
        <v>0</v>
      </c>
      <c r="Q150" s="112">
        <v>0</v>
      </c>
      <c r="R150" s="125"/>
    </row>
    <row r="151" ht="15.6" spans="1:18">
      <c r="A151" s="110" t="s">
        <v>37</v>
      </c>
      <c r="B151" s="110" t="s">
        <v>167</v>
      </c>
      <c r="C151" s="110" t="s">
        <v>169</v>
      </c>
      <c r="D151" s="110" t="s">
        <v>46</v>
      </c>
      <c r="E151" s="111">
        <f t="shared" si="2"/>
        <v>30000</v>
      </c>
      <c r="F151" s="112">
        <v>0</v>
      </c>
      <c r="G151" s="112">
        <v>30000</v>
      </c>
      <c r="H151" s="112">
        <v>0</v>
      </c>
      <c r="I151" s="112">
        <v>0</v>
      </c>
      <c r="J151" s="112">
        <v>0</v>
      </c>
      <c r="K151" s="112">
        <v>0</v>
      </c>
      <c r="L151" s="112">
        <v>0</v>
      </c>
      <c r="M151" s="112">
        <v>0</v>
      </c>
      <c r="N151" s="112">
        <v>0</v>
      </c>
      <c r="O151" s="112">
        <v>0</v>
      </c>
      <c r="P151" s="112">
        <v>0</v>
      </c>
      <c r="Q151" s="112">
        <v>0</v>
      </c>
      <c r="R151" s="125"/>
    </row>
    <row r="152" ht="15.6" spans="1:18">
      <c r="A152" s="110" t="s">
        <v>37</v>
      </c>
      <c r="B152" s="110" t="s">
        <v>167</v>
      </c>
      <c r="C152" s="110" t="s">
        <v>169</v>
      </c>
      <c r="D152" s="110" t="s">
        <v>47</v>
      </c>
      <c r="E152" s="111">
        <f t="shared" si="2"/>
        <v>60000</v>
      </c>
      <c r="F152" s="112">
        <v>0</v>
      </c>
      <c r="G152" s="112">
        <v>60000</v>
      </c>
      <c r="H152" s="112">
        <v>0</v>
      </c>
      <c r="I152" s="112">
        <v>0</v>
      </c>
      <c r="J152" s="112">
        <v>0</v>
      </c>
      <c r="K152" s="112">
        <v>0</v>
      </c>
      <c r="L152" s="112">
        <v>0</v>
      </c>
      <c r="M152" s="112">
        <v>0</v>
      </c>
      <c r="N152" s="112">
        <v>0</v>
      </c>
      <c r="O152" s="112">
        <v>0</v>
      </c>
      <c r="P152" s="112">
        <v>0</v>
      </c>
      <c r="Q152" s="112">
        <v>0</v>
      </c>
      <c r="R152" s="125"/>
    </row>
    <row r="153" ht="15.6" spans="1:18">
      <c r="A153" s="110" t="s">
        <v>37</v>
      </c>
      <c r="B153" s="110" t="s">
        <v>167</v>
      </c>
      <c r="C153" s="110" t="s">
        <v>169</v>
      </c>
      <c r="D153" s="110" t="s">
        <v>49</v>
      </c>
      <c r="E153" s="111">
        <f t="shared" si="2"/>
        <v>30000</v>
      </c>
      <c r="F153" s="112">
        <v>0</v>
      </c>
      <c r="G153" s="112">
        <v>30000</v>
      </c>
      <c r="H153" s="112">
        <v>0</v>
      </c>
      <c r="I153" s="112">
        <v>0</v>
      </c>
      <c r="J153" s="112">
        <v>0</v>
      </c>
      <c r="K153" s="112">
        <v>0</v>
      </c>
      <c r="L153" s="112">
        <v>0</v>
      </c>
      <c r="M153" s="112">
        <v>0</v>
      </c>
      <c r="N153" s="112">
        <v>0</v>
      </c>
      <c r="O153" s="112">
        <v>0</v>
      </c>
      <c r="P153" s="112">
        <v>0</v>
      </c>
      <c r="Q153" s="112">
        <v>0</v>
      </c>
      <c r="R153" s="125"/>
    </row>
    <row r="154" ht="15.6" spans="1:18">
      <c r="A154" s="110" t="s">
        <v>37</v>
      </c>
      <c r="B154" s="110" t="s">
        <v>167</v>
      </c>
      <c r="C154" s="110" t="s">
        <v>169</v>
      </c>
      <c r="D154" s="110" t="s">
        <v>62</v>
      </c>
      <c r="E154" s="111">
        <f t="shared" si="2"/>
        <v>30000</v>
      </c>
      <c r="F154" s="112">
        <v>0</v>
      </c>
      <c r="G154" s="112">
        <v>30000</v>
      </c>
      <c r="H154" s="112">
        <v>0</v>
      </c>
      <c r="I154" s="112">
        <v>0</v>
      </c>
      <c r="J154" s="112">
        <v>0</v>
      </c>
      <c r="K154" s="112">
        <v>0</v>
      </c>
      <c r="L154" s="112">
        <v>0</v>
      </c>
      <c r="M154" s="112">
        <v>0</v>
      </c>
      <c r="N154" s="112">
        <v>0</v>
      </c>
      <c r="O154" s="112">
        <v>0</v>
      </c>
      <c r="P154" s="112">
        <v>0</v>
      </c>
      <c r="Q154" s="112">
        <v>0</v>
      </c>
      <c r="R154" s="125"/>
    </row>
    <row r="155" ht="15.6" spans="1:18">
      <c r="A155" s="110" t="s">
        <v>37</v>
      </c>
      <c r="B155" s="110" t="s">
        <v>167</v>
      </c>
      <c r="C155" s="110" t="s">
        <v>169</v>
      </c>
      <c r="D155" s="110" t="s">
        <v>63</v>
      </c>
      <c r="E155" s="111">
        <f t="shared" si="2"/>
        <v>30000</v>
      </c>
      <c r="F155" s="112">
        <v>0</v>
      </c>
      <c r="G155" s="112">
        <v>30000</v>
      </c>
      <c r="H155" s="112">
        <v>0</v>
      </c>
      <c r="I155" s="112">
        <v>0</v>
      </c>
      <c r="J155" s="112">
        <v>0</v>
      </c>
      <c r="K155" s="112">
        <v>0</v>
      </c>
      <c r="L155" s="112">
        <v>0</v>
      </c>
      <c r="M155" s="112">
        <v>0</v>
      </c>
      <c r="N155" s="112">
        <v>0</v>
      </c>
      <c r="O155" s="112">
        <v>0</v>
      </c>
      <c r="P155" s="112">
        <v>0</v>
      </c>
      <c r="Q155" s="112">
        <v>0</v>
      </c>
      <c r="R155" s="125"/>
    </row>
    <row r="156" ht="15.6" spans="1:18">
      <c r="A156" s="110" t="s">
        <v>37</v>
      </c>
      <c r="B156" s="110" t="s">
        <v>167</v>
      </c>
      <c r="C156" s="110" t="s">
        <v>169</v>
      </c>
      <c r="D156" s="110" t="s">
        <v>81</v>
      </c>
      <c r="E156" s="111">
        <f t="shared" si="2"/>
        <v>30000</v>
      </c>
      <c r="F156" s="112">
        <v>0</v>
      </c>
      <c r="G156" s="112">
        <v>30000</v>
      </c>
      <c r="H156" s="112">
        <v>0</v>
      </c>
      <c r="I156" s="112">
        <v>0</v>
      </c>
      <c r="J156" s="112">
        <v>0</v>
      </c>
      <c r="K156" s="112">
        <v>0</v>
      </c>
      <c r="L156" s="112">
        <v>0</v>
      </c>
      <c r="M156" s="112">
        <v>0</v>
      </c>
      <c r="N156" s="112">
        <v>0</v>
      </c>
      <c r="O156" s="112">
        <v>0</v>
      </c>
      <c r="P156" s="112">
        <v>0</v>
      </c>
      <c r="Q156" s="112">
        <v>0</v>
      </c>
      <c r="R156" s="125"/>
    </row>
    <row r="157" ht="15.6" spans="1:18">
      <c r="A157" s="110" t="s">
        <v>37</v>
      </c>
      <c r="B157" s="110" t="s">
        <v>167</v>
      </c>
      <c r="C157" s="110" t="s">
        <v>169</v>
      </c>
      <c r="D157" s="110" t="s">
        <v>50</v>
      </c>
      <c r="E157" s="111">
        <f t="shared" si="2"/>
        <v>30000</v>
      </c>
      <c r="F157" s="112">
        <v>0</v>
      </c>
      <c r="G157" s="112">
        <v>30000</v>
      </c>
      <c r="H157" s="112">
        <v>0</v>
      </c>
      <c r="I157" s="112">
        <v>0</v>
      </c>
      <c r="J157" s="112">
        <v>0</v>
      </c>
      <c r="K157" s="112">
        <v>0</v>
      </c>
      <c r="L157" s="112">
        <v>0</v>
      </c>
      <c r="M157" s="112">
        <v>0</v>
      </c>
      <c r="N157" s="112">
        <v>0</v>
      </c>
      <c r="O157" s="112">
        <v>0</v>
      </c>
      <c r="P157" s="112">
        <v>0</v>
      </c>
      <c r="Q157" s="112">
        <v>0</v>
      </c>
      <c r="R157" s="125"/>
    </row>
    <row r="158" ht="15.6" spans="1:18">
      <c r="A158" s="109"/>
      <c r="B158" s="110" t="s">
        <v>173</v>
      </c>
      <c r="C158" s="109"/>
      <c r="D158" s="110" t="s">
        <v>174</v>
      </c>
      <c r="E158" s="111">
        <f t="shared" si="2"/>
        <v>2877699</v>
      </c>
      <c r="F158" s="112">
        <v>2097449</v>
      </c>
      <c r="G158" s="112">
        <v>780250</v>
      </c>
      <c r="H158" s="112">
        <v>0</v>
      </c>
      <c r="I158" s="112">
        <v>0</v>
      </c>
      <c r="J158" s="112">
        <v>0</v>
      </c>
      <c r="K158" s="112">
        <v>0</v>
      </c>
      <c r="L158" s="112">
        <v>0</v>
      </c>
      <c r="M158" s="112">
        <v>0</v>
      </c>
      <c r="N158" s="112">
        <v>0</v>
      </c>
      <c r="O158" s="112">
        <v>0</v>
      </c>
      <c r="P158" s="112">
        <v>0</v>
      </c>
      <c r="Q158" s="112">
        <v>0</v>
      </c>
      <c r="R158" s="125"/>
    </row>
    <row r="159" ht="15.6" spans="1:18">
      <c r="A159" s="109"/>
      <c r="B159" s="109"/>
      <c r="C159" s="110" t="s">
        <v>175</v>
      </c>
      <c r="D159" s="110" t="s">
        <v>42</v>
      </c>
      <c r="E159" s="111">
        <f t="shared" si="2"/>
        <v>2856699</v>
      </c>
      <c r="F159" s="112">
        <v>2097449</v>
      </c>
      <c r="G159" s="112">
        <v>759250</v>
      </c>
      <c r="H159" s="112">
        <v>0</v>
      </c>
      <c r="I159" s="112">
        <v>0</v>
      </c>
      <c r="J159" s="112">
        <v>0</v>
      </c>
      <c r="K159" s="112">
        <v>0</v>
      </c>
      <c r="L159" s="112">
        <v>0</v>
      </c>
      <c r="M159" s="112">
        <v>0</v>
      </c>
      <c r="N159" s="112">
        <v>0</v>
      </c>
      <c r="O159" s="112">
        <v>0</v>
      </c>
      <c r="P159" s="112">
        <v>0</v>
      </c>
      <c r="Q159" s="112">
        <v>0</v>
      </c>
      <c r="R159" s="125"/>
    </row>
    <row r="160" ht="15.6" spans="1:18">
      <c r="A160" s="110" t="s">
        <v>37</v>
      </c>
      <c r="B160" s="110" t="s">
        <v>173</v>
      </c>
      <c r="C160" s="110" t="s">
        <v>175</v>
      </c>
      <c r="D160" s="110" t="s">
        <v>176</v>
      </c>
      <c r="E160" s="111">
        <f t="shared" si="2"/>
        <v>2826699</v>
      </c>
      <c r="F160" s="112">
        <v>2097449</v>
      </c>
      <c r="G160" s="112">
        <v>729250</v>
      </c>
      <c r="H160" s="112">
        <v>0</v>
      </c>
      <c r="I160" s="112">
        <v>0</v>
      </c>
      <c r="J160" s="112">
        <v>0</v>
      </c>
      <c r="K160" s="112">
        <v>0</v>
      </c>
      <c r="L160" s="112">
        <v>0</v>
      </c>
      <c r="M160" s="112">
        <v>0</v>
      </c>
      <c r="N160" s="112">
        <v>0</v>
      </c>
      <c r="O160" s="112">
        <v>0</v>
      </c>
      <c r="P160" s="112">
        <v>0</v>
      </c>
      <c r="Q160" s="112">
        <v>0</v>
      </c>
      <c r="R160" s="125"/>
    </row>
    <row r="161" ht="15.6" spans="1:18">
      <c r="A161" s="110" t="s">
        <v>37</v>
      </c>
      <c r="B161" s="110" t="s">
        <v>173</v>
      </c>
      <c r="C161" s="110" t="s">
        <v>175</v>
      </c>
      <c r="D161" s="110" t="s">
        <v>44</v>
      </c>
      <c r="E161" s="111">
        <f t="shared" si="2"/>
        <v>30000</v>
      </c>
      <c r="F161" s="112">
        <v>0</v>
      </c>
      <c r="G161" s="112">
        <v>30000</v>
      </c>
      <c r="H161" s="112">
        <v>0</v>
      </c>
      <c r="I161" s="112">
        <v>0</v>
      </c>
      <c r="J161" s="112">
        <v>0</v>
      </c>
      <c r="K161" s="112">
        <v>0</v>
      </c>
      <c r="L161" s="112">
        <v>0</v>
      </c>
      <c r="M161" s="112">
        <v>0</v>
      </c>
      <c r="N161" s="112">
        <v>0</v>
      </c>
      <c r="O161" s="112">
        <v>0</v>
      </c>
      <c r="P161" s="112">
        <v>0</v>
      </c>
      <c r="Q161" s="112">
        <v>0</v>
      </c>
      <c r="R161" s="125"/>
    </row>
    <row r="162" ht="15.6" spans="1:18">
      <c r="A162" s="109"/>
      <c r="B162" s="109"/>
      <c r="C162" s="110" t="s">
        <v>177</v>
      </c>
      <c r="D162" s="110" t="s">
        <v>178</v>
      </c>
      <c r="E162" s="111">
        <f t="shared" si="2"/>
        <v>21000</v>
      </c>
      <c r="F162" s="112">
        <v>0</v>
      </c>
      <c r="G162" s="112">
        <v>21000</v>
      </c>
      <c r="H162" s="112">
        <v>0</v>
      </c>
      <c r="I162" s="112">
        <v>0</v>
      </c>
      <c r="J162" s="112">
        <v>0</v>
      </c>
      <c r="K162" s="112">
        <v>0</v>
      </c>
      <c r="L162" s="112">
        <v>0</v>
      </c>
      <c r="M162" s="112">
        <v>0</v>
      </c>
      <c r="N162" s="112">
        <v>0</v>
      </c>
      <c r="O162" s="112">
        <v>0</v>
      </c>
      <c r="P162" s="112">
        <v>0</v>
      </c>
      <c r="Q162" s="112">
        <v>0</v>
      </c>
      <c r="R162" s="125"/>
    </row>
    <row r="163" ht="15.6" spans="1:18">
      <c r="A163" s="110" t="s">
        <v>37</v>
      </c>
      <c r="B163" s="110" t="s">
        <v>173</v>
      </c>
      <c r="C163" s="110" t="s">
        <v>177</v>
      </c>
      <c r="D163" s="110" t="s">
        <v>176</v>
      </c>
      <c r="E163" s="111">
        <f t="shared" si="2"/>
        <v>21000</v>
      </c>
      <c r="F163" s="112">
        <v>0</v>
      </c>
      <c r="G163" s="112">
        <v>21000</v>
      </c>
      <c r="H163" s="112">
        <v>0</v>
      </c>
      <c r="I163" s="112">
        <v>0</v>
      </c>
      <c r="J163" s="112">
        <v>0</v>
      </c>
      <c r="K163" s="112">
        <v>0</v>
      </c>
      <c r="L163" s="112">
        <v>0</v>
      </c>
      <c r="M163" s="112">
        <v>0</v>
      </c>
      <c r="N163" s="112">
        <v>0</v>
      </c>
      <c r="O163" s="112">
        <v>0</v>
      </c>
      <c r="P163" s="112">
        <v>0</v>
      </c>
      <c r="Q163" s="112">
        <v>0</v>
      </c>
      <c r="R163" s="125"/>
    </row>
    <row r="164" ht="15.6" spans="1:18">
      <c r="A164" s="109"/>
      <c r="B164" s="110" t="s">
        <v>179</v>
      </c>
      <c r="C164" s="109"/>
      <c r="D164" s="110" t="s">
        <v>180</v>
      </c>
      <c r="E164" s="111">
        <f t="shared" si="2"/>
        <v>3911070</v>
      </c>
      <c r="F164" s="112">
        <v>1267070</v>
      </c>
      <c r="G164" s="112">
        <v>2644000</v>
      </c>
      <c r="H164" s="112">
        <v>0</v>
      </c>
      <c r="I164" s="112">
        <v>0</v>
      </c>
      <c r="J164" s="112">
        <v>0</v>
      </c>
      <c r="K164" s="112">
        <v>0</v>
      </c>
      <c r="L164" s="112">
        <v>0</v>
      </c>
      <c r="M164" s="112">
        <v>0</v>
      </c>
      <c r="N164" s="112">
        <v>0</v>
      </c>
      <c r="O164" s="112">
        <v>0</v>
      </c>
      <c r="P164" s="112">
        <v>0</v>
      </c>
      <c r="Q164" s="112">
        <v>0</v>
      </c>
      <c r="R164" s="125"/>
    </row>
    <row r="165" ht="15.6" spans="1:18">
      <c r="A165" s="109"/>
      <c r="B165" s="109"/>
      <c r="C165" s="110" t="s">
        <v>181</v>
      </c>
      <c r="D165" s="110" t="s">
        <v>42</v>
      </c>
      <c r="E165" s="111">
        <f t="shared" si="2"/>
        <v>1551070</v>
      </c>
      <c r="F165" s="112">
        <v>1267070</v>
      </c>
      <c r="G165" s="112">
        <v>284000</v>
      </c>
      <c r="H165" s="112">
        <v>0</v>
      </c>
      <c r="I165" s="112">
        <v>0</v>
      </c>
      <c r="J165" s="112">
        <v>0</v>
      </c>
      <c r="K165" s="112">
        <v>0</v>
      </c>
      <c r="L165" s="112">
        <v>0</v>
      </c>
      <c r="M165" s="112">
        <v>0</v>
      </c>
      <c r="N165" s="112">
        <v>0</v>
      </c>
      <c r="O165" s="112">
        <v>0</v>
      </c>
      <c r="P165" s="112">
        <v>0</v>
      </c>
      <c r="Q165" s="112">
        <v>0</v>
      </c>
      <c r="R165" s="125"/>
    </row>
    <row r="166" ht="15.6" spans="1:18">
      <c r="A166" s="110" t="s">
        <v>37</v>
      </c>
      <c r="B166" s="110" t="s">
        <v>179</v>
      </c>
      <c r="C166" s="110" t="s">
        <v>181</v>
      </c>
      <c r="D166" s="110" t="s">
        <v>182</v>
      </c>
      <c r="E166" s="111">
        <f t="shared" si="2"/>
        <v>1551070</v>
      </c>
      <c r="F166" s="112">
        <v>1267070</v>
      </c>
      <c r="G166" s="112">
        <v>284000</v>
      </c>
      <c r="H166" s="112">
        <v>0</v>
      </c>
      <c r="I166" s="112">
        <v>0</v>
      </c>
      <c r="J166" s="112">
        <v>0</v>
      </c>
      <c r="K166" s="112">
        <v>0</v>
      </c>
      <c r="L166" s="112">
        <v>0</v>
      </c>
      <c r="M166" s="112">
        <v>0</v>
      </c>
      <c r="N166" s="112">
        <v>0</v>
      </c>
      <c r="O166" s="112">
        <v>0</v>
      </c>
      <c r="P166" s="112">
        <v>0</v>
      </c>
      <c r="Q166" s="112">
        <v>0</v>
      </c>
      <c r="R166" s="125"/>
    </row>
    <row r="167" ht="15.6" spans="1:18">
      <c r="A167" s="109"/>
      <c r="B167" s="109"/>
      <c r="C167" s="110" t="s">
        <v>183</v>
      </c>
      <c r="D167" s="110" t="s">
        <v>184</v>
      </c>
      <c r="E167" s="111">
        <f t="shared" si="2"/>
        <v>2360000</v>
      </c>
      <c r="F167" s="112">
        <v>0</v>
      </c>
      <c r="G167" s="112">
        <v>2360000</v>
      </c>
      <c r="H167" s="112">
        <v>0</v>
      </c>
      <c r="I167" s="112">
        <v>0</v>
      </c>
      <c r="J167" s="112">
        <v>0</v>
      </c>
      <c r="K167" s="112">
        <v>0</v>
      </c>
      <c r="L167" s="112">
        <v>0</v>
      </c>
      <c r="M167" s="112">
        <v>0</v>
      </c>
      <c r="N167" s="112">
        <v>0</v>
      </c>
      <c r="O167" s="112">
        <v>0</v>
      </c>
      <c r="P167" s="112">
        <v>0</v>
      </c>
      <c r="Q167" s="112">
        <v>0</v>
      </c>
      <c r="R167" s="125"/>
    </row>
    <row r="168" ht="15.6" spans="1:18">
      <c r="A168" s="110" t="s">
        <v>37</v>
      </c>
      <c r="B168" s="110" t="s">
        <v>179</v>
      </c>
      <c r="C168" s="110" t="s">
        <v>183</v>
      </c>
      <c r="D168" s="110" t="s">
        <v>182</v>
      </c>
      <c r="E168" s="111">
        <f t="shared" si="2"/>
        <v>2360000</v>
      </c>
      <c r="F168" s="112">
        <v>0</v>
      </c>
      <c r="G168" s="112">
        <v>2360000</v>
      </c>
      <c r="H168" s="112">
        <v>0</v>
      </c>
      <c r="I168" s="112">
        <v>0</v>
      </c>
      <c r="J168" s="112">
        <v>0</v>
      </c>
      <c r="K168" s="112">
        <v>0</v>
      </c>
      <c r="L168" s="112">
        <v>0</v>
      </c>
      <c r="M168" s="112">
        <v>0</v>
      </c>
      <c r="N168" s="112">
        <v>0</v>
      </c>
      <c r="O168" s="112">
        <v>0</v>
      </c>
      <c r="P168" s="112">
        <v>0</v>
      </c>
      <c r="Q168" s="112">
        <v>0</v>
      </c>
      <c r="R168" s="125"/>
    </row>
    <row r="169" ht="15.6" spans="1:18">
      <c r="A169" s="109"/>
      <c r="B169" s="110" t="s">
        <v>185</v>
      </c>
      <c r="C169" s="109"/>
      <c r="D169" s="110" t="s">
        <v>186</v>
      </c>
      <c r="E169" s="111">
        <f t="shared" si="2"/>
        <v>2516289.2</v>
      </c>
      <c r="F169" s="112">
        <v>995245.2</v>
      </c>
      <c r="G169" s="112">
        <v>1521044</v>
      </c>
      <c r="H169" s="112">
        <v>0</v>
      </c>
      <c r="I169" s="112">
        <v>0</v>
      </c>
      <c r="J169" s="112">
        <v>0</v>
      </c>
      <c r="K169" s="112">
        <v>0</v>
      </c>
      <c r="L169" s="112">
        <v>0</v>
      </c>
      <c r="M169" s="112">
        <v>0</v>
      </c>
      <c r="N169" s="112">
        <v>0</v>
      </c>
      <c r="O169" s="112">
        <v>0</v>
      </c>
      <c r="P169" s="112">
        <v>0</v>
      </c>
      <c r="Q169" s="112">
        <v>0</v>
      </c>
      <c r="R169" s="125"/>
    </row>
    <row r="170" ht="15.6" spans="1:18">
      <c r="A170" s="109"/>
      <c r="B170" s="109"/>
      <c r="C170" s="110" t="s">
        <v>187</v>
      </c>
      <c r="D170" s="110" t="s">
        <v>42</v>
      </c>
      <c r="E170" s="111">
        <f t="shared" si="2"/>
        <v>2262289.2</v>
      </c>
      <c r="F170" s="112">
        <v>995245.2</v>
      </c>
      <c r="G170" s="112">
        <v>1267044</v>
      </c>
      <c r="H170" s="112">
        <v>0</v>
      </c>
      <c r="I170" s="112">
        <v>0</v>
      </c>
      <c r="J170" s="112">
        <v>0</v>
      </c>
      <c r="K170" s="112">
        <v>0</v>
      </c>
      <c r="L170" s="112">
        <v>0</v>
      </c>
      <c r="M170" s="112">
        <v>0</v>
      </c>
      <c r="N170" s="112">
        <v>0</v>
      </c>
      <c r="O170" s="112">
        <v>0</v>
      </c>
      <c r="P170" s="112">
        <v>0</v>
      </c>
      <c r="Q170" s="112">
        <v>0</v>
      </c>
      <c r="R170" s="125"/>
    </row>
    <row r="171" ht="15.6" spans="1:18">
      <c r="A171" s="110" t="s">
        <v>37</v>
      </c>
      <c r="B171" s="110" t="s">
        <v>185</v>
      </c>
      <c r="C171" s="110" t="s">
        <v>187</v>
      </c>
      <c r="D171" s="110" t="s">
        <v>188</v>
      </c>
      <c r="E171" s="111">
        <f t="shared" si="2"/>
        <v>2262289.2</v>
      </c>
      <c r="F171" s="112">
        <v>995245.2</v>
      </c>
      <c r="G171" s="112">
        <v>1267044</v>
      </c>
      <c r="H171" s="112">
        <v>0</v>
      </c>
      <c r="I171" s="112">
        <v>0</v>
      </c>
      <c r="J171" s="112">
        <v>0</v>
      </c>
      <c r="K171" s="112">
        <v>0</v>
      </c>
      <c r="L171" s="112">
        <v>0</v>
      </c>
      <c r="M171" s="112">
        <v>0</v>
      </c>
      <c r="N171" s="112">
        <v>0</v>
      </c>
      <c r="O171" s="112">
        <v>0</v>
      </c>
      <c r="P171" s="112">
        <v>0</v>
      </c>
      <c r="Q171" s="112">
        <v>0</v>
      </c>
      <c r="R171" s="125"/>
    </row>
    <row r="172" ht="15.6" spans="1:18">
      <c r="A172" s="109"/>
      <c r="B172" s="109"/>
      <c r="C172" s="110" t="s">
        <v>189</v>
      </c>
      <c r="D172" s="110" t="s">
        <v>190</v>
      </c>
      <c r="E172" s="111">
        <f t="shared" si="2"/>
        <v>254000</v>
      </c>
      <c r="F172" s="112">
        <v>0</v>
      </c>
      <c r="G172" s="112">
        <v>254000</v>
      </c>
      <c r="H172" s="112">
        <v>0</v>
      </c>
      <c r="I172" s="112">
        <v>0</v>
      </c>
      <c r="J172" s="112">
        <v>0</v>
      </c>
      <c r="K172" s="112">
        <v>0</v>
      </c>
      <c r="L172" s="112">
        <v>0</v>
      </c>
      <c r="M172" s="112">
        <v>0</v>
      </c>
      <c r="N172" s="112">
        <v>0</v>
      </c>
      <c r="O172" s="112">
        <v>0</v>
      </c>
      <c r="P172" s="112">
        <v>0</v>
      </c>
      <c r="Q172" s="112">
        <v>0</v>
      </c>
      <c r="R172" s="125"/>
    </row>
    <row r="173" ht="15.6" spans="1:18">
      <c r="A173" s="110" t="s">
        <v>37</v>
      </c>
      <c r="B173" s="110" t="s">
        <v>185</v>
      </c>
      <c r="C173" s="110" t="s">
        <v>189</v>
      </c>
      <c r="D173" s="110" t="s">
        <v>188</v>
      </c>
      <c r="E173" s="111">
        <f t="shared" si="2"/>
        <v>254000</v>
      </c>
      <c r="F173" s="112">
        <v>0</v>
      </c>
      <c r="G173" s="112">
        <v>254000</v>
      </c>
      <c r="H173" s="112">
        <v>0</v>
      </c>
      <c r="I173" s="112">
        <v>0</v>
      </c>
      <c r="J173" s="112">
        <v>0</v>
      </c>
      <c r="K173" s="112">
        <v>0</v>
      </c>
      <c r="L173" s="112">
        <v>0</v>
      </c>
      <c r="M173" s="112">
        <v>0</v>
      </c>
      <c r="N173" s="112">
        <v>0</v>
      </c>
      <c r="O173" s="112">
        <v>0</v>
      </c>
      <c r="P173" s="112">
        <v>0</v>
      </c>
      <c r="Q173" s="112">
        <v>0</v>
      </c>
      <c r="R173" s="125"/>
    </row>
    <row r="174" ht="15.6" spans="1:18">
      <c r="A174" s="109"/>
      <c r="B174" s="110" t="s">
        <v>191</v>
      </c>
      <c r="C174" s="109"/>
      <c r="D174" s="110" t="s">
        <v>192</v>
      </c>
      <c r="E174" s="111">
        <f t="shared" si="2"/>
        <v>3230825</v>
      </c>
      <c r="F174" s="112">
        <v>1168825</v>
      </c>
      <c r="G174" s="112">
        <v>2062000</v>
      </c>
      <c r="H174" s="112">
        <v>0</v>
      </c>
      <c r="I174" s="112">
        <v>0</v>
      </c>
      <c r="J174" s="112">
        <v>0</v>
      </c>
      <c r="K174" s="112">
        <v>0</v>
      </c>
      <c r="L174" s="112">
        <v>0</v>
      </c>
      <c r="M174" s="112">
        <v>0</v>
      </c>
      <c r="N174" s="112">
        <v>0</v>
      </c>
      <c r="O174" s="112">
        <v>0</v>
      </c>
      <c r="P174" s="112">
        <v>0</v>
      </c>
      <c r="Q174" s="112">
        <v>0</v>
      </c>
      <c r="R174" s="125"/>
    </row>
    <row r="175" ht="15.6" spans="1:18">
      <c r="A175" s="109"/>
      <c r="B175" s="109"/>
      <c r="C175" s="110" t="s">
        <v>193</v>
      </c>
      <c r="D175" s="110" t="s">
        <v>42</v>
      </c>
      <c r="E175" s="111">
        <f t="shared" si="2"/>
        <v>2190825</v>
      </c>
      <c r="F175" s="112">
        <v>1168825</v>
      </c>
      <c r="G175" s="112">
        <v>1022000</v>
      </c>
      <c r="H175" s="112">
        <v>0</v>
      </c>
      <c r="I175" s="112">
        <v>0</v>
      </c>
      <c r="J175" s="112">
        <v>0</v>
      </c>
      <c r="K175" s="112">
        <v>0</v>
      </c>
      <c r="L175" s="112">
        <v>0</v>
      </c>
      <c r="M175" s="112">
        <v>0</v>
      </c>
      <c r="N175" s="112">
        <v>0</v>
      </c>
      <c r="O175" s="112">
        <v>0</v>
      </c>
      <c r="P175" s="112">
        <v>0</v>
      </c>
      <c r="Q175" s="112">
        <v>0</v>
      </c>
      <c r="R175" s="125"/>
    </row>
    <row r="176" ht="15.6" spans="1:18">
      <c r="A176" s="110" t="s">
        <v>37</v>
      </c>
      <c r="B176" s="110" t="s">
        <v>191</v>
      </c>
      <c r="C176" s="110" t="s">
        <v>193</v>
      </c>
      <c r="D176" s="110" t="s">
        <v>166</v>
      </c>
      <c r="E176" s="111">
        <f t="shared" si="2"/>
        <v>2190825</v>
      </c>
      <c r="F176" s="112">
        <v>1168825</v>
      </c>
      <c r="G176" s="112">
        <v>1022000</v>
      </c>
      <c r="H176" s="112">
        <v>0</v>
      </c>
      <c r="I176" s="112">
        <v>0</v>
      </c>
      <c r="J176" s="112">
        <v>0</v>
      </c>
      <c r="K176" s="112">
        <v>0</v>
      </c>
      <c r="L176" s="112">
        <v>0</v>
      </c>
      <c r="M176" s="112">
        <v>0</v>
      </c>
      <c r="N176" s="112">
        <v>0</v>
      </c>
      <c r="O176" s="112">
        <v>0</v>
      </c>
      <c r="P176" s="112">
        <v>0</v>
      </c>
      <c r="Q176" s="112">
        <v>0</v>
      </c>
      <c r="R176" s="125"/>
    </row>
    <row r="177" ht="15.6" spans="1:18">
      <c r="A177" s="109"/>
      <c r="B177" s="109"/>
      <c r="C177" s="110" t="s">
        <v>194</v>
      </c>
      <c r="D177" s="110" t="s">
        <v>195</v>
      </c>
      <c r="E177" s="111">
        <f t="shared" si="2"/>
        <v>1040000</v>
      </c>
      <c r="F177" s="112">
        <v>0</v>
      </c>
      <c r="G177" s="112">
        <v>1040000</v>
      </c>
      <c r="H177" s="112">
        <v>0</v>
      </c>
      <c r="I177" s="112">
        <v>0</v>
      </c>
      <c r="J177" s="112">
        <v>0</v>
      </c>
      <c r="K177" s="112">
        <v>0</v>
      </c>
      <c r="L177" s="112">
        <v>0</v>
      </c>
      <c r="M177" s="112">
        <v>0</v>
      </c>
      <c r="N177" s="112">
        <v>0</v>
      </c>
      <c r="O177" s="112">
        <v>0</v>
      </c>
      <c r="P177" s="112">
        <v>0</v>
      </c>
      <c r="Q177" s="112">
        <v>0</v>
      </c>
      <c r="R177" s="125"/>
    </row>
    <row r="178" ht="15.6" spans="1:18">
      <c r="A178" s="110" t="s">
        <v>37</v>
      </c>
      <c r="B178" s="110" t="s">
        <v>191</v>
      </c>
      <c r="C178" s="110" t="s">
        <v>194</v>
      </c>
      <c r="D178" s="110" t="s">
        <v>166</v>
      </c>
      <c r="E178" s="111">
        <f t="shared" si="2"/>
        <v>1040000</v>
      </c>
      <c r="F178" s="112">
        <v>0</v>
      </c>
      <c r="G178" s="112">
        <v>1040000</v>
      </c>
      <c r="H178" s="112">
        <v>0</v>
      </c>
      <c r="I178" s="112">
        <v>0</v>
      </c>
      <c r="J178" s="112">
        <v>0</v>
      </c>
      <c r="K178" s="112">
        <v>0</v>
      </c>
      <c r="L178" s="112">
        <v>0</v>
      </c>
      <c r="M178" s="112">
        <v>0</v>
      </c>
      <c r="N178" s="112">
        <v>0</v>
      </c>
      <c r="O178" s="112">
        <v>0</v>
      </c>
      <c r="P178" s="112">
        <v>0</v>
      </c>
      <c r="Q178" s="112">
        <v>0</v>
      </c>
      <c r="R178" s="125"/>
    </row>
    <row r="179" ht="15.6" spans="1:18">
      <c r="A179" s="110" t="s">
        <v>196</v>
      </c>
      <c r="B179" s="109"/>
      <c r="C179" s="109"/>
      <c r="D179" s="110" t="s">
        <v>197</v>
      </c>
      <c r="E179" s="111">
        <f t="shared" si="2"/>
        <v>407189</v>
      </c>
      <c r="F179" s="112">
        <v>314939</v>
      </c>
      <c r="G179" s="112">
        <v>72250</v>
      </c>
      <c r="H179" s="112">
        <v>0</v>
      </c>
      <c r="I179" s="112">
        <v>0</v>
      </c>
      <c r="J179" s="112">
        <v>0</v>
      </c>
      <c r="K179" s="112">
        <v>0</v>
      </c>
      <c r="L179" s="112">
        <v>0</v>
      </c>
      <c r="M179" s="112">
        <v>0</v>
      </c>
      <c r="N179" s="112">
        <v>0</v>
      </c>
      <c r="O179" s="112">
        <v>0</v>
      </c>
      <c r="P179" s="112">
        <v>0</v>
      </c>
      <c r="Q179" s="112">
        <v>20000</v>
      </c>
      <c r="R179" s="125"/>
    </row>
    <row r="180" ht="15.6" spans="1:18">
      <c r="A180" s="109"/>
      <c r="B180" s="110" t="s">
        <v>198</v>
      </c>
      <c r="C180" s="109"/>
      <c r="D180" s="110" t="s">
        <v>199</v>
      </c>
      <c r="E180" s="111">
        <f t="shared" si="2"/>
        <v>407189</v>
      </c>
      <c r="F180" s="112">
        <v>314939</v>
      </c>
      <c r="G180" s="112">
        <v>72250</v>
      </c>
      <c r="H180" s="112">
        <v>0</v>
      </c>
      <c r="I180" s="112">
        <v>0</v>
      </c>
      <c r="J180" s="112">
        <v>0</v>
      </c>
      <c r="K180" s="112">
        <v>0</v>
      </c>
      <c r="L180" s="112">
        <v>0</v>
      </c>
      <c r="M180" s="112">
        <v>0</v>
      </c>
      <c r="N180" s="112">
        <v>0</v>
      </c>
      <c r="O180" s="112">
        <v>0</v>
      </c>
      <c r="P180" s="112">
        <v>0</v>
      </c>
      <c r="Q180" s="112">
        <v>20000</v>
      </c>
      <c r="R180" s="125"/>
    </row>
    <row r="181" ht="15.6" spans="1:18">
      <c r="A181" s="109"/>
      <c r="B181" s="109"/>
      <c r="C181" s="110" t="s">
        <v>200</v>
      </c>
      <c r="D181" s="110" t="s">
        <v>201</v>
      </c>
      <c r="E181" s="111">
        <f t="shared" si="2"/>
        <v>399189</v>
      </c>
      <c r="F181" s="112">
        <v>314939</v>
      </c>
      <c r="G181" s="112">
        <v>64250</v>
      </c>
      <c r="H181" s="112">
        <v>0</v>
      </c>
      <c r="I181" s="112">
        <v>0</v>
      </c>
      <c r="J181" s="112">
        <v>0</v>
      </c>
      <c r="K181" s="112">
        <v>0</v>
      </c>
      <c r="L181" s="112">
        <v>0</v>
      </c>
      <c r="M181" s="112">
        <v>0</v>
      </c>
      <c r="N181" s="112">
        <v>0</v>
      </c>
      <c r="O181" s="112">
        <v>0</v>
      </c>
      <c r="P181" s="112">
        <v>0</v>
      </c>
      <c r="Q181" s="112">
        <v>20000</v>
      </c>
      <c r="R181" s="125"/>
    </row>
    <row r="182" ht="15.6" spans="1:18">
      <c r="A182" s="110" t="s">
        <v>196</v>
      </c>
      <c r="B182" s="110" t="s">
        <v>198</v>
      </c>
      <c r="C182" s="110" t="s">
        <v>200</v>
      </c>
      <c r="D182" s="110" t="s">
        <v>202</v>
      </c>
      <c r="E182" s="111">
        <f t="shared" si="2"/>
        <v>399189</v>
      </c>
      <c r="F182" s="112">
        <v>314939</v>
      </c>
      <c r="G182" s="112">
        <v>64250</v>
      </c>
      <c r="H182" s="112">
        <v>0</v>
      </c>
      <c r="I182" s="112">
        <v>0</v>
      </c>
      <c r="J182" s="112">
        <v>0</v>
      </c>
      <c r="K182" s="112">
        <v>0</v>
      </c>
      <c r="L182" s="112">
        <v>0</v>
      </c>
      <c r="M182" s="112">
        <v>0</v>
      </c>
      <c r="N182" s="112">
        <v>0</v>
      </c>
      <c r="O182" s="112">
        <v>0</v>
      </c>
      <c r="P182" s="112">
        <v>0</v>
      </c>
      <c r="Q182" s="112">
        <v>20000</v>
      </c>
      <c r="R182" s="125"/>
    </row>
    <row r="183" ht="15.6" spans="1:18">
      <c r="A183" s="109"/>
      <c r="B183" s="109"/>
      <c r="C183" s="110" t="s">
        <v>203</v>
      </c>
      <c r="D183" s="110" t="s">
        <v>204</v>
      </c>
      <c r="E183" s="111">
        <f t="shared" si="2"/>
        <v>8000</v>
      </c>
      <c r="F183" s="112">
        <v>0</v>
      </c>
      <c r="G183" s="112">
        <v>8000</v>
      </c>
      <c r="H183" s="112">
        <v>0</v>
      </c>
      <c r="I183" s="112">
        <v>0</v>
      </c>
      <c r="J183" s="112">
        <v>0</v>
      </c>
      <c r="K183" s="112">
        <v>0</v>
      </c>
      <c r="L183" s="112">
        <v>0</v>
      </c>
      <c r="M183" s="112">
        <v>0</v>
      </c>
      <c r="N183" s="112">
        <v>0</v>
      </c>
      <c r="O183" s="112">
        <v>0</v>
      </c>
      <c r="P183" s="112">
        <v>0</v>
      </c>
      <c r="Q183" s="112">
        <v>0</v>
      </c>
      <c r="R183" s="125"/>
    </row>
    <row r="184" ht="15.6" spans="1:18">
      <c r="A184" s="110" t="s">
        <v>196</v>
      </c>
      <c r="B184" s="110" t="s">
        <v>198</v>
      </c>
      <c r="C184" s="110" t="s">
        <v>203</v>
      </c>
      <c r="D184" s="110" t="s">
        <v>47</v>
      </c>
      <c r="E184" s="111">
        <f t="shared" si="2"/>
        <v>8000</v>
      </c>
      <c r="F184" s="112">
        <v>0</v>
      </c>
      <c r="G184" s="112">
        <v>8000</v>
      </c>
      <c r="H184" s="112">
        <v>0</v>
      </c>
      <c r="I184" s="112">
        <v>0</v>
      </c>
      <c r="J184" s="112">
        <v>0</v>
      </c>
      <c r="K184" s="112">
        <v>0</v>
      </c>
      <c r="L184" s="112">
        <v>0</v>
      </c>
      <c r="M184" s="112">
        <v>0</v>
      </c>
      <c r="N184" s="112">
        <v>0</v>
      </c>
      <c r="O184" s="112">
        <v>0</v>
      </c>
      <c r="P184" s="112">
        <v>0</v>
      </c>
      <c r="Q184" s="112">
        <v>0</v>
      </c>
      <c r="R184" s="125"/>
    </row>
    <row r="185" ht="15.6" spans="1:18">
      <c r="A185" s="110" t="s">
        <v>205</v>
      </c>
      <c r="B185" s="109"/>
      <c r="C185" s="109"/>
      <c r="D185" s="110" t="s">
        <v>206</v>
      </c>
      <c r="E185" s="111">
        <f t="shared" si="2"/>
        <v>52427679</v>
      </c>
      <c r="F185" s="112">
        <v>35767137</v>
      </c>
      <c r="G185" s="112">
        <v>16197662</v>
      </c>
      <c r="H185" s="112">
        <v>452880</v>
      </c>
      <c r="I185" s="112">
        <v>0</v>
      </c>
      <c r="J185" s="112">
        <v>0</v>
      </c>
      <c r="K185" s="112">
        <v>0</v>
      </c>
      <c r="L185" s="112">
        <v>0</v>
      </c>
      <c r="M185" s="112">
        <v>0</v>
      </c>
      <c r="N185" s="112">
        <v>0</v>
      </c>
      <c r="O185" s="112">
        <v>0</v>
      </c>
      <c r="P185" s="112">
        <v>0</v>
      </c>
      <c r="Q185" s="112">
        <v>10000</v>
      </c>
      <c r="R185" s="125"/>
    </row>
    <row r="186" ht="15.6" hidden="1" spans="1:18">
      <c r="A186" s="109"/>
      <c r="B186" s="110" t="s">
        <v>207</v>
      </c>
      <c r="C186" s="109"/>
      <c r="D186" s="110" t="s">
        <v>208</v>
      </c>
      <c r="E186" s="111">
        <f t="shared" si="2"/>
        <v>2982122</v>
      </c>
      <c r="F186" s="112">
        <v>0</v>
      </c>
      <c r="G186" s="112">
        <v>2600702</v>
      </c>
      <c r="H186" s="112">
        <v>381420</v>
      </c>
      <c r="I186" s="112">
        <v>0</v>
      </c>
      <c r="J186" s="112">
        <v>0</v>
      </c>
      <c r="K186" s="112">
        <v>0</v>
      </c>
      <c r="L186" s="112">
        <v>0</v>
      </c>
      <c r="M186" s="112">
        <v>0</v>
      </c>
      <c r="N186" s="112">
        <v>0</v>
      </c>
      <c r="O186" s="112">
        <v>0</v>
      </c>
      <c r="P186" s="112">
        <v>0</v>
      </c>
      <c r="Q186" s="112">
        <v>0</v>
      </c>
      <c r="R186" s="125"/>
    </row>
    <row r="187" ht="15.6" hidden="1" spans="1:18">
      <c r="A187" s="109"/>
      <c r="B187" s="109"/>
      <c r="C187" s="110" t="s">
        <v>209</v>
      </c>
      <c r="D187" s="110" t="s">
        <v>210</v>
      </c>
      <c r="E187" s="111">
        <f t="shared" si="2"/>
        <v>219276</v>
      </c>
      <c r="F187" s="112">
        <v>0</v>
      </c>
      <c r="G187" s="112">
        <v>147456</v>
      </c>
      <c r="H187" s="112">
        <v>71820</v>
      </c>
      <c r="I187" s="112">
        <v>0</v>
      </c>
      <c r="J187" s="112">
        <v>0</v>
      </c>
      <c r="K187" s="112">
        <v>0</v>
      </c>
      <c r="L187" s="112">
        <v>0</v>
      </c>
      <c r="M187" s="112">
        <v>0</v>
      </c>
      <c r="N187" s="112">
        <v>0</v>
      </c>
      <c r="O187" s="112">
        <v>0</v>
      </c>
      <c r="P187" s="112">
        <v>0</v>
      </c>
      <c r="Q187" s="112">
        <v>0</v>
      </c>
      <c r="R187" s="125"/>
    </row>
    <row r="188" ht="15.6" hidden="1" spans="1:18">
      <c r="A188" s="110" t="s">
        <v>205</v>
      </c>
      <c r="B188" s="110" t="s">
        <v>207</v>
      </c>
      <c r="C188" s="110" t="s">
        <v>209</v>
      </c>
      <c r="D188" s="110" t="s">
        <v>211</v>
      </c>
      <c r="E188" s="111">
        <f t="shared" si="2"/>
        <v>219276</v>
      </c>
      <c r="F188" s="112">
        <v>0</v>
      </c>
      <c r="G188" s="112">
        <v>147456</v>
      </c>
      <c r="H188" s="112">
        <v>71820</v>
      </c>
      <c r="I188" s="112">
        <v>0</v>
      </c>
      <c r="J188" s="112">
        <v>0</v>
      </c>
      <c r="K188" s="112">
        <v>0</v>
      </c>
      <c r="L188" s="112">
        <v>0</v>
      </c>
      <c r="M188" s="112">
        <v>0</v>
      </c>
      <c r="N188" s="112">
        <v>0</v>
      </c>
      <c r="O188" s="112">
        <v>0</v>
      </c>
      <c r="P188" s="112">
        <v>0</v>
      </c>
      <c r="Q188" s="112">
        <v>0</v>
      </c>
      <c r="R188" s="125"/>
    </row>
    <row r="189" ht="15.6" hidden="1" spans="1:18">
      <c r="A189" s="109"/>
      <c r="B189" s="109"/>
      <c r="C189" s="110" t="s">
        <v>212</v>
      </c>
      <c r="D189" s="110" t="s">
        <v>213</v>
      </c>
      <c r="E189" s="111">
        <f t="shared" si="2"/>
        <v>2762846</v>
      </c>
      <c r="F189" s="112">
        <v>0</v>
      </c>
      <c r="G189" s="112">
        <v>2453246</v>
      </c>
      <c r="H189" s="112">
        <v>309600</v>
      </c>
      <c r="I189" s="112">
        <v>0</v>
      </c>
      <c r="J189" s="112">
        <v>0</v>
      </c>
      <c r="K189" s="112">
        <v>0</v>
      </c>
      <c r="L189" s="112">
        <v>0</v>
      </c>
      <c r="M189" s="112">
        <v>0</v>
      </c>
      <c r="N189" s="112">
        <v>0</v>
      </c>
      <c r="O189" s="112">
        <v>0</v>
      </c>
      <c r="P189" s="112">
        <v>0</v>
      </c>
      <c r="Q189" s="112">
        <v>0</v>
      </c>
      <c r="R189" s="125"/>
    </row>
    <row r="190" ht="15.6" hidden="1" spans="1:18">
      <c r="A190" s="110" t="s">
        <v>205</v>
      </c>
      <c r="B190" s="110" t="s">
        <v>207</v>
      </c>
      <c r="C190" s="110" t="s">
        <v>212</v>
      </c>
      <c r="D190" s="110" t="s">
        <v>214</v>
      </c>
      <c r="E190" s="111">
        <f t="shared" si="2"/>
        <v>2762846</v>
      </c>
      <c r="F190" s="112">
        <v>0</v>
      </c>
      <c r="G190" s="112">
        <v>2453246</v>
      </c>
      <c r="H190" s="112">
        <v>309600</v>
      </c>
      <c r="I190" s="112">
        <v>0</v>
      </c>
      <c r="J190" s="112">
        <v>0</v>
      </c>
      <c r="K190" s="112">
        <v>0</v>
      </c>
      <c r="L190" s="112">
        <v>0</v>
      </c>
      <c r="M190" s="112">
        <v>0</v>
      </c>
      <c r="N190" s="112">
        <v>0</v>
      </c>
      <c r="O190" s="112">
        <v>0</v>
      </c>
      <c r="P190" s="112">
        <v>0</v>
      </c>
      <c r="Q190" s="112">
        <v>0</v>
      </c>
      <c r="R190" s="125"/>
    </row>
    <row r="191" ht="15.6" hidden="1" spans="1:18">
      <c r="A191" s="109"/>
      <c r="B191" s="110" t="s">
        <v>215</v>
      </c>
      <c r="C191" s="109"/>
      <c r="D191" s="110" t="s">
        <v>216</v>
      </c>
      <c r="E191" s="111">
        <f t="shared" si="2"/>
        <v>42094709</v>
      </c>
      <c r="F191" s="112">
        <v>31152589</v>
      </c>
      <c r="G191" s="112">
        <v>10870660</v>
      </c>
      <c r="H191" s="112">
        <v>71460</v>
      </c>
      <c r="I191" s="112">
        <v>0</v>
      </c>
      <c r="J191" s="112">
        <v>0</v>
      </c>
      <c r="K191" s="112">
        <v>0</v>
      </c>
      <c r="L191" s="112">
        <v>0</v>
      </c>
      <c r="M191" s="112">
        <v>0</v>
      </c>
      <c r="N191" s="112">
        <v>0</v>
      </c>
      <c r="O191" s="112">
        <v>0</v>
      </c>
      <c r="P191" s="112">
        <v>0</v>
      </c>
      <c r="Q191" s="112">
        <v>0</v>
      </c>
      <c r="R191" s="125"/>
    </row>
    <row r="192" ht="15.6" hidden="1" spans="1:18">
      <c r="A192" s="109"/>
      <c r="B192" s="109"/>
      <c r="C192" s="110" t="s">
        <v>217</v>
      </c>
      <c r="D192" s="110" t="s">
        <v>42</v>
      </c>
      <c r="E192" s="111">
        <f t="shared" si="2"/>
        <v>35453249</v>
      </c>
      <c r="F192" s="112">
        <v>31152589</v>
      </c>
      <c r="G192" s="112">
        <v>4229200</v>
      </c>
      <c r="H192" s="112">
        <v>71460</v>
      </c>
      <c r="I192" s="112">
        <v>0</v>
      </c>
      <c r="J192" s="112">
        <v>0</v>
      </c>
      <c r="K192" s="112">
        <v>0</v>
      </c>
      <c r="L192" s="112">
        <v>0</v>
      </c>
      <c r="M192" s="112">
        <v>0</v>
      </c>
      <c r="N192" s="112">
        <v>0</v>
      </c>
      <c r="O192" s="112">
        <v>0</v>
      </c>
      <c r="P192" s="112">
        <v>0</v>
      </c>
      <c r="Q192" s="112">
        <v>0</v>
      </c>
      <c r="R192" s="125"/>
    </row>
    <row r="193" ht="15.6" hidden="1" spans="1:18">
      <c r="A193" s="110" t="s">
        <v>205</v>
      </c>
      <c r="B193" s="110" t="s">
        <v>215</v>
      </c>
      <c r="C193" s="110" t="s">
        <v>217</v>
      </c>
      <c r="D193" s="110" t="s">
        <v>218</v>
      </c>
      <c r="E193" s="111">
        <f t="shared" si="2"/>
        <v>35453249</v>
      </c>
      <c r="F193" s="112">
        <v>31152589</v>
      </c>
      <c r="G193" s="112">
        <v>4229200</v>
      </c>
      <c r="H193" s="112">
        <v>71460</v>
      </c>
      <c r="I193" s="112">
        <v>0</v>
      </c>
      <c r="J193" s="112">
        <v>0</v>
      </c>
      <c r="K193" s="112">
        <v>0</v>
      </c>
      <c r="L193" s="112">
        <v>0</v>
      </c>
      <c r="M193" s="112">
        <v>0</v>
      </c>
      <c r="N193" s="112">
        <v>0</v>
      </c>
      <c r="O193" s="112">
        <v>0</v>
      </c>
      <c r="P193" s="112">
        <v>0</v>
      </c>
      <c r="Q193" s="112">
        <v>0</v>
      </c>
      <c r="R193" s="125"/>
    </row>
    <row r="194" ht="15.6" hidden="1" spans="1:18">
      <c r="A194" s="109"/>
      <c r="B194" s="109"/>
      <c r="C194" s="110" t="s">
        <v>219</v>
      </c>
      <c r="D194" s="110" t="s">
        <v>220</v>
      </c>
      <c r="E194" s="111">
        <f t="shared" si="2"/>
        <v>20000</v>
      </c>
      <c r="F194" s="112">
        <v>0</v>
      </c>
      <c r="G194" s="112">
        <v>20000</v>
      </c>
      <c r="H194" s="112">
        <v>0</v>
      </c>
      <c r="I194" s="112">
        <v>0</v>
      </c>
      <c r="J194" s="112">
        <v>0</v>
      </c>
      <c r="K194" s="112">
        <v>0</v>
      </c>
      <c r="L194" s="112">
        <v>0</v>
      </c>
      <c r="M194" s="112">
        <v>0</v>
      </c>
      <c r="N194" s="112">
        <v>0</v>
      </c>
      <c r="O194" s="112">
        <v>0</v>
      </c>
      <c r="P194" s="112">
        <v>0</v>
      </c>
      <c r="Q194" s="112">
        <v>0</v>
      </c>
      <c r="R194" s="125"/>
    </row>
    <row r="195" ht="15.6" hidden="1" spans="1:18">
      <c r="A195" s="110" t="s">
        <v>205</v>
      </c>
      <c r="B195" s="110" t="s">
        <v>215</v>
      </c>
      <c r="C195" s="110" t="s">
        <v>219</v>
      </c>
      <c r="D195" s="110" t="s">
        <v>218</v>
      </c>
      <c r="E195" s="111">
        <f t="shared" si="2"/>
        <v>20000</v>
      </c>
      <c r="F195" s="112">
        <v>0</v>
      </c>
      <c r="G195" s="112">
        <v>20000</v>
      </c>
      <c r="H195" s="112">
        <v>0</v>
      </c>
      <c r="I195" s="112">
        <v>0</v>
      </c>
      <c r="J195" s="112">
        <v>0</v>
      </c>
      <c r="K195" s="112">
        <v>0</v>
      </c>
      <c r="L195" s="112">
        <v>0</v>
      </c>
      <c r="M195" s="112">
        <v>0</v>
      </c>
      <c r="N195" s="112">
        <v>0</v>
      </c>
      <c r="O195" s="112">
        <v>0</v>
      </c>
      <c r="P195" s="112">
        <v>0</v>
      </c>
      <c r="Q195" s="112">
        <v>0</v>
      </c>
      <c r="R195" s="125"/>
    </row>
    <row r="196" ht="15.6" hidden="1" spans="1:18">
      <c r="A196" s="109"/>
      <c r="B196" s="109"/>
      <c r="C196" s="110" t="s">
        <v>221</v>
      </c>
      <c r="D196" s="110" t="s">
        <v>222</v>
      </c>
      <c r="E196" s="111">
        <f t="shared" si="2"/>
        <v>280000</v>
      </c>
      <c r="F196" s="112">
        <v>0</v>
      </c>
      <c r="G196" s="112">
        <v>280000</v>
      </c>
      <c r="H196" s="112">
        <v>0</v>
      </c>
      <c r="I196" s="112">
        <v>0</v>
      </c>
      <c r="J196" s="112">
        <v>0</v>
      </c>
      <c r="K196" s="112">
        <v>0</v>
      </c>
      <c r="L196" s="112">
        <v>0</v>
      </c>
      <c r="M196" s="112">
        <v>0</v>
      </c>
      <c r="N196" s="112">
        <v>0</v>
      </c>
      <c r="O196" s="112">
        <v>0</v>
      </c>
      <c r="P196" s="112">
        <v>0</v>
      </c>
      <c r="Q196" s="112">
        <v>0</v>
      </c>
      <c r="R196" s="125"/>
    </row>
    <row r="197" ht="15.6" hidden="1" spans="1:18">
      <c r="A197" s="110" t="s">
        <v>205</v>
      </c>
      <c r="B197" s="110" t="s">
        <v>215</v>
      </c>
      <c r="C197" s="110" t="s">
        <v>221</v>
      </c>
      <c r="D197" s="110" t="s">
        <v>218</v>
      </c>
      <c r="E197" s="111">
        <f t="shared" si="2"/>
        <v>280000</v>
      </c>
      <c r="F197" s="112">
        <v>0</v>
      </c>
      <c r="G197" s="112">
        <v>280000</v>
      </c>
      <c r="H197" s="112">
        <v>0</v>
      </c>
      <c r="I197" s="112">
        <v>0</v>
      </c>
      <c r="J197" s="112">
        <v>0</v>
      </c>
      <c r="K197" s="112">
        <v>0</v>
      </c>
      <c r="L197" s="112">
        <v>0</v>
      </c>
      <c r="M197" s="112">
        <v>0</v>
      </c>
      <c r="N197" s="112">
        <v>0</v>
      </c>
      <c r="O197" s="112">
        <v>0</v>
      </c>
      <c r="P197" s="112">
        <v>0</v>
      </c>
      <c r="Q197" s="112">
        <v>0</v>
      </c>
      <c r="R197" s="125"/>
    </row>
    <row r="198" ht="15.6" hidden="1" spans="1:18">
      <c r="A198" s="109"/>
      <c r="B198" s="109"/>
      <c r="C198" s="110" t="s">
        <v>223</v>
      </c>
      <c r="D198" s="110" t="s">
        <v>224</v>
      </c>
      <c r="E198" s="111">
        <f t="shared" ref="E198:E235" si="3">SUM(F198:R198)</f>
        <v>210000</v>
      </c>
      <c r="F198" s="112">
        <v>0</v>
      </c>
      <c r="G198" s="112">
        <v>210000</v>
      </c>
      <c r="H198" s="112">
        <v>0</v>
      </c>
      <c r="I198" s="112">
        <v>0</v>
      </c>
      <c r="J198" s="112">
        <v>0</v>
      </c>
      <c r="K198" s="112">
        <v>0</v>
      </c>
      <c r="L198" s="112">
        <v>0</v>
      </c>
      <c r="M198" s="112">
        <v>0</v>
      </c>
      <c r="N198" s="112">
        <v>0</v>
      </c>
      <c r="O198" s="112">
        <v>0</v>
      </c>
      <c r="P198" s="112">
        <v>0</v>
      </c>
      <c r="Q198" s="112">
        <v>0</v>
      </c>
      <c r="R198" s="125"/>
    </row>
    <row r="199" ht="15.6" hidden="1" spans="1:18">
      <c r="A199" s="110" t="s">
        <v>205</v>
      </c>
      <c r="B199" s="110" t="s">
        <v>215</v>
      </c>
      <c r="C199" s="110" t="s">
        <v>223</v>
      </c>
      <c r="D199" s="110" t="s">
        <v>218</v>
      </c>
      <c r="E199" s="111">
        <f t="shared" si="3"/>
        <v>210000</v>
      </c>
      <c r="F199" s="112">
        <v>0</v>
      </c>
      <c r="G199" s="112">
        <v>210000</v>
      </c>
      <c r="H199" s="112">
        <v>0</v>
      </c>
      <c r="I199" s="112">
        <v>0</v>
      </c>
      <c r="J199" s="112">
        <v>0</v>
      </c>
      <c r="K199" s="112">
        <v>0</v>
      </c>
      <c r="L199" s="112">
        <v>0</v>
      </c>
      <c r="M199" s="112">
        <v>0</v>
      </c>
      <c r="N199" s="112">
        <v>0</v>
      </c>
      <c r="O199" s="112">
        <v>0</v>
      </c>
      <c r="P199" s="112">
        <v>0</v>
      </c>
      <c r="Q199" s="112">
        <v>0</v>
      </c>
      <c r="R199" s="125"/>
    </row>
    <row r="200" ht="15.6" hidden="1" spans="1:18">
      <c r="A200" s="109"/>
      <c r="B200" s="109"/>
      <c r="C200" s="110" t="s">
        <v>225</v>
      </c>
      <c r="D200" s="110" t="s">
        <v>226</v>
      </c>
      <c r="E200" s="111">
        <f t="shared" si="3"/>
        <v>501600</v>
      </c>
      <c r="F200" s="112">
        <v>0</v>
      </c>
      <c r="G200" s="112">
        <v>501600</v>
      </c>
      <c r="H200" s="112">
        <v>0</v>
      </c>
      <c r="I200" s="112">
        <v>0</v>
      </c>
      <c r="J200" s="112">
        <v>0</v>
      </c>
      <c r="K200" s="112">
        <v>0</v>
      </c>
      <c r="L200" s="112">
        <v>0</v>
      </c>
      <c r="M200" s="112">
        <v>0</v>
      </c>
      <c r="N200" s="112">
        <v>0</v>
      </c>
      <c r="O200" s="112">
        <v>0</v>
      </c>
      <c r="P200" s="112">
        <v>0</v>
      </c>
      <c r="Q200" s="112">
        <v>0</v>
      </c>
      <c r="R200" s="125"/>
    </row>
    <row r="201" ht="15.6" hidden="1" spans="1:18">
      <c r="A201" s="110" t="s">
        <v>205</v>
      </c>
      <c r="B201" s="110" t="s">
        <v>215</v>
      </c>
      <c r="C201" s="110" t="s">
        <v>225</v>
      </c>
      <c r="D201" s="110" t="s">
        <v>218</v>
      </c>
      <c r="E201" s="111">
        <f t="shared" si="3"/>
        <v>501600</v>
      </c>
      <c r="F201" s="112">
        <v>0</v>
      </c>
      <c r="G201" s="112">
        <v>501600</v>
      </c>
      <c r="H201" s="112">
        <v>0</v>
      </c>
      <c r="I201" s="112">
        <v>0</v>
      </c>
      <c r="J201" s="112">
        <v>0</v>
      </c>
      <c r="K201" s="112">
        <v>0</v>
      </c>
      <c r="L201" s="112">
        <v>0</v>
      </c>
      <c r="M201" s="112">
        <v>0</v>
      </c>
      <c r="N201" s="112">
        <v>0</v>
      </c>
      <c r="O201" s="112">
        <v>0</v>
      </c>
      <c r="P201" s="112">
        <v>0</v>
      </c>
      <c r="Q201" s="112">
        <v>0</v>
      </c>
      <c r="R201" s="125"/>
    </row>
    <row r="202" ht="15.6" hidden="1" spans="1:18">
      <c r="A202" s="109"/>
      <c r="B202" s="109"/>
      <c r="C202" s="110" t="s">
        <v>227</v>
      </c>
      <c r="D202" s="110" t="s">
        <v>228</v>
      </c>
      <c r="E202" s="111">
        <f t="shared" si="3"/>
        <v>5629860</v>
      </c>
      <c r="F202" s="112">
        <v>0</v>
      </c>
      <c r="G202" s="112">
        <v>5629860</v>
      </c>
      <c r="H202" s="112">
        <v>0</v>
      </c>
      <c r="I202" s="112">
        <v>0</v>
      </c>
      <c r="J202" s="112">
        <v>0</v>
      </c>
      <c r="K202" s="112">
        <v>0</v>
      </c>
      <c r="L202" s="112">
        <v>0</v>
      </c>
      <c r="M202" s="112">
        <v>0</v>
      </c>
      <c r="N202" s="112">
        <v>0</v>
      </c>
      <c r="O202" s="112">
        <v>0</v>
      </c>
      <c r="P202" s="112">
        <v>0</v>
      </c>
      <c r="Q202" s="112">
        <v>0</v>
      </c>
      <c r="R202" s="125"/>
    </row>
    <row r="203" ht="15.6" hidden="1" spans="1:18">
      <c r="A203" s="110" t="s">
        <v>205</v>
      </c>
      <c r="B203" s="110" t="s">
        <v>215</v>
      </c>
      <c r="C203" s="110" t="s">
        <v>227</v>
      </c>
      <c r="D203" s="110" t="s">
        <v>53</v>
      </c>
      <c r="E203" s="111">
        <f t="shared" si="3"/>
        <v>5380000</v>
      </c>
      <c r="F203" s="112">
        <v>0</v>
      </c>
      <c r="G203" s="112">
        <v>5380000</v>
      </c>
      <c r="H203" s="112">
        <v>0</v>
      </c>
      <c r="I203" s="112">
        <v>0</v>
      </c>
      <c r="J203" s="112">
        <v>0</v>
      </c>
      <c r="K203" s="112">
        <v>0</v>
      </c>
      <c r="L203" s="112">
        <v>0</v>
      </c>
      <c r="M203" s="112">
        <v>0</v>
      </c>
      <c r="N203" s="112">
        <v>0</v>
      </c>
      <c r="O203" s="112">
        <v>0</v>
      </c>
      <c r="P203" s="112">
        <v>0</v>
      </c>
      <c r="Q203" s="112">
        <v>0</v>
      </c>
      <c r="R203" s="125"/>
    </row>
    <row r="204" ht="15.6" hidden="1" spans="1:18">
      <c r="A204" s="110" t="s">
        <v>205</v>
      </c>
      <c r="B204" s="110" t="s">
        <v>215</v>
      </c>
      <c r="C204" s="110" t="s">
        <v>227</v>
      </c>
      <c r="D204" s="110" t="s">
        <v>218</v>
      </c>
      <c r="E204" s="111">
        <f t="shared" si="3"/>
        <v>249860</v>
      </c>
      <c r="F204" s="112">
        <v>0</v>
      </c>
      <c r="G204" s="112">
        <v>249860</v>
      </c>
      <c r="H204" s="112">
        <v>0</v>
      </c>
      <c r="I204" s="112">
        <v>0</v>
      </c>
      <c r="J204" s="112">
        <v>0</v>
      </c>
      <c r="K204" s="112">
        <v>0</v>
      </c>
      <c r="L204" s="112">
        <v>0</v>
      </c>
      <c r="M204" s="112">
        <v>0</v>
      </c>
      <c r="N204" s="112">
        <v>0</v>
      </c>
      <c r="O204" s="112">
        <v>0</v>
      </c>
      <c r="P204" s="112">
        <v>0</v>
      </c>
      <c r="Q204" s="112">
        <v>0</v>
      </c>
      <c r="R204" s="125"/>
    </row>
    <row r="205" ht="15.6" hidden="1" spans="1:18">
      <c r="A205" s="109"/>
      <c r="B205" s="110" t="s">
        <v>229</v>
      </c>
      <c r="C205" s="109"/>
      <c r="D205" s="110" t="s">
        <v>230</v>
      </c>
      <c r="E205" s="111">
        <f t="shared" si="3"/>
        <v>7340848</v>
      </c>
      <c r="F205" s="112">
        <v>4614548</v>
      </c>
      <c r="G205" s="112">
        <v>2726300</v>
      </c>
      <c r="H205" s="112">
        <v>0</v>
      </c>
      <c r="I205" s="112">
        <v>0</v>
      </c>
      <c r="J205" s="112">
        <v>0</v>
      </c>
      <c r="K205" s="112">
        <v>0</v>
      </c>
      <c r="L205" s="112">
        <v>0</v>
      </c>
      <c r="M205" s="112">
        <v>0</v>
      </c>
      <c r="N205" s="112">
        <v>0</v>
      </c>
      <c r="O205" s="112">
        <v>0</v>
      </c>
      <c r="P205" s="112">
        <v>0</v>
      </c>
      <c r="Q205" s="112">
        <v>0</v>
      </c>
      <c r="R205" s="125"/>
    </row>
    <row r="206" ht="15.6" hidden="1" spans="1:18">
      <c r="A206" s="109"/>
      <c r="B206" s="109"/>
      <c r="C206" s="110" t="s">
        <v>231</v>
      </c>
      <c r="D206" s="110" t="s">
        <v>42</v>
      </c>
      <c r="E206" s="111">
        <f t="shared" si="3"/>
        <v>4813125</v>
      </c>
      <c r="F206" s="112">
        <v>3422125</v>
      </c>
      <c r="G206" s="112">
        <v>1391000</v>
      </c>
      <c r="H206" s="112">
        <v>0</v>
      </c>
      <c r="I206" s="112">
        <v>0</v>
      </c>
      <c r="J206" s="112">
        <v>0</v>
      </c>
      <c r="K206" s="112">
        <v>0</v>
      </c>
      <c r="L206" s="112">
        <v>0</v>
      </c>
      <c r="M206" s="112">
        <v>0</v>
      </c>
      <c r="N206" s="112">
        <v>0</v>
      </c>
      <c r="O206" s="112">
        <v>0</v>
      </c>
      <c r="P206" s="112">
        <v>0</v>
      </c>
      <c r="Q206" s="112">
        <v>0</v>
      </c>
      <c r="R206" s="125"/>
    </row>
    <row r="207" ht="15.6" hidden="1" spans="1:18">
      <c r="A207" s="110" t="s">
        <v>205</v>
      </c>
      <c r="B207" s="110" t="s">
        <v>229</v>
      </c>
      <c r="C207" s="110" t="s">
        <v>231</v>
      </c>
      <c r="D207" s="110" t="s">
        <v>232</v>
      </c>
      <c r="E207" s="111">
        <f t="shared" si="3"/>
        <v>2068567</v>
      </c>
      <c r="F207" s="112">
        <v>1178567</v>
      </c>
      <c r="G207" s="112">
        <v>890000</v>
      </c>
      <c r="H207" s="112">
        <v>0</v>
      </c>
      <c r="I207" s="112">
        <v>0</v>
      </c>
      <c r="J207" s="112">
        <v>0</v>
      </c>
      <c r="K207" s="112">
        <v>0</v>
      </c>
      <c r="L207" s="112">
        <v>0</v>
      </c>
      <c r="M207" s="112">
        <v>0</v>
      </c>
      <c r="N207" s="112">
        <v>0</v>
      </c>
      <c r="O207" s="112">
        <v>0</v>
      </c>
      <c r="P207" s="112">
        <v>0</v>
      </c>
      <c r="Q207" s="112">
        <v>0</v>
      </c>
      <c r="R207" s="125"/>
    </row>
    <row r="208" ht="15.6" hidden="1" spans="1:18">
      <c r="A208" s="110" t="s">
        <v>205</v>
      </c>
      <c r="B208" s="110" t="s">
        <v>229</v>
      </c>
      <c r="C208" s="110" t="s">
        <v>231</v>
      </c>
      <c r="D208" s="110" t="s">
        <v>233</v>
      </c>
      <c r="E208" s="111">
        <f t="shared" si="3"/>
        <v>1835148</v>
      </c>
      <c r="F208" s="112">
        <v>1508148</v>
      </c>
      <c r="G208" s="112">
        <v>327000</v>
      </c>
      <c r="H208" s="112">
        <v>0</v>
      </c>
      <c r="I208" s="112">
        <v>0</v>
      </c>
      <c r="J208" s="112">
        <v>0</v>
      </c>
      <c r="K208" s="112">
        <v>0</v>
      </c>
      <c r="L208" s="112">
        <v>0</v>
      </c>
      <c r="M208" s="112">
        <v>0</v>
      </c>
      <c r="N208" s="112">
        <v>0</v>
      </c>
      <c r="O208" s="112">
        <v>0</v>
      </c>
      <c r="P208" s="112">
        <v>0</v>
      </c>
      <c r="Q208" s="112">
        <v>0</v>
      </c>
      <c r="R208" s="125"/>
    </row>
    <row r="209" ht="15.6" hidden="1" spans="1:18">
      <c r="A209" s="110" t="s">
        <v>205</v>
      </c>
      <c r="B209" s="110" t="s">
        <v>229</v>
      </c>
      <c r="C209" s="110" t="s">
        <v>231</v>
      </c>
      <c r="D209" s="110" t="s">
        <v>234</v>
      </c>
      <c r="E209" s="111">
        <f t="shared" si="3"/>
        <v>30000</v>
      </c>
      <c r="F209" s="112">
        <v>0</v>
      </c>
      <c r="G209" s="112">
        <v>30000</v>
      </c>
      <c r="H209" s="112">
        <v>0</v>
      </c>
      <c r="I209" s="112">
        <v>0</v>
      </c>
      <c r="J209" s="112">
        <v>0</v>
      </c>
      <c r="K209" s="112">
        <v>0</v>
      </c>
      <c r="L209" s="112">
        <v>0</v>
      </c>
      <c r="M209" s="112">
        <v>0</v>
      </c>
      <c r="N209" s="112">
        <v>0</v>
      </c>
      <c r="O209" s="112">
        <v>0</v>
      </c>
      <c r="P209" s="112">
        <v>0</v>
      </c>
      <c r="Q209" s="112">
        <v>0</v>
      </c>
      <c r="R209" s="125"/>
    </row>
    <row r="210" ht="15.6" hidden="1" spans="1:18">
      <c r="A210" s="110" t="s">
        <v>205</v>
      </c>
      <c r="B210" s="110" t="s">
        <v>229</v>
      </c>
      <c r="C210" s="110" t="s">
        <v>231</v>
      </c>
      <c r="D210" s="110" t="s">
        <v>45</v>
      </c>
      <c r="E210" s="111">
        <f t="shared" si="3"/>
        <v>231338</v>
      </c>
      <c r="F210" s="112">
        <v>195338</v>
      </c>
      <c r="G210" s="112">
        <v>36000</v>
      </c>
      <c r="H210" s="112">
        <v>0</v>
      </c>
      <c r="I210" s="112">
        <v>0</v>
      </c>
      <c r="J210" s="112">
        <v>0</v>
      </c>
      <c r="K210" s="112">
        <v>0</v>
      </c>
      <c r="L210" s="112">
        <v>0</v>
      </c>
      <c r="M210" s="112">
        <v>0</v>
      </c>
      <c r="N210" s="112">
        <v>0</v>
      </c>
      <c r="O210" s="112">
        <v>0</v>
      </c>
      <c r="P210" s="112">
        <v>0</v>
      </c>
      <c r="Q210" s="112">
        <v>0</v>
      </c>
      <c r="R210" s="125"/>
    </row>
    <row r="211" ht="15.6" hidden="1" spans="1:18">
      <c r="A211" s="110" t="s">
        <v>205</v>
      </c>
      <c r="B211" s="110" t="s">
        <v>229</v>
      </c>
      <c r="C211" s="110" t="s">
        <v>231</v>
      </c>
      <c r="D211" s="110" t="s">
        <v>80</v>
      </c>
      <c r="E211" s="111">
        <f t="shared" si="3"/>
        <v>114001</v>
      </c>
      <c r="F211" s="112">
        <v>96001</v>
      </c>
      <c r="G211" s="112">
        <v>18000</v>
      </c>
      <c r="H211" s="112">
        <v>0</v>
      </c>
      <c r="I211" s="112">
        <v>0</v>
      </c>
      <c r="J211" s="112">
        <v>0</v>
      </c>
      <c r="K211" s="112">
        <v>0</v>
      </c>
      <c r="L211" s="112">
        <v>0</v>
      </c>
      <c r="M211" s="112">
        <v>0</v>
      </c>
      <c r="N211" s="112">
        <v>0</v>
      </c>
      <c r="O211" s="112">
        <v>0</v>
      </c>
      <c r="P211" s="112">
        <v>0</v>
      </c>
      <c r="Q211" s="112">
        <v>0</v>
      </c>
      <c r="R211" s="125"/>
    </row>
    <row r="212" ht="15.6" hidden="1" spans="1:18">
      <c r="A212" s="110" t="s">
        <v>205</v>
      </c>
      <c r="B212" s="110" t="s">
        <v>229</v>
      </c>
      <c r="C212" s="110" t="s">
        <v>231</v>
      </c>
      <c r="D212" s="110" t="s">
        <v>46</v>
      </c>
      <c r="E212" s="111">
        <f t="shared" si="3"/>
        <v>44266</v>
      </c>
      <c r="F212" s="112">
        <v>8266</v>
      </c>
      <c r="G212" s="112">
        <v>36000</v>
      </c>
      <c r="H212" s="112">
        <v>0</v>
      </c>
      <c r="I212" s="112">
        <v>0</v>
      </c>
      <c r="J212" s="112">
        <v>0</v>
      </c>
      <c r="K212" s="112">
        <v>0</v>
      </c>
      <c r="L212" s="112">
        <v>0</v>
      </c>
      <c r="M212" s="112">
        <v>0</v>
      </c>
      <c r="N212" s="112">
        <v>0</v>
      </c>
      <c r="O212" s="112">
        <v>0</v>
      </c>
      <c r="P212" s="112">
        <v>0</v>
      </c>
      <c r="Q212" s="112">
        <v>0</v>
      </c>
      <c r="R212" s="125"/>
    </row>
    <row r="213" ht="15.6" hidden="1" spans="1:18">
      <c r="A213" s="110" t="s">
        <v>205</v>
      </c>
      <c r="B213" s="110" t="s">
        <v>229</v>
      </c>
      <c r="C213" s="110" t="s">
        <v>231</v>
      </c>
      <c r="D213" s="110" t="s">
        <v>62</v>
      </c>
      <c r="E213" s="111">
        <f t="shared" si="3"/>
        <v>105793</v>
      </c>
      <c r="F213" s="112">
        <v>105793</v>
      </c>
      <c r="G213" s="112">
        <v>0</v>
      </c>
      <c r="H213" s="112">
        <v>0</v>
      </c>
      <c r="I213" s="112">
        <v>0</v>
      </c>
      <c r="J213" s="112">
        <v>0</v>
      </c>
      <c r="K213" s="112">
        <v>0</v>
      </c>
      <c r="L213" s="112">
        <v>0</v>
      </c>
      <c r="M213" s="112">
        <v>0</v>
      </c>
      <c r="N213" s="112">
        <v>0</v>
      </c>
      <c r="O213" s="112">
        <v>0</v>
      </c>
      <c r="P213" s="112">
        <v>0</v>
      </c>
      <c r="Q213" s="112">
        <v>0</v>
      </c>
      <c r="R213" s="125"/>
    </row>
    <row r="214" ht="15.6" hidden="1" spans="1:18">
      <c r="A214" s="110" t="s">
        <v>205</v>
      </c>
      <c r="B214" s="110" t="s">
        <v>229</v>
      </c>
      <c r="C214" s="110" t="s">
        <v>231</v>
      </c>
      <c r="D214" s="110" t="s">
        <v>63</v>
      </c>
      <c r="E214" s="111">
        <f t="shared" si="3"/>
        <v>123741</v>
      </c>
      <c r="F214" s="112">
        <v>105741</v>
      </c>
      <c r="G214" s="112">
        <v>18000</v>
      </c>
      <c r="H214" s="112">
        <v>0</v>
      </c>
      <c r="I214" s="112">
        <v>0</v>
      </c>
      <c r="J214" s="112">
        <v>0</v>
      </c>
      <c r="K214" s="112">
        <v>0</v>
      </c>
      <c r="L214" s="112">
        <v>0</v>
      </c>
      <c r="M214" s="112">
        <v>0</v>
      </c>
      <c r="N214" s="112">
        <v>0</v>
      </c>
      <c r="O214" s="112">
        <v>0</v>
      </c>
      <c r="P214" s="112">
        <v>0</v>
      </c>
      <c r="Q214" s="112">
        <v>0</v>
      </c>
      <c r="R214" s="125"/>
    </row>
    <row r="215" ht="15.6" hidden="1" spans="1:18">
      <c r="A215" s="110" t="s">
        <v>205</v>
      </c>
      <c r="B215" s="110" t="s">
        <v>229</v>
      </c>
      <c r="C215" s="110" t="s">
        <v>231</v>
      </c>
      <c r="D215" s="110" t="s">
        <v>81</v>
      </c>
      <c r="E215" s="111">
        <f t="shared" si="3"/>
        <v>124349</v>
      </c>
      <c r="F215" s="112">
        <v>106349</v>
      </c>
      <c r="G215" s="112">
        <v>18000</v>
      </c>
      <c r="H215" s="112">
        <v>0</v>
      </c>
      <c r="I215" s="112">
        <v>0</v>
      </c>
      <c r="J215" s="112">
        <v>0</v>
      </c>
      <c r="K215" s="112">
        <v>0</v>
      </c>
      <c r="L215" s="112">
        <v>0</v>
      </c>
      <c r="M215" s="112">
        <v>0</v>
      </c>
      <c r="N215" s="112">
        <v>0</v>
      </c>
      <c r="O215" s="112">
        <v>0</v>
      </c>
      <c r="P215" s="112">
        <v>0</v>
      </c>
      <c r="Q215" s="112">
        <v>0</v>
      </c>
      <c r="R215" s="125"/>
    </row>
    <row r="216" ht="15.6" hidden="1" spans="1:18">
      <c r="A216" s="110" t="s">
        <v>205</v>
      </c>
      <c r="B216" s="110" t="s">
        <v>229</v>
      </c>
      <c r="C216" s="110" t="s">
        <v>231</v>
      </c>
      <c r="D216" s="110" t="s">
        <v>50</v>
      </c>
      <c r="E216" s="111">
        <f t="shared" si="3"/>
        <v>135922</v>
      </c>
      <c r="F216" s="112">
        <v>117922</v>
      </c>
      <c r="G216" s="112">
        <v>18000</v>
      </c>
      <c r="H216" s="112">
        <v>0</v>
      </c>
      <c r="I216" s="112">
        <v>0</v>
      </c>
      <c r="J216" s="112">
        <v>0</v>
      </c>
      <c r="K216" s="112">
        <v>0</v>
      </c>
      <c r="L216" s="112">
        <v>0</v>
      </c>
      <c r="M216" s="112">
        <v>0</v>
      </c>
      <c r="N216" s="112">
        <v>0</v>
      </c>
      <c r="O216" s="112">
        <v>0</v>
      </c>
      <c r="P216" s="112">
        <v>0</v>
      </c>
      <c r="Q216" s="112">
        <v>0</v>
      </c>
      <c r="R216" s="125"/>
    </row>
    <row r="217" ht="15.6" hidden="1" spans="1:18">
      <c r="A217" s="109"/>
      <c r="B217" s="109"/>
      <c r="C217" s="110" t="s">
        <v>235</v>
      </c>
      <c r="D217" s="110" t="s">
        <v>236</v>
      </c>
      <c r="E217" s="111">
        <f t="shared" si="3"/>
        <v>1652819</v>
      </c>
      <c r="F217" s="112">
        <v>516519</v>
      </c>
      <c r="G217" s="112">
        <v>1136300</v>
      </c>
      <c r="H217" s="112">
        <v>0</v>
      </c>
      <c r="I217" s="112">
        <v>0</v>
      </c>
      <c r="J217" s="112">
        <v>0</v>
      </c>
      <c r="K217" s="112">
        <v>0</v>
      </c>
      <c r="L217" s="112">
        <v>0</v>
      </c>
      <c r="M217" s="112">
        <v>0</v>
      </c>
      <c r="N217" s="112">
        <v>0</v>
      </c>
      <c r="O217" s="112">
        <v>0</v>
      </c>
      <c r="P217" s="112">
        <v>0</v>
      </c>
      <c r="Q217" s="112">
        <v>0</v>
      </c>
      <c r="R217" s="125"/>
    </row>
    <row r="218" ht="15.6" hidden="1" spans="1:18">
      <c r="A218" s="110" t="s">
        <v>205</v>
      </c>
      <c r="B218" s="110" t="s">
        <v>229</v>
      </c>
      <c r="C218" s="110" t="s">
        <v>235</v>
      </c>
      <c r="D218" s="110" t="s">
        <v>233</v>
      </c>
      <c r="E218" s="111">
        <f t="shared" si="3"/>
        <v>1075100</v>
      </c>
      <c r="F218" s="112">
        <v>0</v>
      </c>
      <c r="G218" s="112">
        <v>1075100</v>
      </c>
      <c r="H218" s="112">
        <v>0</v>
      </c>
      <c r="I218" s="112">
        <v>0</v>
      </c>
      <c r="J218" s="112">
        <v>0</v>
      </c>
      <c r="K218" s="112">
        <v>0</v>
      </c>
      <c r="L218" s="112">
        <v>0</v>
      </c>
      <c r="M218" s="112">
        <v>0</v>
      </c>
      <c r="N218" s="112">
        <v>0</v>
      </c>
      <c r="O218" s="112">
        <v>0</v>
      </c>
      <c r="P218" s="112">
        <v>0</v>
      </c>
      <c r="Q218" s="112">
        <v>0</v>
      </c>
      <c r="R218" s="125"/>
    </row>
    <row r="219" ht="15.6" hidden="1" spans="1:18">
      <c r="A219" s="110" t="s">
        <v>205</v>
      </c>
      <c r="B219" s="110" t="s">
        <v>229</v>
      </c>
      <c r="C219" s="110" t="s">
        <v>235</v>
      </c>
      <c r="D219" s="110" t="s">
        <v>44</v>
      </c>
      <c r="E219" s="111">
        <f t="shared" si="3"/>
        <v>439801.8</v>
      </c>
      <c r="F219" s="112">
        <v>396601.8</v>
      </c>
      <c r="G219" s="112">
        <v>43200</v>
      </c>
      <c r="H219" s="112">
        <v>0</v>
      </c>
      <c r="I219" s="112">
        <v>0</v>
      </c>
      <c r="J219" s="112">
        <v>0</v>
      </c>
      <c r="K219" s="112">
        <v>0</v>
      </c>
      <c r="L219" s="112">
        <v>0</v>
      </c>
      <c r="M219" s="112">
        <v>0</v>
      </c>
      <c r="N219" s="112">
        <v>0</v>
      </c>
      <c r="O219" s="112">
        <v>0</v>
      </c>
      <c r="P219" s="112">
        <v>0</v>
      </c>
      <c r="Q219" s="112">
        <v>0</v>
      </c>
      <c r="R219" s="125"/>
    </row>
    <row r="220" ht="15.6" hidden="1" spans="1:18">
      <c r="A220" s="110" t="s">
        <v>205</v>
      </c>
      <c r="B220" s="110" t="s">
        <v>229</v>
      </c>
      <c r="C220" s="110" t="s">
        <v>235</v>
      </c>
      <c r="D220" s="110" t="s">
        <v>47</v>
      </c>
      <c r="E220" s="111">
        <f t="shared" si="3"/>
        <v>137917.2</v>
      </c>
      <c r="F220" s="112">
        <v>119917.2</v>
      </c>
      <c r="G220" s="112">
        <v>18000</v>
      </c>
      <c r="H220" s="112">
        <v>0</v>
      </c>
      <c r="I220" s="112">
        <v>0</v>
      </c>
      <c r="J220" s="112">
        <v>0</v>
      </c>
      <c r="K220" s="112">
        <v>0</v>
      </c>
      <c r="L220" s="112">
        <v>0</v>
      </c>
      <c r="M220" s="112">
        <v>0</v>
      </c>
      <c r="N220" s="112">
        <v>0</v>
      </c>
      <c r="O220" s="112">
        <v>0</v>
      </c>
      <c r="P220" s="112">
        <v>0</v>
      </c>
      <c r="Q220" s="112">
        <v>0</v>
      </c>
      <c r="R220" s="125"/>
    </row>
    <row r="221" ht="15.6" hidden="1" spans="1:18">
      <c r="A221" s="109"/>
      <c r="B221" s="109"/>
      <c r="C221" s="110" t="s">
        <v>237</v>
      </c>
      <c r="D221" s="110" t="s">
        <v>238</v>
      </c>
      <c r="E221" s="111">
        <f t="shared" si="3"/>
        <v>130000</v>
      </c>
      <c r="F221" s="112">
        <v>0</v>
      </c>
      <c r="G221" s="112">
        <v>130000</v>
      </c>
      <c r="H221" s="112">
        <v>0</v>
      </c>
      <c r="I221" s="112">
        <v>0</v>
      </c>
      <c r="J221" s="112">
        <v>0</v>
      </c>
      <c r="K221" s="112">
        <v>0</v>
      </c>
      <c r="L221" s="112">
        <v>0</v>
      </c>
      <c r="M221" s="112">
        <v>0</v>
      </c>
      <c r="N221" s="112">
        <v>0</v>
      </c>
      <c r="O221" s="112">
        <v>0</v>
      </c>
      <c r="P221" s="112">
        <v>0</v>
      </c>
      <c r="Q221" s="112">
        <v>0</v>
      </c>
      <c r="R221" s="125"/>
    </row>
    <row r="222" ht="15.6" hidden="1" spans="1:18">
      <c r="A222" s="110" t="s">
        <v>205</v>
      </c>
      <c r="B222" s="110" t="s">
        <v>229</v>
      </c>
      <c r="C222" s="110" t="s">
        <v>237</v>
      </c>
      <c r="D222" s="110" t="s">
        <v>233</v>
      </c>
      <c r="E222" s="111">
        <f t="shared" si="3"/>
        <v>130000</v>
      </c>
      <c r="F222" s="112">
        <v>0</v>
      </c>
      <c r="G222" s="112">
        <v>130000</v>
      </c>
      <c r="H222" s="112">
        <v>0</v>
      </c>
      <c r="I222" s="112">
        <v>0</v>
      </c>
      <c r="J222" s="112">
        <v>0</v>
      </c>
      <c r="K222" s="112">
        <v>0</v>
      </c>
      <c r="L222" s="112">
        <v>0</v>
      </c>
      <c r="M222" s="112">
        <v>0</v>
      </c>
      <c r="N222" s="112">
        <v>0</v>
      </c>
      <c r="O222" s="112">
        <v>0</v>
      </c>
      <c r="P222" s="112">
        <v>0</v>
      </c>
      <c r="Q222" s="112">
        <v>0</v>
      </c>
      <c r="R222" s="125"/>
    </row>
    <row r="223" ht="15.6" hidden="1" spans="1:18">
      <c r="A223" s="109"/>
      <c r="B223" s="109"/>
      <c r="C223" s="110" t="s">
        <v>239</v>
      </c>
      <c r="D223" s="110" t="s">
        <v>240</v>
      </c>
      <c r="E223" s="111">
        <f t="shared" si="3"/>
        <v>705904</v>
      </c>
      <c r="F223" s="112">
        <v>675904</v>
      </c>
      <c r="G223" s="112">
        <v>30000</v>
      </c>
      <c r="H223" s="112">
        <v>0</v>
      </c>
      <c r="I223" s="112">
        <v>0</v>
      </c>
      <c r="J223" s="112">
        <v>0</v>
      </c>
      <c r="K223" s="112">
        <v>0</v>
      </c>
      <c r="L223" s="112">
        <v>0</v>
      </c>
      <c r="M223" s="112">
        <v>0</v>
      </c>
      <c r="N223" s="112">
        <v>0</v>
      </c>
      <c r="O223" s="112">
        <v>0</v>
      </c>
      <c r="P223" s="112">
        <v>0</v>
      </c>
      <c r="Q223" s="112">
        <v>0</v>
      </c>
      <c r="R223" s="125"/>
    </row>
    <row r="224" ht="15.6" hidden="1" spans="1:18">
      <c r="A224" s="110" t="s">
        <v>205</v>
      </c>
      <c r="B224" s="110" t="s">
        <v>229</v>
      </c>
      <c r="C224" s="110" t="s">
        <v>239</v>
      </c>
      <c r="D224" s="110" t="s">
        <v>241</v>
      </c>
      <c r="E224" s="111">
        <f t="shared" si="3"/>
        <v>363332</v>
      </c>
      <c r="F224" s="112">
        <v>333332</v>
      </c>
      <c r="G224" s="112">
        <v>30000</v>
      </c>
      <c r="H224" s="112">
        <v>0</v>
      </c>
      <c r="I224" s="112">
        <v>0</v>
      </c>
      <c r="J224" s="112">
        <v>0</v>
      </c>
      <c r="K224" s="112">
        <v>0</v>
      </c>
      <c r="L224" s="112">
        <v>0</v>
      </c>
      <c r="M224" s="112">
        <v>0</v>
      </c>
      <c r="N224" s="112">
        <v>0</v>
      </c>
      <c r="O224" s="112">
        <v>0</v>
      </c>
      <c r="P224" s="112">
        <v>0</v>
      </c>
      <c r="Q224" s="112">
        <v>0</v>
      </c>
      <c r="R224" s="125"/>
    </row>
    <row r="225" ht="15.6" hidden="1" spans="1:18">
      <c r="A225" s="110" t="s">
        <v>205</v>
      </c>
      <c r="B225" s="110" t="s">
        <v>229</v>
      </c>
      <c r="C225" s="110" t="s">
        <v>239</v>
      </c>
      <c r="D225" s="110" t="s">
        <v>234</v>
      </c>
      <c r="E225" s="111">
        <f t="shared" si="3"/>
        <v>342572</v>
      </c>
      <c r="F225" s="112">
        <v>342572</v>
      </c>
      <c r="G225" s="112">
        <v>0</v>
      </c>
      <c r="H225" s="112">
        <v>0</v>
      </c>
      <c r="I225" s="112">
        <v>0</v>
      </c>
      <c r="J225" s="112">
        <v>0</v>
      </c>
      <c r="K225" s="112">
        <v>0</v>
      </c>
      <c r="L225" s="112">
        <v>0</v>
      </c>
      <c r="M225" s="112">
        <v>0</v>
      </c>
      <c r="N225" s="112">
        <v>0</v>
      </c>
      <c r="O225" s="112">
        <v>0</v>
      </c>
      <c r="P225" s="112">
        <v>0</v>
      </c>
      <c r="Q225" s="112">
        <v>0</v>
      </c>
      <c r="R225" s="125"/>
    </row>
    <row r="226" ht="15.6" hidden="1" spans="1:18">
      <c r="A226" s="109"/>
      <c r="B226" s="109"/>
      <c r="C226" s="110" t="s">
        <v>242</v>
      </c>
      <c r="D226" s="110" t="s">
        <v>243</v>
      </c>
      <c r="E226" s="111">
        <f t="shared" si="3"/>
        <v>39000</v>
      </c>
      <c r="F226" s="112">
        <v>0</v>
      </c>
      <c r="G226" s="112">
        <v>39000</v>
      </c>
      <c r="H226" s="112">
        <v>0</v>
      </c>
      <c r="I226" s="112">
        <v>0</v>
      </c>
      <c r="J226" s="112">
        <v>0</v>
      </c>
      <c r="K226" s="112">
        <v>0</v>
      </c>
      <c r="L226" s="112">
        <v>0</v>
      </c>
      <c r="M226" s="112">
        <v>0</v>
      </c>
      <c r="N226" s="112">
        <v>0</v>
      </c>
      <c r="O226" s="112">
        <v>0</v>
      </c>
      <c r="P226" s="112">
        <v>0</v>
      </c>
      <c r="Q226" s="112">
        <v>0</v>
      </c>
      <c r="R226" s="125"/>
    </row>
    <row r="227" ht="15.6" spans="1:18">
      <c r="A227" s="110" t="s">
        <v>205</v>
      </c>
      <c r="B227" s="110" t="s">
        <v>229</v>
      </c>
      <c r="C227" s="110" t="s">
        <v>242</v>
      </c>
      <c r="D227" s="110" t="s">
        <v>233</v>
      </c>
      <c r="E227" s="111">
        <f t="shared" si="3"/>
        <v>39000</v>
      </c>
      <c r="F227" s="112">
        <v>0</v>
      </c>
      <c r="G227" s="112">
        <v>39000</v>
      </c>
      <c r="H227" s="112">
        <v>0</v>
      </c>
      <c r="I227" s="112">
        <v>0</v>
      </c>
      <c r="J227" s="112">
        <v>0</v>
      </c>
      <c r="K227" s="112">
        <v>0</v>
      </c>
      <c r="L227" s="112">
        <v>0</v>
      </c>
      <c r="M227" s="112">
        <v>0</v>
      </c>
      <c r="N227" s="112">
        <v>0</v>
      </c>
      <c r="O227" s="112">
        <v>0</v>
      </c>
      <c r="P227" s="112">
        <v>0</v>
      </c>
      <c r="Q227" s="112">
        <v>0</v>
      </c>
      <c r="R227" s="125"/>
    </row>
    <row r="228" ht="15.6" spans="1:18">
      <c r="A228" s="110">
        <v>204</v>
      </c>
      <c r="B228" s="110">
        <v>20499</v>
      </c>
      <c r="C228" s="110">
        <v>2049901</v>
      </c>
      <c r="D228" s="110"/>
      <c r="E228" s="111">
        <f t="shared" si="3"/>
        <v>10000</v>
      </c>
      <c r="F228" s="112">
        <v>0</v>
      </c>
      <c r="G228" s="112">
        <v>0</v>
      </c>
      <c r="H228" s="112">
        <v>0</v>
      </c>
      <c r="I228" s="112">
        <v>0</v>
      </c>
      <c r="J228" s="112">
        <v>0</v>
      </c>
      <c r="K228" s="112">
        <v>0</v>
      </c>
      <c r="L228" s="112">
        <v>0</v>
      </c>
      <c r="M228" s="112">
        <v>0</v>
      </c>
      <c r="N228" s="112">
        <v>0</v>
      </c>
      <c r="O228" s="112">
        <v>0</v>
      </c>
      <c r="P228" s="112">
        <v>0</v>
      </c>
      <c r="Q228" s="112">
        <v>10000</v>
      </c>
      <c r="R228" s="125"/>
    </row>
    <row r="229" ht="15.6" spans="1:18">
      <c r="A229" s="110" t="s">
        <v>244</v>
      </c>
      <c r="B229" s="109"/>
      <c r="C229" s="109"/>
      <c r="D229" s="110" t="s">
        <v>245</v>
      </c>
      <c r="E229" s="111">
        <f>SUM(E230,E233,E266,E269,E272)</f>
        <v>212825172.59</v>
      </c>
      <c r="F229" s="112">
        <v>130837424.12</v>
      </c>
      <c r="G229" s="112">
        <v>27923942</v>
      </c>
      <c r="H229" s="112">
        <v>17325671.37</v>
      </c>
      <c r="I229" s="112">
        <v>0</v>
      </c>
      <c r="J229" s="112">
        <v>0</v>
      </c>
      <c r="K229" s="112">
        <v>0</v>
      </c>
      <c r="L229" s="112">
        <v>0</v>
      </c>
      <c r="M229" s="112">
        <v>0</v>
      </c>
      <c r="N229" s="112">
        <v>0</v>
      </c>
      <c r="O229" s="112">
        <f>19628000-3000000</f>
        <v>16628000</v>
      </c>
      <c r="P229" s="112">
        <v>0</v>
      </c>
      <c r="Q229" s="112">
        <v>20110135.1</v>
      </c>
      <c r="R229" s="125"/>
    </row>
    <row r="230" ht="15.6" spans="1:18">
      <c r="A230" s="109"/>
      <c r="B230" s="110" t="s">
        <v>246</v>
      </c>
      <c r="C230" s="109"/>
      <c r="D230" s="110" t="s">
        <v>247</v>
      </c>
      <c r="E230" s="111">
        <f t="shared" si="3"/>
        <v>10282102</v>
      </c>
      <c r="F230" s="112">
        <v>9974602</v>
      </c>
      <c r="G230" s="112">
        <v>307500</v>
      </c>
      <c r="H230" s="112">
        <v>0</v>
      </c>
      <c r="I230" s="112">
        <v>0</v>
      </c>
      <c r="J230" s="112">
        <v>0</v>
      </c>
      <c r="K230" s="112">
        <v>0</v>
      </c>
      <c r="L230" s="112">
        <v>0</v>
      </c>
      <c r="M230" s="112">
        <v>0</v>
      </c>
      <c r="N230" s="112">
        <v>0</v>
      </c>
      <c r="O230" s="112">
        <v>0</v>
      </c>
      <c r="P230" s="112">
        <v>0</v>
      </c>
      <c r="Q230" s="112">
        <v>0</v>
      </c>
      <c r="R230" s="125"/>
    </row>
    <row r="231" ht="15.6" spans="1:18">
      <c r="A231" s="109"/>
      <c r="B231" s="109"/>
      <c r="C231" s="110" t="s">
        <v>248</v>
      </c>
      <c r="D231" s="110" t="s">
        <v>42</v>
      </c>
      <c r="E231" s="111">
        <f t="shared" si="3"/>
        <v>10282102</v>
      </c>
      <c r="F231" s="112">
        <v>9974602</v>
      </c>
      <c r="G231" s="112">
        <v>307500</v>
      </c>
      <c r="H231" s="112">
        <v>0</v>
      </c>
      <c r="I231" s="112">
        <v>0</v>
      </c>
      <c r="J231" s="112">
        <v>0</v>
      </c>
      <c r="K231" s="112">
        <v>0</v>
      </c>
      <c r="L231" s="112">
        <v>0</v>
      </c>
      <c r="M231" s="112">
        <v>0</v>
      </c>
      <c r="N231" s="112">
        <v>0</v>
      </c>
      <c r="O231" s="112">
        <v>0</v>
      </c>
      <c r="P231" s="112">
        <v>0</v>
      </c>
      <c r="Q231" s="112">
        <v>0</v>
      </c>
      <c r="R231" s="125"/>
    </row>
    <row r="232" ht="15.6" spans="1:18">
      <c r="A232" s="110" t="s">
        <v>244</v>
      </c>
      <c r="B232" s="110" t="s">
        <v>246</v>
      </c>
      <c r="C232" s="110" t="s">
        <v>248</v>
      </c>
      <c r="D232" s="110" t="s">
        <v>249</v>
      </c>
      <c r="E232" s="111">
        <f t="shared" si="3"/>
        <v>10282102</v>
      </c>
      <c r="F232" s="112">
        <v>9974602</v>
      </c>
      <c r="G232" s="112">
        <v>307500</v>
      </c>
      <c r="H232" s="112">
        <v>0</v>
      </c>
      <c r="I232" s="112">
        <v>0</v>
      </c>
      <c r="J232" s="112">
        <v>0</v>
      </c>
      <c r="K232" s="112">
        <v>0</v>
      </c>
      <c r="L232" s="112">
        <v>0</v>
      </c>
      <c r="M232" s="112">
        <v>0</v>
      </c>
      <c r="N232" s="112">
        <v>0</v>
      </c>
      <c r="O232" s="112">
        <v>0</v>
      </c>
      <c r="P232" s="112">
        <v>0</v>
      </c>
      <c r="Q232" s="112">
        <v>0</v>
      </c>
      <c r="R232" s="125"/>
    </row>
    <row r="233" ht="15.6" spans="1:18">
      <c r="A233" s="109"/>
      <c r="B233" s="110" t="s">
        <v>250</v>
      </c>
      <c r="C233" s="109"/>
      <c r="D233" s="110" t="s">
        <v>251</v>
      </c>
      <c r="E233" s="111">
        <f t="shared" si="3"/>
        <v>199814244.29</v>
      </c>
      <c r="F233" s="112">
        <v>119698890.92</v>
      </c>
      <c r="G233" s="112">
        <v>27352482</v>
      </c>
      <c r="H233" s="112">
        <v>17287871.37</v>
      </c>
      <c r="I233" s="112">
        <v>0</v>
      </c>
      <c r="J233" s="112">
        <v>0</v>
      </c>
      <c r="K233" s="112">
        <v>0</v>
      </c>
      <c r="L233" s="112">
        <v>0</v>
      </c>
      <c r="M233" s="112">
        <v>0</v>
      </c>
      <c r="N233" s="112">
        <v>0</v>
      </c>
      <c r="O233" s="112">
        <f>18850000-3000000</f>
        <v>15850000</v>
      </c>
      <c r="P233" s="112">
        <v>0</v>
      </c>
      <c r="Q233" s="112">
        <v>19625000</v>
      </c>
      <c r="R233" s="125"/>
    </row>
    <row r="234" ht="15.6" spans="1:18">
      <c r="A234" s="109"/>
      <c r="B234" s="109"/>
      <c r="C234" s="110" t="s">
        <v>252</v>
      </c>
      <c r="D234" s="110" t="s">
        <v>253</v>
      </c>
      <c r="E234" s="111">
        <f t="shared" si="3"/>
        <v>4722099.1</v>
      </c>
      <c r="F234" s="112">
        <v>2170414.6</v>
      </c>
      <c r="G234" s="112">
        <v>2361170</v>
      </c>
      <c r="H234" s="112">
        <v>190514.5</v>
      </c>
      <c r="I234" s="112">
        <v>0</v>
      </c>
      <c r="J234" s="112">
        <v>0</v>
      </c>
      <c r="K234" s="112">
        <v>0</v>
      </c>
      <c r="L234" s="112">
        <v>0</v>
      </c>
      <c r="M234" s="112">
        <v>0</v>
      </c>
      <c r="N234" s="112">
        <v>0</v>
      </c>
      <c r="O234" s="112">
        <v>0</v>
      </c>
      <c r="P234" s="112">
        <v>0</v>
      </c>
      <c r="Q234" s="112">
        <v>0</v>
      </c>
      <c r="R234" s="125"/>
    </row>
    <row r="235" ht="15.6" spans="1:18">
      <c r="A235" s="110" t="s">
        <v>244</v>
      </c>
      <c r="B235" s="110" t="s">
        <v>250</v>
      </c>
      <c r="C235" s="110" t="s">
        <v>252</v>
      </c>
      <c r="D235" s="110" t="s">
        <v>249</v>
      </c>
      <c r="E235" s="111">
        <f t="shared" si="3"/>
        <v>2407070</v>
      </c>
      <c r="F235" s="112">
        <v>194400</v>
      </c>
      <c r="G235" s="112">
        <v>2212670</v>
      </c>
      <c r="H235" s="112">
        <v>0</v>
      </c>
      <c r="I235" s="112">
        <v>0</v>
      </c>
      <c r="J235" s="112">
        <v>0</v>
      </c>
      <c r="K235" s="112">
        <v>0</v>
      </c>
      <c r="L235" s="112">
        <v>0</v>
      </c>
      <c r="M235" s="112">
        <v>0</v>
      </c>
      <c r="N235" s="112">
        <v>0</v>
      </c>
      <c r="O235" s="112">
        <v>0</v>
      </c>
      <c r="P235" s="112">
        <v>0</v>
      </c>
      <c r="Q235" s="112">
        <v>0</v>
      </c>
      <c r="R235" s="125"/>
    </row>
    <row r="236" ht="15.6" spans="1:18">
      <c r="A236" s="110" t="s">
        <v>244</v>
      </c>
      <c r="B236" s="110" t="s">
        <v>250</v>
      </c>
      <c r="C236" s="110" t="s">
        <v>252</v>
      </c>
      <c r="D236" s="110" t="s">
        <v>254</v>
      </c>
      <c r="E236" s="111">
        <f t="shared" ref="E236:E299" si="4">SUM(F236:R236)</f>
        <v>2315029.1</v>
      </c>
      <c r="F236" s="112">
        <v>1976014.6</v>
      </c>
      <c r="G236" s="112">
        <v>148500</v>
      </c>
      <c r="H236" s="112">
        <v>190514.5</v>
      </c>
      <c r="I236" s="112">
        <v>0</v>
      </c>
      <c r="J236" s="112">
        <v>0</v>
      </c>
      <c r="K236" s="112">
        <v>0</v>
      </c>
      <c r="L236" s="112">
        <v>0</v>
      </c>
      <c r="M236" s="112">
        <v>0</v>
      </c>
      <c r="N236" s="112">
        <v>0</v>
      </c>
      <c r="O236" s="112">
        <v>0</v>
      </c>
      <c r="P236" s="112">
        <v>0</v>
      </c>
      <c r="Q236" s="112">
        <v>0</v>
      </c>
      <c r="R236" s="125"/>
    </row>
    <row r="237" ht="15.6" spans="1:18">
      <c r="A237" s="109"/>
      <c r="B237" s="109"/>
      <c r="C237" s="110" t="s">
        <v>255</v>
      </c>
      <c r="D237" s="110" t="s">
        <v>256</v>
      </c>
      <c r="E237" s="111">
        <f t="shared" si="4"/>
        <v>103735798.19</v>
      </c>
      <c r="F237" s="112">
        <v>73650996.32</v>
      </c>
      <c r="G237" s="112">
        <v>21620878</v>
      </c>
      <c r="H237" s="112">
        <v>8463923.87</v>
      </c>
      <c r="I237" s="112">
        <v>0</v>
      </c>
      <c r="J237" s="112">
        <v>0</v>
      </c>
      <c r="K237" s="112">
        <v>0</v>
      </c>
      <c r="L237" s="112">
        <v>0</v>
      </c>
      <c r="M237" s="112">
        <v>0</v>
      </c>
      <c r="N237" s="112">
        <v>0</v>
      </c>
      <c r="O237" s="112">
        <v>0</v>
      </c>
      <c r="P237" s="112">
        <v>0</v>
      </c>
      <c r="Q237" s="112">
        <v>0</v>
      </c>
      <c r="R237" s="125"/>
    </row>
    <row r="238" ht="15.6" spans="1:18">
      <c r="A238" s="110" t="s">
        <v>244</v>
      </c>
      <c r="B238" s="110" t="s">
        <v>250</v>
      </c>
      <c r="C238" s="110" t="s">
        <v>255</v>
      </c>
      <c r="D238" s="110" t="s">
        <v>53</v>
      </c>
      <c r="E238" s="111">
        <f t="shared" si="4"/>
        <v>20950000</v>
      </c>
      <c r="F238" s="112">
        <v>0</v>
      </c>
      <c r="G238" s="112">
        <v>20950000</v>
      </c>
      <c r="H238" s="112">
        <v>0</v>
      </c>
      <c r="I238" s="112">
        <v>0</v>
      </c>
      <c r="J238" s="112">
        <v>0</v>
      </c>
      <c r="K238" s="112">
        <v>0</v>
      </c>
      <c r="L238" s="112">
        <v>0</v>
      </c>
      <c r="M238" s="112">
        <v>0</v>
      </c>
      <c r="N238" s="112">
        <v>0</v>
      </c>
      <c r="O238" s="112">
        <v>0</v>
      </c>
      <c r="P238" s="112">
        <v>0</v>
      </c>
      <c r="Q238" s="112">
        <v>0</v>
      </c>
      <c r="R238" s="125"/>
    </row>
    <row r="239" ht="15.6" spans="1:18">
      <c r="A239" s="110" t="s">
        <v>244</v>
      </c>
      <c r="B239" s="110" t="s">
        <v>250</v>
      </c>
      <c r="C239" s="110" t="s">
        <v>255</v>
      </c>
      <c r="D239" s="110" t="s">
        <v>249</v>
      </c>
      <c r="E239" s="111">
        <f t="shared" si="4"/>
        <v>670878</v>
      </c>
      <c r="F239" s="112">
        <v>0</v>
      </c>
      <c r="G239" s="112">
        <v>670878</v>
      </c>
      <c r="H239" s="112">
        <v>0</v>
      </c>
      <c r="I239" s="112">
        <v>0</v>
      </c>
      <c r="J239" s="112">
        <v>0</v>
      </c>
      <c r="K239" s="112">
        <v>0</v>
      </c>
      <c r="L239" s="112">
        <v>0</v>
      </c>
      <c r="M239" s="112">
        <v>0</v>
      </c>
      <c r="N239" s="112">
        <v>0</v>
      </c>
      <c r="O239" s="112">
        <v>0</v>
      </c>
      <c r="P239" s="112">
        <v>0</v>
      </c>
      <c r="Q239" s="112">
        <v>0</v>
      </c>
      <c r="R239" s="125"/>
    </row>
    <row r="240" ht="15.6" spans="1:18">
      <c r="A240" s="110" t="s">
        <v>244</v>
      </c>
      <c r="B240" s="110" t="s">
        <v>250</v>
      </c>
      <c r="C240" s="110" t="s">
        <v>255</v>
      </c>
      <c r="D240" s="110" t="s">
        <v>257</v>
      </c>
      <c r="E240" s="111">
        <f t="shared" si="4"/>
        <v>11024518</v>
      </c>
      <c r="F240" s="112">
        <v>9889774</v>
      </c>
      <c r="G240" s="112">
        <v>0</v>
      </c>
      <c r="H240" s="112">
        <v>1134744</v>
      </c>
      <c r="I240" s="112">
        <v>0</v>
      </c>
      <c r="J240" s="112">
        <v>0</v>
      </c>
      <c r="K240" s="112">
        <v>0</v>
      </c>
      <c r="L240" s="112">
        <v>0</v>
      </c>
      <c r="M240" s="112">
        <v>0</v>
      </c>
      <c r="N240" s="112">
        <v>0</v>
      </c>
      <c r="O240" s="112">
        <v>0</v>
      </c>
      <c r="P240" s="112">
        <v>0</v>
      </c>
      <c r="Q240" s="112">
        <v>0</v>
      </c>
      <c r="R240" s="125"/>
    </row>
    <row r="241" ht="15.6" spans="1:18">
      <c r="A241" s="110" t="s">
        <v>244</v>
      </c>
      <c r="B241" s="110" t="s">
        <v>250</v>
      </c>
      <c r="C241" s="110" t="s">
        <v>255</v>
      </c>
      <c r="D241" s="110" t="s">
        <v>258</v>
      </c>
      <c r="E241" s="111">
        <f t="shared" si="4"/>
        <v>9880997.72</v>
      </c>
      <c r="F241" s="112">
        <v>8864591</v>
      </c>
      <c r="G241" s="112">
        <v>0</v>
      </c>
      <c r="H241" s="112">
        <v>1016406.72</v>
      </c>
      <c r="I241" s="112">
        <v>0</v>
      </c>
      <c r="J241" s="112">
        <v>0</v>
      </c>
      <c r="K241" s="112">
        <v>0</v>
      </c>
      <c r="L241" s="112">
        <v>0</v>
      </c>
      <c r="M241" s="112">
        <v>0</v>
      </c>
      <c r="N241" s="112">
        <v>0</v>
      </c>
      <c r="O241" s="112">
        <v>0</v>
      </c>
      <c r="P241" s="112">
        <v>0</v>
      </c>
      <c r="Q241" s="112">
        <v>0</v>
      </c>
      <c r="R241" s="125"/>
    </row>
    <row r="242" ht="15.6" spans="1:18">
      <c r="A242" s="110" t="s">
        <v>244</v>
      </c>
      <c r="B242" s="110" t="s">
        <v>250</v>
      </c>
      <c r="C242" s="110" t="s">
        <v>255</v>
      </c>
      <c r="D242" s="110" t="s">
        <v>259</v>
      </c>
      <c r="E242" s="111">
        <f t="shared" si="4"/>
        <v>2956881</v>
      </c>
      <c r="F242" s="112">
        <v>2651686</v>
      </c>
      <c r="G242" s="112">
        <v>0</v>
      </c>
      <c r="H242" s="112">
        <v>305195</v>
      </c>
      <c r="I242" s="112">
        <v>0</v>
      </c>
      <c r="J242" s="112">
        <v>0</v>
      </c>
      <c r="K242" s="112">
        <v>0</v>
      </c>
      <c r="L242" s="112">
        <v>0</v>
      </c>
      <c r="M242" s="112">
        <v>0</v>
      </c>
      <c r="N242" s="112">
        <v>0</v>
      </c>
      <c r="O242" s="112">
        <v>0</v>
      </c>
      <c r="P242" s="112">
        <v>0</v>
      </c>
      <c r="Q242" s="112">
        <v>0</v>
      </c>
      <c r="R242" s="125"/>
    </row>
    <row r="243" ht="15.6" spans="1:18">
      <c r="A243" s="110" t="s">
        <v>244</v>
      </c>
      <c r="B243" s="110" t="s">
        <v>250</v>
      </c>
      <c r="C243" s="110" t="s">
        <v>255</v>
      </c>
      <c r="D243" s="110" t="s">
        <v>260</v>
      </c>
      <c r="E243" s="111">
        <f t="shared" si="4"/>
        <v>14597721.64</v>
      </c>
      <c r="F243" s="112">
        <v>13094875</v>
      </c>
      <c r="G243" s="112">
        <v>0</v>
      </c>
      <c r="H243" s="112">
        <v>1502846.64</v>
      </c>
      <c r="I243" s="112">
        <v>0</v>
      </c>
      <c r="J243" s="112">
        <v>0</v>
      </c>
      <c r="K243" s="112">
        <v>0</v>
      </c>
      <c r="L243" s="112">
        <v>0</v>
      </c>
      <c r="M243" s="112">
        <v>0</v>
      </c>
      <c r="N243" s="112">
        <v>0</v>
      </c>
      <c r="O243" s="112">
        <v>0</v>
      </c>
      <c r="P243" s="112">
        <v>0</v>
      </c>
      <c r="Q243" s="112">
        <v>0</v>
      </c>
      <c r="R243" s="125"/>
    </row>
    <row r="244" ht="15.6" spans="1:18">
      <c r="A244" s="110" t="s">
        <v>244</v>
      </c>
      <c r="B244" s="110" t="s">
        <v>250</v>
      </c>
      <c r="C244" s="110" t="s">
        <v>255</v>
      </c>
      <c r="D244" s="110" t="s">
        <v>261</v>
      </c>
      <c r="E244" s="111">
        <f t="shared" si="4"/>
        <v>8556654</v>
      </c>
      <c r="F244" s="112">
        <v>7690904</v>
      </c>
      <c r="G244" s="112">
        <v>0</v>
      </c>
      <c r="H244" s="112">
        <v>865750</v>
      </c>
      <c r="I244" s="112">
        <v>0</v>
      </c>
      <c r="J244" s="112">
        <v>0</v>
      </c>
      <c r="K244" s="112">
        <v>0</v>
      </c>
      <c r="L244" s="112">
        <v>0</v>
      </c>
      <c r="M244" s="112">
        <v>0</v>
      </c>
      <c r="N244" s="112">
        <v>0</v>
      </c>
      <c r="O244" s="112">
        <v>0</v>
      </c>
      <c r="P244" s="112">
        <v>0</v>
      </c>
      <c r="Q244" s="112">
        <v>0</v>
      </c>
      <c r="R244" s="125"/>
    </row>
    <row r="245" ht="15.6" spans="1:18">
      <c r="A245" s="110" t="s">
        <v>244</v>
      </c>
      <c r="B245" s="110" t="s">
        <v>250</v>
      </c>
      <c r="C245" s="110" t="s">
        <v>255</v>
      </c>
      <c r="D245" s="110" t="s">
        <v>262</v>
      </c>
      <c r="E245" s="111">
        <f t="shared" si="4"/>
        <v>8282824.64</v>
      </c>
      <c r="F245" s="112">
        <v>7425116</v>
      </c>
      <c r="G245" s="112">
        <v>0</v>
      </c>
      <c r="H245" s="112">
        <v>857708.64</v>
      </c>
      <c r="I245" s="112">
        <v>0</v>
      </c>
      <c r="J245" s="112">
        <v>0</v>
      </c>
      <c r="K245" s="112">
        <v>0</v>
      </c>
      <c r="L245" s="112">
        <v>0</v>
      </c>
      <c r="M245" s="112">
        <v>0</v>
      </c>
      <c r="N245" s="112">
        <v>0</v>
      </c>
      <c r="O245" s="112">
        <v>0</v>
      </c>
      <c r="P245" s="112">
        <v>0</v>
      </c>
      <c r="Q245" s="112">
        <v>0</v>
      </c>
      <c r="R245" s="125"/>
    </row>
    <row r="246" ht="15.6" spans="1:18">
      <c r="A246" s="110" t="s">
        <v>244</v>
      </c>
      <c r="B246" s="110" t="s">
        <v>250</v>
      </c>
      <c r="C246" s="110" t="s">
        <v>255</v>
      </c>
      <c r="D246" s="110" t="s">
        <v>263</v>
      </c>
      <c r="E246" s="111">
        <f t="shared" si="4"/>
        <v>1456419</v>
      </c>
      <c r="F246" s="112">
        <v>1306181</v>
      </c>
      <c r="G246" s="112">
        <v>0</v>
      </c>
      <c r="H246" s="112">
        <v>150238</v>
      </c>
      <c r="I246" s="112">
        <v>0</v>
      </c>
      <c r="J246" s="112">
        <v>0</v>
      </c>
      <c r="K246" s="112">
        <v>0</v>
      </c>
      <c r="L246" s="112">
        <v>0</v>
      </c>
      <c r="M246" s="112">
        <v>0</v>
      </c>
      <c r="N246" s="112">
        <v>0</v>
      </c>
      <c r="O246" s="112">
        <v>0</v>
      </c>
      <c r="P246" s="112">
        <v>0</v>
      </c>
      <c r="Q246" s="112">
        <v>0</v>
      </c>
      <c r="R246" s="125"/>
    </row>
    <row r="247" ht="15.6" spans="1:18">
      <c r="A247" s="110" t="s">
        <v>244</v>
      </c>
      <c r="B247" s="110" t="s">
        <v>250</v>
      </c>
      <c r="C247" s="110" t="s">
        <v>255</v>
      </c>
      <c r="D247" s="110" t="s">
        <v>264</v>
      </c>
      <c r="E247" s="111">
        <f t="shared" si="4"/>
        <v>3798735.68</v>
      </c>
      <c r="F247" s="112">
        <v>3406916</v>
      </c>
      <c r="G247" s="112">
        <v>0</v>
      </c>
      <c r="H247" s="112">
        <v>391819.68</v>
      </c>
      <c r="I247" s="112">
        <v>0</v>
      </c>
      <c r="J247" s="112">
        <v>0</v>
      </c>
      <c r="K247" s="112">
        <v>0</v>
      </c>
      <c r="L247" s="112">
        <v>0</v>
      </c>
      <c r="M247" s="112">
        <v>0</v>
      </c>
      <c r="N247" s="112">
        <v>0</v>
      </c>
      <c r="O247" s="112">
        <v>0</v>
      </c>
      <c r="P247" s="112">
        <v>0</v>
      </c>
      <c r="Q247" s="112">
        <v>0</v>
      </c>
      <c r="R247" s="125"/>
    </row>
    <row r="248" ht="15.6" spans="1:18">
      <c r="A248" s="110" t="s">
        <v>244</v>
      </c>
      <c r="B248" s="110" t="s">
        <v>250</v>
      </c>
      <c r="C248" s="110" t="s">
        <v>255</v>
      </c>
      <c r="D248" s="110" t="s">
        <v>265</v>
      </c>
      <c r="E248" s="111">
        <f t="shared" si="4"/>
        <v>2605100</v>
      </c>
      <c r="F248" s="112">
        <v>2332045</v>
      </c>
      <c r="G248" s="112">
        <v>0</v>
      </c>
      <c r="H248" s="112">
        <v>273055</v>
      </c>
      <c r="I248" s="112">
        <v>0</v>
      </c>
      <c r="J248" s="112">
        <v>0</v>
      </c>
      <c r="K248" s="112">
        <v>0</v>
      </c>
      <c r="L248" s="112">
        <v>0</v>
      </c>
      <c r="M248" s="112">
        <v>0</v>
      </c>
      <c r="N248" s="112">
        <v>0</v>
      </c>
      <c r="O248" s="112">
        <v>0</v>
      </c>
      <c r="P248" s="112">
        <v>0</v>
      </c>
      <c r="Q248" s="112">
        <v>0</v>
      </c>
      <c r="R248" s="125"/>
    </row>
    <row r="249" ht="15.6" spans="1:18">
      <c r="A249" s="110" t="s">
        <v>244</v>
      </c>
      <c r="B249" s="110" t="s">
        <v>250</v>
      </c>
      <c r="C249" s="110" t="s">
        <v>255</v>
      </c>
      <c r="D249" s="110" t="s">
        <v>266</v>
      </c>
      <c r="E249" s="111">
        <f t="shared" si="4"/>
        <v>2700085.82</v>
      </c>
      <c r="F249" s="112">
        <v>2421511.2</v>
      </c>
      <c r="G249" s="112">
        <v>0</v>
      </c>
      <c r="H249" s="112">
        <v>278574.62</v>
      </c>
      <c r="I249" s="112">
        <v>0</v>
      </c>
      <c r="J249" s="112">
        <v>0</v>
      </c>
      <c r="K249" s="112">
        <v>0</v>
      </c>
      <c r="L249" s="112">
        <v>0</v>
      </c>
      <c r="M249" s="112">
        <v>0</v>
      </c>
      <c r="N249" s="112">
        <v>0</v>
      </c>
      <c r="O249" s="112">
        <v>0</v>
      </c>
      <c r="P249" s="112">
        <v>0</v>
      </c>
      <c r="Q249" s="112">
        <v>0</v>
      </c>
      <c r="R249" s="125"/>
    </row>
    <row r="250" ht="15.6" spans="1:18">
      <c r="A250" s="110" t="s">
        <v>244</v>
      </c>
      <c r="B250" s="110" t="s">
        <v>250</v>
      </c>
      <c r="C250" s="110" t="s">
        <v>255</v>
      </c>
      <c r="D250" s="110" t="s">
        <v>267</v>
      </c>
      <c r="E250" s="111">
        <f t="shared" si="4"/>
        <v>2732154.92</v>
      </c>
      <c r="F250" s="112">
        <v>2450591</v>
      </c>
      <c r="G250" s="112">
        <v>0</v>
      </c>
      <c r="H250" s="112">
        <v>281563.92</v>
      </c>
      <c r="I250" s="112">
        <v>0</v>
      </c>
      <c r="J250" s="112">
        <v>0</v>
      </c>
      <c r="K250" s="112">
        <v>0</v>
      </c>
      <c r="L250" s="112">
        <v>0</v>
      </c>
      <c r="M250" s="112">
        <v>0</v>
      </c>
      <c r="N250" s="112">
        <v>0</v>
      </c>
      <c r="O250" s="112">
        <v>0</v>
      </c>
      <c r="P250" s="112">
        <v>0</v>
      </c>
      <c r="Q250" s="112">
        <v>0</v>
      </c>
      <c r="R250" s="125"/>
    </row>
    <row r="251" ht="15.6" spans="1:18">
      <c r="A251" s="110" t="s">
        <v>244</v>
      </c>
      <c r="B251" s="110" t="s">
        <v>250</v>
      </c>
      <c r="C251" s="110" t="s">
        <v>255</v>
      </c>
      <c r="D251" s="110" t="s">
        <v>268</v>
      </c>
      <c r="E251" s="111">
        <f t="shared" si="4"/>
        <v>1824913.96</v>
      </c>
      <c r="F251" s="112">
        <v>1636981</v>
      </c>
      <c r="G251" s="112">
        <v>0</v>
      </c>
      <c r="H251" s="112">
        <v>187932.96</v>
      </c>
      <c r="I251" s="112">
        <v>0</v>
      </c>
      <c r="J251" s="112">
        <v>0</v>
      </c>
      <c r="K251" s="112">
        <v>0</v>
      </c>
      <c r="L251" s="112">
        <v>0</v>
      </c>
      <c r="M251" s="112">
        <v>0</v>
      </c>
      <c r="N251" s="112">
        <v>0</v>
      </c>
      <c r="O251" s="112">
        <v>0</v>
      </c>
      <c r="P251" s="112">
        <v>0</v>
      </c>
      <c r="Q251" s="112">
        <v>0</v>
      </c>
      <c r="R251" s="125"/>
    </row>
    <row r="252" ht="15.6" spans="1:18">
      <c r="A252" s="110" t="s">
        <v>244</v>
      </c>
      <c r="B252" s="110" t="s">
        <v>250</v>
      </c>
      <c r="C252" s="110" t="s">
        <v>255</v>
      </c>
      <c r="D252" s="110" t="s">
        <v>269</v>
      </c>
      <c r="E252" s="111">
        <f t="shared" si="4"/>
        <v>3601243</v>
      </c>
      <c r="F252" s="112">
        <v>3217163</v>
      </c>
      <c r="G252" s="112">
        <v>0</v>
      </c>
      <c r="H252" s="112">
        <v>384080</v>
      </c>
      <c r="I252" s="112">
        <v>0</v>
      </c>
      <c r="J252" s="112">
        <v>0</v>
      </c>
      <c r="K252" s="112">
        <v>0</v>
      </c>
      <c r="L252" s="112">
        <v>0</v>
      </c>
      <c r="M252" s="112">
        <v>0</v>
      </c>
      <c r="N252" s="112">
        <v>0</v>
      </c>
      <c r="O252" s="112">
        <v>0</v>
      </c>
      <c r="P252" s="112">
        <v>0</v>
      </c>
      <c r="Q252" s="112">
        <v>0</v>
      </c>
      <c r="R252" s="125"/>
    </row>
    <row r="253" ht="15.6" spans="1:18">
      <c r="A253" s="110" t="s">
        <v>244</v>
      </c>
      <c r="B253" s="110" t="s">
        <v>250</v>
      </c>
      <c r="C253" s="110" t="s">
        <v>255</v>
      </c>
      <c r="D253" s="110" t="s">
        <v>270</v>
      </c>
      <c r="E253" s="111">
        <f t="shared" si="4"/>
        <v>1686972.49</v>
      </c>
      <c r="F253" s="112">
        <v>1513362.72</v>
      </c>
      <c r="G253" s="112">
        <v>0</v>
      </c>
      <c r="H253" s="112">
        <v>173609.77</v>
      </c>
      <c r="I253" s="112">
        <v>0</v>
      </c>
      <c r="J253" s="112">
        <v>0</v>
      </c>
      <c r="K253" s="112">
        <v>0</v>
      </c>
      <c r="L253" s="112">
        <v>0</v>
      </c>
      <c r="M253" s="112">
        <v>0</v>
      </c>
      <c r="N253" s="112">
        <v>0</v>
      </c>
      <c r="O253" s="112">
        <v>0</v>
      </c>
      <c r="P253" s="112">
        <v>0</v>
      </c>
      <c r="Q253" s="112">
        <v>0</v>
      </c>
      <c r="R253" s="125"/>
    </row>
    <row r="254" ht="15.6" spans="1:18">
      <c r="A254" s="110" t="s">
        <v>244</v>
      </c>
      <c r="B254" s="110" t="s">
        <v>250</v>
      </c>
      <c r="C254" s="110" t="s">
        <v>255</v>
      </c>
      <c r="D254" s="110" t="s">
        <v>271</v>
      </c>
      <c r="E254" s="111">
        <f t="shared" si="4"/>
        <v>1193426.68</v>
      </c>
      <c r="F254" s="112">
        <v>1070473</v>
      </c>
      <c r="G254" s="112">
        <v>0</v>
      </c>
      <c r="H254" s="112">
        <v>122953.68</v>
      </c>
      <c r="I254" s="112">
        <v>0</v>
      </c>
      <c r="J254" s="112">
        <v>0</v>
      </c>
      <c r="K254" s="112">
        <v>0</v>
      </c>
      <c r="L254" s="112">
        <v>0</v>
      </c>
      <c r="M254" s="112">
        <v>0</v>
      </c>
      <c r="N254" s="112">
        <v>0</v>
      </c>
      <c r="O254" s="112">
        <v>0</v>
      </c>
      <c r="P254" s="112">
        <v>0</v>
      </c>
      <c r="Q254" s="112">
        <v>0</v>
      </c>
      <c r="R254" s="125"/>
    </row>
    <row r="255" ht="15.6" spans="1:18">
      <c r="A255" s="110" t="s">
        <v>244</v>
      </c>
      <c r="B255" s="110" t="s">
        <v>250</v>
      </c>
      <c r="C255" s="110" t="s">
        <v>255</v>
      </c>
      <c r="D255" s="110" t="s">
        <v>272</v>
      </c>
      <c r="E255" s="111">
        <f t="shared" si="4"/>
        <v>1527555</v>
      </c>
      <c r="F255" s="112">
        <v>1370589</v>
      </c>
      <c r="G255" s="112">
        <v>0</v>
      </c>
      <c r="H255" s="112">
        <v>156966</v>
      </c>
      <c r="I255" s="112">
        <v>0</v>
      </c>
      <c r="J255" s="112">
        <v>0</v>
      </c>
      <c r="K255" s="112">
        <v>0</v>
      </c>
      <c r="L255" s="112">
        <v>0</v>
      </c>
      <c r="M255" s="112">
        <v>0</v>
      </c>
      <c r="N255" s="112">
        <v>0</v>
      </c>
      <c r="O255" s="112">
        <v>0</v>
      </c>
      <c r="P255" s="112">
        <v>0</v>
      </c>
      <c r="Q255" s="112">
        <v>0</v>
      </c>
      <c r="R255" s="125"/>
    </row>
    <row r="256" ht="15.6" spans="1:18">
      <c r="A256" s="110" t="s">
        <v>244</v>
      </c>
      <c r="B256" s="110" t="s">
        <v>250</v>
      </c>
      <c r="C256" s="110" t="s">
        <v>255</v>
      </c>
      <c r="D256" s="110" t="s">
        <v>273</v>
      </c>
      <c r="E256" s="111">
        <f t="shared" si="4"/>
        <v>1952542.8</v>
      </c>
      <c r="F256" s="112">
        <v>1751382</v>
      </c>
      <c r="G256" s="112">
        <v>0</v>
      </c>
      <c r="H256" s="112">
        <v>201160.8</v>
      </c>
      <c r="I256" s="112">
        <v>0</v>
      </c>
      <c r="J256" s="112">
        <v>0</v>
      </c>
      <c r="K256" s="112">
        <v>0</v>
      </c>
      <c r="L256" s="112">
        <v>0</v>
      </c>
      <c r="M256" s="112">
        <v>0</v>
      </c>
      <c r="N256" s="112">
        <v>0</v>
      </c>
      <c r="O256" s="112">
        <v>0</v>
      </c>
      <c r="P256" s="112">
        <v>0</v>
      </c>
      <c r="Q256" s="112">
        <v>0</v>
      </c>
      <c r="R256" s="125"/>
    </row>
    <row r="257" ht="15.6" spans="1:18">
      <c r="A257" s="110" t="s">
        <v>244</v>
      </c>
      <c r="B257" s="110" t="s">
        <v>250</v>
      </c>
      <c r="C257" s="110" t="s">
        <v>255</v>
      </c>
      <c r="D257" s="110" t="s">
        <v>274</v>
      </c>
      <c r="E257" s="111">
        <f t="shared" si="4"/>
        <v>1736173.84</v>
      </c>
      <c r="F257" s="112">
        <v>1556855.4</v>
      </c>
      <c r="G257" s="112">
        <v>0</v>
      </c>
      <c r="H257" s="112">
        <v>179318.44</v>
      </c>
      <c r="I257" s="112">
        <v>0</v>
      </c>
      <c r="J257" s="112">
        <v>0</v>
      </c>
      <c r="K257" s="112">
        <v>0</v>
      </c>
      <c r="L257" s="112">
        <v>0</v>
      </c>
      <c r="M257" s="112">
        <v>0</v>
      </c>
      <c r="N257" s="112">
        <v>0</v>
      </c>
      <c r="O257" s="112">
        <v>0</v>
      </c>
      <c r="P257" s="112">
        <v>0</v>
      </c>
      <c r="Q257" s="112">
        <v>0</v>
      </c>
      <c r="R257" s="125"/>
    </row>
    <row r="258" ht="15.6" spans="1:18">
      <c r="A258" s="109"/>
      <c r="B258" s="109"/>
      <c r="C258" s="110" t="s">
        <v>275</v>
      </c>
      <c r="D258" s="110" t="s">
        <v>276</v>
      </c>
      <c r="E258" s="111">
        <f t="shared" si="4"/>
        <v>43900645</v>
      </c>
      <c r="F258" s="112">
        <v>39035276</v>
      </c>
      <c r="G258" s="112">
        <v>380100</v>
      </c>
      <c r="H258" s="112">
        <v>4485269</v>
      </c>
      <c r="I258" s="112">
        <v>0</v>
      </c>
      <c r="J258" s="112">
        <v>0</v>
      </c>
      <c r="K258" s="112">
        <v>0</v>
      </c>
      <c r="L258" s="112">
        <v>0</v>
      </c>
      <c r="M258" s="112">
        <v>0</v>
      </c>
      <c r="N258" s="112">
        <v>0</v>
      </c>
      <c r="O258" s="112">
        <v>0</v>
      </c>
      <c r="P258" s="112">
        <v>0</v>
      </c>
      <c r="Q258" s="112">
        <v>0</v>
      </c>
      <c r="R258" s="125"/>
    </row>
    <row r="259" ht="15.6" spans="1:18">
      <c r="A259" s="110" t="s">
        <v>244</v>
      </c>
      <c r="B259" s="110" t="s">
        <v>250</v>
      </c>
      <c r="C259" s="110" t="s">
        <v>275</v>
      </c>
      <c r="D259" s="110" t="s">
        <v>249</v>
      </c>
      <c r="E259" s="111">
        <f t="shared" si="4"/>
        <v>380100</v>
      </c>
      <c r="F259" s="112">
        <v>0</v>
      </c>
      <c r="G259" s="112">
        <v>380100</v>
      </c>
      <c r="H259" s="112">
        <v>0</v>
      </c>
      <c r="I259" s="112">
        <v>0</v>
      </c>
      <c r="J259" s="112">
        <v>0</v>
      </c>
      <c r="K259" s="112">
        <v>0</v>
      </c>
      <c r="L259" s="112">
        <v>0</v>
      </c>
      <c r="M259" s="112">
        <v>0</v>
      </c>
      <c r="N259" s="112">
        <v>0</v>
      </c>
      <c r="O259" s="112">
        <v>0</v>
      </c>
      <c r="P259" s="112">
        <v>0</v>
      </c>
      <c r="Q259" s="112">
        <v>0</v>
      </c>
      <c r="R259" s="125"/>
    </row>
    <row r="260" ht="15.6" spans="1:18">
      <c r="A260" s="110" t="s">
        <v>244</v>
      </c>
      <c r="B260" s="110" t="s">
        <v>250</v>
      </c>
      <c r="C260" s="110" t="s">
        <v>275</v>
      </c>
      <c r="D260" s="110" t="s">
        <v>277</v>
      </c>
      <c r="E260" s="111">
        <f t="shared" si="4"/>
        <v>20996214</v>
      </c>
      <c r="F260" s="112">
        <v>18837295</v>
      </c>
      <c r="G260" s="112">
        <v>0</v>
      </c>
      <c r="H260" s="112">
        <v>2158919</v>
      </c>
      <c r="I260" s="112">
        <v>0</v>
      </c>
      <c r="J260" s="112">
        <v>0</v>
      </c>
      <c r="K260" s="112">
        <v>0</v>
      </c>
      <c r="L260" s="112">
        <v>0</v>
      </c>
      <c r="M260" s="112">
        <v>0</v>
      </c>
      <c r="N260" s="112">
        <v>0</v>
      </c>
      <c r="O260" s="112">
        <v>0</v>
      </c>
      <c r="P260" s="112">
        <v>0</v>
      </c>
      <c r="Q260" s="112">
        <v>0</v>
      </c>
      <c r="R260" s="125"/>
    </row>
    <row r="261" ht="15.6" spans="1:18">
      <c r="A261" s="110" t="s">
        <v>244</v>
      </c>
      <c r="B261" s="110" t="s">
        <v>250</v>
      </c>
      <c r="C261" s="110" t="s">
        <v>275</v>
      </c>
      <c r="D261" s="110" t="s">
        <v>278</v>
      </c>
      <c r="E261" s="111">
        <f t="shared" si="4"/>
        <v>22524331</v>
      </c>
      <c r="F261" s="112">
        <v>20197981</v>
      </c>
      <c r="G261" s="112">
        <v>0</v>
      </c>
      <c r="H261" s="112">
        <v>2326350</v>
      </c>
      <c r="I261" s="112">
        <v>0</v>
      </c>
      <c r="J261" s="112">
        <v>0</v>
      </c>
      <c r="K261" s="112">
        <v>0</v>
      </c>
      <c r="L261" s="112">
        <v>0</v>
      </c>
      <c r="M261" s="112">
        <v>0</v>
      </c>
      <c r="N261" s="112">
        <v>0</v>
      </c>
      <c r="O261" s="112">
        <v>0</v>
      </c>
      <c r="P261" s="112">
        <v>0</v>
      </c>
      <c r="Q261" s="112">
        <v>0</v>
      </c>
      <c r="R261" s="125"/>
    </row>
    <row r="262" ht="15.6" spans="1:18">
      <c r="A262" s="109"/>
      <c r="B262" s="109"/>
      <c r="C262" s="110" t="s">
        <v>279</v>
      </c>
      <c r="D262" s="110" t="s">
        <v>280</v>
      </c>
      <c r="E262" s="111">
        <f t="shared" si="4"/>
        <v>47455702</v>
      </c>
      <c r="F262" s="112">
        <v>4842204</v>
      </c>
      <c r="G262" s="112">
        <v>2990334</v>
      </c>
      <c r="H262" s="112">
        <v>4148164</v>
      </c>
      <c r="I262" s="112">
        <v>0</v>
      </c>
      <c r="J262" s="112">
        <v>0</v>
      </c>
      <c r="K262" s="112">
        <v>0</v>
      </c>
      <c r="L262" s="112">
        <v>0</v>
      </c>
      <c r="M262" s="112">
        <v>0</v>
      </c>
      <c r="N262" s="112">
        <v>0</v>
      </c>
      <c r="O262" s="112">
        <f>18850000-3000000</f>
        <v>15850000</v>
      </c>
      <c r="P262" s="112">
        <v>0</v>
      </c>
      <c r="Q262" s="112">
        <v>19625000</v>
      </c>
      <c r="R262" s="125"/>
    </row>
    <row r="263" ht="15.6" spans="1:18">
      <c r="A263" s="110" t="s">
        <v>244</v>
      </c>
      <c r="B263" s="110" t="s">
        <v>250</v>
      </c>
      <c r="C263" s="110" t="s">
        <v>279</v>
      </c>
      <c r="D263" s="110" t="s">
        <v>53</v>
      </c>
      <c r="E263" s="111">
        <f t="shared" si="4"/>
        <v>19580000</v>
      </c>
      <c r="F263" s="112">
        <v>0</v>
      </c>
      <c r="G263" s="112">
        <v>0</v>
      </c>
      <c r="H263" s="112">
        <v>0</v>
      </c>
      <c r="I263" s="112">
        <v>0</v>
      </c>
      <c r="J263" s="112">
        <v>0</v>
      </c>
      <c r="K263" s="112">
        <v>0</v>
      </c>
      <c r="L263" s="112">
        <v>0</v>
      </c>
      <c r="M263" s="112">
        <v>0</v>
      </c>
      <c r="N263" s="112">
        <v>0</v>
      </c>
      <c r="O263" s="112">
        <v>0</v>
      </c>
      <c r="P263" s="112">
        <v>0</v>
      </c>
      <c r="Q263" s="112">
        <v>19580000</v>
      </c>
      <c r="R263" s="125"/>
    </row>
    <row r="264" ht="15.6" spans="1:18">
      <c r="A264" s="110" t="s">
        <v>244</v>
      </c>
      <c r="B264" s="110" t="s">
        <v>250</v>
      </c>
      <c r="C264" s="110" t="s">
        <v>279</v>
      </c>
      <c r="D264" s="110" t="s">
        <v>249</v>
      </c>
      <c r="E264" s="111">
        <f t="shared" si="4"/>
        <v>24631902</v>
      </c>
      <c r="F264" s="112">
        <v>2084068</v>
      </c>
      <c r="G264" s="112">
        <v>2826834</v>
      </c>
      <c r="H264" s="112">
        <v>3826000</v>
      </c>
      <c r="I264" s="112">
        <v>0</v>
      </c>
      <c r="J264" s="112">
        <v>0</v>
      </c>
      <c r="K264" s="112">
        <v>0</v>
      </c>
      <c r="L264" s="112">
        <v>0</v>
      </c>
      <c r="M264" s="112">
        <v>0</v>
      </c>
      <c r="N264" s="112">
        <v>0</v>
      </c>
      <c r="O264" s="112">
        <v>15850000</v>
      </c>
      <c r="P264" s="112">
        <v>0</v>
      </c>
      <c r="Q264" s="112">
        <v>45000</v>
      </c>
      <c r="R264" s="125"/>
    </row>
    <row r="265" ht="15.6" spans="1:18">
      <c r="A265" s="110" t="s">
        <v>244</v>
      </c>
      <c r="B265" s="110" t="s">
        <v>250</v>
      </c>
      <c r="C265" s="110" t="s">
        <v>279</v>
      </c>
      <c r="D265" s="110" t="s">
        <v>281</v>
      </c>
      <c r="E265" s="111">
        <f t="shared" si="4"/>
        <v>3243800</v>
      </c>
      <c r="F265" s="112">
        <v>2758136</v>
      </c>
      <c r="G265" s="112">
        <v>163500</v>
      </c>
      <c r="H265" s="112">
        <v>322164</v>
      </c>
      <c r="I265" s="112">
        <v>0</v>
      </c>
      <c r="J265" s="112">
        <v>0</v>
      </c>
      <c r="K265" s="112">
        <v>0</v>
      </c>
      <c r="L265" s="112">
        <v>0</v>
      </c>
      <c r="M265" s="112">
        <v>0</v>
      </c>
      <c r="N265" s="112">
        <v>0</v>
      </c>
      <c r="O265" s="112">
        <v>0</v>
      </c>
      <c r="P265" s="112">
        <v>0</v>
      </c>
      <c r="Q265" s="112">
        <v>0</v>
      </c>
      <c r="R265" s="125"/>
    </row>
    <row r="266" ht="15.6" spans="1:18">
      <c r="A266" s="109"/>
      <c r="B266" s="110" t="s">
        <v>282</v>
      </c>
      <c r="C266" s="109"/>
      <c r="D266" s="110" t="s">
        <v>283</v>
      </c>
      <c r="E266" s="111">
        <f t="shared" si="4"/>
        <v>36960</v>
      </c>
      <c r="F266" s="112">
        <v>0</v>
      </c>
      <c r="G266" s="112">
        <v>36960</v>
      </c>
      <c r="H266" s="112">
        <v>0</v>
      </c>
      <c r="I266" s="112">
        <v>0</v>
      </c>
      <c r="J266" s="112">
        <v>0</v>
      </c>
      <c r="K266" s="112">
        <v>0</v>
      </c>
      <c r="L266" s="112">
        <v>0</v>
      </c>
      <c r="M266" s="112">
        <v>0</v>
      </c>
      <c r="N266" s="112">
        <v>0</v>
      </c>
      <c r="O266" s="112">
        <v>0</v>
      </c>
      <c r="P266" s="112">
        <v>0</v>
      </c>
      <c r="Q266" s="112">
        <v>0</v>
      </c>
      <c r="R266" s="125"/>
    </row>
    <row r="267" ht="15.6" spans="1:18">
      <c r="A267" s="109"/>
      <c r="B267" s="109"/>
      <c r="C267" s="110" t="s">
        <v>284</v>
      </c>
      <c r="D267" s="110" t="s">
        <v>285</v>
      </c>
      <c r="E267" s="111">
        <f t="shared" si="4"/>
        <v>36960</v>
      </c>
      <c r="F267" s="112">
        <v>0</v>
      </c>
      <c r="G267" s="112">
        <v>36960</v>
      </c>
      <c r="H267" s="112">
        <v>0</v>
      </c>
      <c r="I267" s="112">
        <v>0</v>
      </c>
      <c r="J267" s="112">
        <v>0</v>
      </c>
      <c r="K267" s="112">
        <v>0</v>
      </c>
      <c r="L267" s="112">
        <v>0</v>
      </c>
      <c r="M267" s="112">
        <v>0</v>
      </c>
      <c r="N267" s="112">
        <v>0</v>
      </c>
      <c r="O267" s="112">
        <v>0</v>
      </c>
      <c r="P267" s="112">
        <v>0</v>
      </c>
      <c r="Q267" s="112">
        <v>0</v>
      </c>
      <c r="R267" s="125"/>
    </row>
    <row r="268" ht="15.6" spans="1:18">
      <c r="A268" s="110" t="s">
        <v>244</v>
      </c>
      <c r="B268" s="110" t="s">
        <v>282</v>
      </c>
      <c r="C268" s="110" t="s">
        <v>284</v>
      </c>
      <c r="D268" s="110" t="s">
        <v>249</v>
      </c>
      <c r="E268" s="111">
        <f t="shared" si="4"/>
        <v>36960</v>
      </c>
      <c r="F268" s="112">
        <v>0</v>
      </c>
      <c r="G268" s="112">
        <v>36960</v>
      </c>
      <c r="H268" s="112">
        <v>0</v>
      </c>
      <c r="I268" s="112">
        <v>0</v>
      </c>
      <c r="J268" s="112">
        <v>0</v>
      </c>
      <c r="K268" s="112">
        <v>0</v>
      </c>
      <c r="L268" s="112">
        <v>0</v>
      </c>
      <c r="M268" s="112">
        <v>0</v>
      </c>
      <c r="N268" s="112">
        <v>0</v>
      </c>
      <c r="O268" s="112">
        <v>0</v>
      </c>
      <c r="P268" s="112">
        <v>0</v>
      </c>
      <c r="Q268" s="112">
        <v>0</v>
      </c>
      <c r="R268" s="125"/>
    </row>
    <row r="269" ht="15.6" spans="1:18">
      <c r="A269" s="109"/>
      <c r="B269" s="110" t="s">
        <v>286</v>
      </c>
      <c r="C269" s="109"/>
      <c r="D269" s="110" t="s">
        <v>287</v>
      </c>
      <c r="E269" s="111">
        <f t="shared" si="4"/>
        <v>2641866.3</v>
      </c>
      <c r="F269" s="112">
        <v>1163931.2</v>
      </c>
      <c r="G269" s="112">
        <v>177000</v>
      </c>
      <c r="H269" s="112">
        <v>37800</v>
      </c>
      <c r="I269" s="112">
        <v>0</v>
      </c>
      <c r="J269" s="112">
        <v>0</v>
      </c>
      <c r="K269" s="112">
        <v>0</v>
      </c>
      <c r="L269" s="112">
        <v>0</v>
      </c>
      <c r="M269" s="112">
        <v>0</v>
      </c>
      <c r="N269" s="112">
        <v>0</v>
      </c>
      <c r="O269" s="112">
        <v>778000</v>
      </c>
      <c r="P269" s="112">
        <v>0</v>
      </c>
      <c r="Q269" s="112">
        <v>485135.1</v>
      </c>
      <c r="R269" s="125"/>
    </row>
    <row r="270" ht="15.6" spans="1:18">
      <c r="A270" s="109"/>
      <c r="B270" s="109"/>
      <c r="C270" s="110" t="s">
        <v>288</v>
      </c>
      <c r="D270" s="110" t="s">
        <v>289</v>
      </c>
      <c r="E270" s="111">
        <f t="shared" si="4"/>
        <v>2641866.3</v>
      </c>
      <c r="F270" s="112">
        <v>1163931.2</v>
      </c>
      <c r="G270" s="112">
        <v>177000</v>
      </c>
      <c r="H270" s="112">
        <v>37800</v>
      </c>
      <c r="I270" s="112">
        <v>0</v>
      </c>
      <c r="J270" s="112">
        <v>0</v>
      </c>
      <c r="K270" s="112">
        <v>0</v>
      </c>
      <c r="L270" s="112">
        <v>0</v>
      </c>
      <c r="M270" s="112">
        <v>0</v>
      </c>
      <c r="N270" s="112">
        <v>0</v>
      </c>
      <c r="O270" s="112">
        <v>778000</v>
      </c>
      <c r="P270" s="112">
        <v>0</v>
      </c>
      <c r="Q270" s="112">
        <v>485135.1</v>
      </c>
      <c r="R270" s="125"/>
    </row>
    <row r="271" ht="15.6" spans="1:18">
      <c r="A271" s="110" t="s">
        <v>244</v>
      </c>
      <c r="B271" s="110" t="s">
        <v>286</v>
      </c>
      <c r="C271" s="110" t="s">
        <v>288</v>
      </c>
      <c r="D271" s="110" t="s">
        <v>290</v>
      </c>
      <c r="E271" s="111">
        <f t="shared" si="4"/>
        <v>2641866.3</v>
      </c>
      <c r="F271" s="112">
        <v>1163931.2</v>
      </c>
      <c r="G271" s="112">
        <v>177000</v>
      </c>
      <c r="H271" s="112">
        <v>37800</v>
      </c>
      <c r="I271" s="112">
        <v>0</v>
      </c>
      <c r="J271" s="112">
        <v>0</v>
      </c>
      <c r="K271" s="112">
        <v>0</v>
      </c>
      <c r="L271" s="112">
        <v>0</v>
      </c>
      <c r="M271" s="112">
        <v>0</v>
      </c>
      <c r="N271" s="112">
        <v>0</v>
      </c>
      <c r="O271" s="112">
        <v>778000</v>
      </c>
      <c r="P271" s="112">
        <v>0</v>
      </c>
      <c r="Q271" s="112">
        <v>485135.1</v>
      </c>
      <c r="R271" s="125"/>
    </row>
    <row r="272" ht="15.6" spans="1:18">
      <c r="A272" s="109"/>
      <c r="B272" s="110" t="s">
        <v>291</v>
      </c>
      <c r="C272" s="109"/>
      <c r="D272" s="110" t="s">
        <v>292</v>
      </c>
      <c r="E272" s="111">
        <f t="shared" si="4"/>
        <v>50000</v>
      </c>
      <c r="F272" s="112">
        <v>0</v>
      </c>
      <c r="G272" s="112">
        <v>50000</v>
      </c>
      <c r="H272" s="112">
        <v>0</v>
      </c>
      <c r="I272" s="112">
        <v>0</v>
      </c>
      <c r="J272" s="112">
        <v>0</v>
      </c>
      <c r="K272" s="112">
        <v>0</v>
      </c>
      <c r="L272" s="112">
        <v>0</v>
      </c>
      <c r="M272" s="112">
        <v>0</v>
      </c>
      <c r="N272" s="112">
        <v>0</v>
      </c>
      <c r="O272" s="112">
        <v>0</v>
      </c>
      <c r="P272" s="112">
        <v>0</v>
      </c>
      <c r="Q272" s="112">
        <v>0</v>
      </c>
      <c r="R272" s="125"/>
    </row>
    <row r="273" ht="15.6" spans="1:18">
      <c r="A273" s="109"/>
      <c r="B273" s="109"/>
      <c r="C273" s="110" t="s">
        <v>293</v>
      </c>
      <c r="D273" s="110" t="s">
        <v>292</v>
      </c>
      <c r="E273" s="111">
        <f t="shared" si="4"/>
        <v>50000</v>
      </c>
      <c r="F273" s="112">
        <v>0</v>
      </c>
      <c r="G273" s="112">
        <v>50000</v>
      </c>
      <c r="H273" s="112">
        <v>0</v>
      </c>
      <c r="I273" s="112">
        <v>0</v>
      </c>
      <c r="J273" s="112">
        <v>0</v>
      </c>
      <c r="K273" s="112">
        <v>0</v>
      </c>
      <c r="L273" s="112">
        <v>0</v>
      </c>
      <c r="M273" s="112">
        <v>0</v>
      </c>
      <c r="N273" s="112">
        <v>0</v>
      </c>
      <c r="O273" s="112">
        <v>0</v>
      </c>
      <c r="P273" s="112">
        <v>0</v>
      </c>
      <c r="Q273" s="112">
        <v>0</v>
      </c>
      <c r="R273" s="125"/>
    </row>
    <row r="274" ht="15.6" spans="1:18">
      <c r="A274" s="110" t="s">
        <v>244</v>
      </c>
      <c r="B274" s="110" t="s">
        <v>291</v>
      </c>
      <c r="C274" s="110" t="s">
        <v>293</v>
      </c>
      <c r="D274" s="110" t="s">
        <v>77</v>
      </c>
      <c r="E274" s="111">
        <f t="shared" si="4"/>
        <v>50000</v>
      </c>
      <c r="F274" s="112">
        <v>0</v>
      </c>
      <c r="G274" s="112">
        <v>50000</v>
      </c>
      <c r="H274" s="112">
        <v>0</v>
      </c>
      <c r="I274" s="112">
        <v>0</v>
      </c>
      <c r="J274" s="112">
        <v>0</v>
      </c>
      <c r="K274" s="112">
        <v>0</v>
      </c>
      <c r="L274" s="112">
        <v>0</v>
      </c>
      <c r="M274" s="112">
        <v>0</v>
      </c>
      <c r="N274" s="112">
        <v>0</v>
      </c>
      <c r="O274" s="112">
        <v>0</v>
      </c>
      <c r="P274" s="112">
        <v>0</v>
      </c>
      <c r="Q274" s="112">
        <v>0</v>
      </c>
      <c r="R274" s="125"/>
    </row>
    <row r="275" ht="15.6" spans="1:18">
      <c r="A275" s="110" t="s">
        <v>294</v>
      </c>
      <c r="B275" s="109"/>
      <c r="C275" s="109"/>
      <c r="D275" s="110" t="s">
        <v>295</v>
      </c>
      <c r="E275" s="111">
        <f t="shared" si="4"/>
        <v>3487398.02</v>
      </c>
      <c r="F275" s="112">
        <v>796870.66</v>
      </c>
      <c r="G275" s="112">
        <v>2645968</v>
      </c>
      <c r="H275" s="112">
        <v>44559.36</v>
      </c>
      <c r="I275" s="112">
        <v>0</v>
      </c>
      <c r="J275" s="112">
        <v>0</v>
      </c>
      <c r="K275" s="112">
        <v>0</v>
      </c>
      <c r="L275" s="112">
        <v>0</v>
      </c>
      <c r="M275" s="112">
        <v>0</v>
      </c>
      <c r="N275" s="112">
        <v>0</v>
      </c>
      <c r="O275" s="112">
        <v>0</v>
      </c>
      <c r="P275" s="112">
        <v>0</v>
      </c>
      <c r="Q275" s="112">
        <v>0</v>
      </c>
      <c r="R275" s="125"/>
    </row>
    <row r="276" ht="15.6" spans="1:18">
      <c r="A276" s="109"/>
      <c r="B276" s="110" t="s">
        <v>296</v>
      </c>
      <c r="C276" s="109"/>
      <c r="D276" s="110" t="s">
        <v>297</v>
      </c>
      <c r="E276" s="111">
        <f t="shared" si="4"/>
        <v>604160.52</v>
      </c>
      <c r="F276" s="112">
        <v>481851.16</v>
      </c>
      <c r="G276" s="112">
        <v>77750</v>
      </c>
      <c r="H276" s="112">
        <v>44559.36</v>
      </c>
      <c r="I276" s="112">
        <v>0</v>
      </c>
      <c r="J276" s="112">
        <v>0</v>
      </c>
      <c r="K276" s="112">
        <v>0</v>
      </c>
      <c r="L276" s="112">
        <v>0</v>
      </c>
      <c r="M276" s="112">
        <v>0</v>
      </c>
      <c r="N276" s="112">
        <v>0</v>
      </c>
      <c r="O276" s="112">
        <v>0</v>
      </c>
      <c r="P276" s="112">
        <v>0</v>
      </c>
      <c r="Q276" s="112">
        <v>0</v>
      </c>
      <c r="R276" s="125"/>
    </row>
    <row r="277" ht="15.6" spans="1:18">
      <c r="A277" s="109"/>
      <c r="B277" s="109"/>
      <c r="C277" s="110" t="s">
        <v>298</v>
      </c>
      <c r="D277" s="110" t="s">
        <v>42</v>
      </c>
      <c r="E277" s="111">
        <f t="shared" si="4"/>
        <v>604160.52</v>
      </c>
      <c r="F277" s="112">
        <v>481851.16</v>
      </c>
      <c r="G277" s="112">
        <v>77750</v>
      </c>
      <c r="H277" s="112">
        <v>44559.36</v>
      </c>
      <c r="I277" s="112">
        <v>0</v>
      </c>
      <c r="J277" s="112">
        <v>0</v>
      </c>
      <c r="K277" s="112">
        <v>0</v>
      </c>
      <c r="L277" s="112">
        <v>0</v>
      </c>
      <c r="M277" s="112">
        <v>0</v>
      </c>
      <c r="N277" s="112">
        <v>0</v>
      </c>
      <c r="O277" s="112">
        <v>0</v>
      </c>
      <c r="P277" s="112">
        <v>0</v>
      </c>
      <c r="Q277" s="112">
        <v>0</v>
      </c>
      <c r="R277" s="125"/>
    </row>
    <row r="278" ht="15.6" spans="1:18">
      <c r="A278" s="110" t="s">
        <v>294</v>
      </c>
      <c r="B278" s="110" t="s">
        <v>296</v>
      </c>
      <c r="C278" s="110" t="s">
        <v>298</v>
      </c>
      <c r="D278" s="110" t="s">
        <v>299</v>
      </c>
      <c r="E278" s="111">
        <f t="shared" si="4"/>
        <v>604160.52</v>
      </c>
      <c r="F278" s="112">
        <v>481851.16</v>
      </c>
      <c r="G278" s="112">
        <v>77750</v>
      </c>
      <c r="H278" s="112">
        <v>44559.36</v>
      </c>
      <c r="I278" s="112">
        <v>0</v>
      </c>
      <c r="J278" s="112">
        <v>0</v>
      </c>
      <c r="K278" s="112">
        <v>0</v>
      </c>
      <c r="L278" s="112">
        <v>0</v>
      </c>
      <c r="M278" s="112">
        <v>0</v>
      </c>
      <c r="N278" s="112">
        <v>0</v>
      </c>
      <c r="O278" s="112">
        <v>0</v>
      </c>
      <c r="P278" s="112">
        <v>0</v>
      </c>
      <c r="Q278" s="112">
        <v>0</v>
      </c>
      <c r="R278" s="125"/>
    </row>
    <row r="279" ht="15.6" spans="1:18">
      <c r="A279" s="109"/>
      <c r="B279" s="110" t="s">
        <v>300</v>
      </c>
      <c r="C279" s="109"/>
      <c r="D279" s="110" t="s">
        <v>301</v>
      </c>
      <c r="E279" s="111">
        <f t="shared" si="4"/>
        <v>2211019.5</v>
      </c>
      <c r="F279" s="112">
        <v>315019.5</v>
      </c>
      <c r="G279" s="112">
        <v>1896000</v>
      </c>
      <c r="H279" s="112">
        <v>0</v>
      </c>
      <c r="I279" s="112">
        <v>0</v>
      </c>
      <c r="J279" s="112">
        <v>0</v>
      </c>
      <c r="K279" s="112">
        <v>0</v>
      </c>
      <c r="L279" s="112">
        <v>0</v>
      </c>
      <c r="M279" s="112">
        <v>0</v>
      </c>
      <c r="N279" s="112">
        <v>0</v>
      </c>
      <c r="O279" s="112">
        <v>0</v>
      </c>
      <c r="P279" s="112">
        <v>0</v>
      </c>
      <c r="Q279" s="112">
        <v>0</v>
      </c>
      <c r="R279" s="125"/>
    </row>
    <row r="280" ht="15.6" spans="1:18">
      <c r="A280" s="109"/>
      <c r="B280" s="109"/>
      <c r="C280" s="110" t="s">
        <v>302</v>
      </c>
      <c r="D280" s="110" t="s">
        <v>303</v>
      </c>
      <c r="E280" s="111">
        <f t="shared" si="4"/>
        <v>333019.5</v>
      </c>
      <c r="F280" s="112">
        <v>315019.5</v>
      </c>
      <c r="G280" s="112">
        <v>18000</v>
      </c>
      <c r="H280" s="112">
        <v>0</v>
      </c>
      <c r="I280" s="112">
        <v>0</v>
      </c>
      <c r="J280" s="112">
        <v>0</v>
      </c>
      <c r="K280" s="112">
        <v>0</v>
      </c>
      <c r="L280" s="112">
        <v>0</v>
      </c>
      <c r="M280" s="112">
        <v>0</v>
      </c>
      <c r="N280" s="112">
        <v>0</v>
      </c>
      <c r="O280" s="112">
        <v>0</v>
      </c>
      <c r="P280" s="112">
        <v>0</v>
      </c>
      <c r="Q280" s="112">
        <v>0</v>
      </c>
      <c r="R280" s="125"/>
    </row>
    <row r="281" ht="15.6" spans="1:18">
      <c r="A281" s="110" t="s">
        <v>294</v>
      </c>
      <c r="B281" s="110" t="s">
        <v>300</v>
      </c>
      <c r="C281" s="110" t="s">
        <v>302</v>
      </c>
      <c r="D281" s="110" t="s">
        <v>46</v>
      </c>
      <c r="E281" s="111">
        <f t="shared" si="4"/>
        <v>208163</v>
      </c>
      <c r="F281" s="112">
        <v>208163</v>
      </c>
      <c r="G281" s="112">
        <v>0</v>
      </c>
      <c r="H281" s="112">
        <v>0</v>
      </c>
      <c r="I281" s="112">
        <v>0</v>
      </c>
      <c r="J281" s="112">
        <v>0</v>
      </c>
      <c r="K281" s="112">
        <v>0</v>
      </c>
      <c r="L281" s="112">
        <v>0</v>
      </c>
      <c r="M281" s="112">
        <v>0</v>
      </c>
      <c r="N281" s="112">
        <v>0</v>
      </c>
      <c r="O281" s="112">
        <v>0</v>
      </c>
      <c r="P281" s="112">
        <v>0</v>
      </c>
      <c r="Q281" s="112">
        <v>0</v>
      </c>
      <c r="R281" s="125"/>
    </row>
    <row r="282" ht="15.6" spans="1:18">
      <c r="A282" s="110" t="s">
        <v>294</v>
      </c>
      <c r="B282" s="110" t="s">
        <v>300</v>
      </c>
      <c r="C282" s="110" t="s">
        <v>302</v>
      </c>
      <c r="D282" s="110" t="s">
        <v>49</v>
      </c>
      <c r="E282" s="111">
        <f t="shared" si="4"/>
        <v>124856.5</v>
      </c>
      <c r="F282" s="112">
        <v>106856.5</v>
      </c>
      <c r="G282" s="112">
        <v>18000</v>
      </c>
      <c r="H282" s="112">
        <v>0</v>
      </c>
      <c r="I282" s="112">
        <v>0</v>
      </c>
      <c r="J282" s="112">
        <v>0</v>
      </c>
      <c r="K282" s="112">
        <v>0</v>
      </c>
      <c r="L282" s="112">
        <v>0</v>
      </c>
      <c r="M282" s="112">
        <v>0</v>
      </c>
      <c r="N282" s="112">
        <v>0</v>
      </c>
      <c r="O282" s="112">
        <v>0</v>
      </c>
      <c r="P282" s="112">
        <v>0</v>
      </c>
      <c r="Q282" s="112">
        <v>0</v>
      </c>
      <c r="R282" s="125"/>
    </row>
    <row r="283" ht="15.6" spans="1:18">
      <c r="A283" s="109"/>
      <c r="B283" s="109"/>
      <c r="C283" s="110" t="s">
        <v>304</v>
      </c>
      <c r="D283" s="110" t="s">
        <v>305</v>
      </c>
      <c r="E283" s="111">
        <f t="shared" si="4"/>
        <v>1878000</v>
      </c>
      <c r="F283" s="112">
        <v>0</v>
      </c>
      <c r="G283" s="112">
        <v>1878000</v>
      </c>
      <c r="H283" s="112">
        <v>0</v>
      </c>
      <c r="I283" s="112">
        <v>0</v>
      </c>
      <c r="J283" s="112">
        <v>0</v>
      </c>
      <c r="K283" s="112">
        <v>0</v>
      </c>
      <c r="L283" s="112">
        <v>0</v>
      </c>
      <c r="M283" s="112">
        <v>0</v>
      </c>
      <c r="N283" s="112">
        <v>0</v>
      </c>
      <c r="O283" s="112">
        <v>0</v>
      </c>
      <c r="P283" s="112">
        <v>0</v>
      </c>
      <c r="Q283" s="112">
        <v>0</v>
      </c>
      <c r="R283" s="125"/>
    </row>
    <row r="284" ht="15.6" spans="1:18">
      <c r="A284" s="110" t="s">
        <v>294</v>
      </c>
      <c r="B284" s="110" t="s">
        <v>300</v>
      </c>
      <c r="C284" s="110" t="s">
        <v>304</v>
      </c>
      <c r="D284" s="110" t="s">
        <v>306</v>
      </c>
      <c r="E284" s="111">
        <f t="shared" si="4"/>
        <v>1878000</v>
      </c>
      <c r="F284" s="112">
        <v>0</v>
      </c>
      <c r="G284" s="112">
        <v>1878000</v>
      </c>
      <c r="H284" s="112">
        <v>0</v>
      </c>
      <c r="I284" s="112">
        <v>0</v>
      </c>
      <c r="J284" s="112">
        <v>0</v>
      </c>
      <c r="K284" s="112">
        <v>0</v>
      </c>
      <c r="L284" s="112">
        <v>0</v>
      </c>
      <c r="M284" s="112">
        <v>0</v>
      </c>
      <c r="N284" s="112">
        <v>0</v>
      </c>
      <c r="O284" s="112">
        <v>0</v>
      </c>
      <c r="P284" s="112">
        <v>0</v>
      </c>
      <c r="Q284" s="112">
        <v>0</v>
      </c>
      <c r="R284" s="125"/>
    </row>
    <row r="285" ht="15.6" spans="1:18">
      <c r="A285" s="109"/>
      <c r="B285" s="110" t="s">
        <v>307</v>
      </c>
      <c r="C285" s="109"/>
      <c r="D285" s="110" t="s">
        <v>308</v>
      </c>
      <c r="E285" s="111">
        <f t="shared" si="4"/>
        <v>462696</v>
      </c>
      <c r="F285" s="112">
        <v>0</v>
      </c>
      <c r="G285" s="112">
        <v>462696</v>
      </c>
      <c r="H285" s="112">
        <v>0</v>
      </c>
      <c r="I285" s="112">
        <v>0</v>
      </c>
      <c r="J285" s="112">
        <v>0</v>
      </c>
      <c r="K285" s="112">
        <v>0</v>
      </c>
      <c r="L285" s="112">
        <v>0</v>
      </c>
      <c r="M285" s="112">
        <v>0</v>
      </c>
      <c r="N285" s="112">
        <v>0</v>
      </c>
      <c r="O285" s="112">
        <v>0</v>
      </c>
      <c r="P285" s="112">
        <v>0</v>
      </c>
      <c r="Q285" s="112">
        <v>0</v>
      </c>
      <c r="R285" s="125"/>
    </row>
    <row r="286" ht="15.6" spans="1:18">
      <c r="A286" s="109"/>
      <c r="B286" s="109"/>
      <c r="C286" s="110" t="s">
        <v>309</v>
      </c>
      <c r="D286" s="110" t="s">
        <v>310</v>
      </c>
      <c r="E286" s="111">
        <f t="shared" si="4"/>
        <v>462696</v>
      </c>
      <c r="F286" s="112">
        <v>0</v>
      </c>
      <c r="G286" s="112">
        <v>462696</v>
      </c>
      <c r="H286" s="112">
        <v>0</v>
      </c>
      <c r="I286" s="112">
        <v>0</v>
      </c>
      <c r="J286" s="112">
        <v>0</v>
      </c>
      <c r="K286" s="112">
        <v>0</v>
      </c>
      <c r="L286" s="112">
        <v>0</v>
      </c>
      <c r="M286" s="112">
        <v>0</v>
      </c>
      <c r="N286" s="112">
        <v>0</v>
      </c>
      <c r="O286" s="112">
        <v>0</v>
      </c>
      <c r="P286" s="112">
        <v>0</v>
      </c>
      <c r="Q286" s="112">
        <v>0</v>
      </c>
      <c r="R286" s="125"/>
    </row>
    <row r="287" ht="15.6" spans="1:18">
      <c r="A287" s="110" t="s">
        <v>294</v>
      </c>
      <c r="B287" s="110" t="s">
        <v>307</v>
      </c>
      <c r="C287" s="110" t="s">
        <v>309</v>
      </c>
      <c r="D287" s="110" t="s">
        <v>299</v>
      </c>
      <c r="E287" s="111">
        <f t="shared" si="4"/>
        <v>462696</v>
      </c>
      <c r="F287" s="112">
        <v>0</v>
      </c>
      <c r="G287" s="112">
        <v>462696</v>
      </c>
      <c r="H287" s="112">
        <v>0</v>
      </c>
      <c r="I287" s="112">
        <v>0</v>
      </c>
      <c r="J287" s="112">
        <v>0</v>
      </c>
      <c r="K287" s="112">
        <v>0</v>
      </c>
      <c r="L287" s="112">
        <v>0</v>
      </c>
      <c r="M287" s="112">
        <v>0</v>
      </c>
      <c r="N287" s="112">
        <v>0</v>
      </c>
      <c r="O287" s="112">
        <v>0</v>
      </c>
      <c r="P287" s="112">
        <v>0</v>
      </c>
      <c r="Q287" s="112">
        <v>0</v>
      </c>
      <c r="R287" s="125"/>
    </row>
    <row r="288" ht="15.6" spans="1:18">
      <c r="A288" s="109"/>
      <c r="B288" s="110" t="s">
        <v>311</v>
      </c>
      <c r="C288" s="109"/>
      <c r="D288" s="110" t="s">
        <v>312</v>
      </c>
      <c r="E288" s="111">
        <f t="shared" si="4"/>
        <v>209522</v>
      </c>
      <c r="F288" s="112">
        <v>0</v>
      </c>
      <c r="G288" s="112">
        <v>209522</v>
      </c>
      <c r="H288" s="112">
        <v>0</v>
      </c>
      <c r="I288" s="112">
        <v>0</v>
      </c>
      <c r="J288" s="112">
        <v>0</v>
      </c>
      <c r="K288" s="112">
        <v>0</v>
      </c>
      <c r="L288" s="112">
        <v>0</v>
      </c>
      <c r="M288" s="112">
        <v>0</v>
      </c>
      <c r="N288" s="112">
        <v>0</v>
      </c>
      <c r="O288" s="112">
        <v>0</v>
      </c>
      <c r="P288" s="112">
        <v>0</v>
      </c>
      <c r="Q288" s="112">
        <v>0</v>
      </c>
      <c r="R288" s="125"/>
    </row>
    <row r="289" ht="15.6" spans="1:18">
      <c r="A289" s="109"/>
      <c r="B289" s="109"/>
      <c r="C289" s="110" t="s">
        <v>313</v>
      </c>
      <c r="D289" s="110" t="s">
        <v>314</v>
      </c>
      <c r="E289" s="111">
        <f t="shared" si="4"/>
        <v>209522</v>
      </c>
      <c r="F289" s="112">
        <v>0</v>
      </c>
      <c r="G289" s="112">
        <v>209522</v>
      </c>
      <c r="H289" s="112">
        <v>0</v>
      </c>
      <c r="I289" s="112">
        <v>0</v>
      </c>
      <c r="J289" s="112">
        <v>0</v>
      </c>
      <c r="K289" s="112">
        <v>0</v>
      </c>
      <c r="L289" s="112">
        <v>0</v>
      </c>
      <c r="M289" s="112">
        <v>0</v>
      </c>
      <c r="N289" s="112">
        <v>0</v>
      </c>
      <c r="O289" s="112">
        <v>0</v>
      </c>
      <c r="P289" s="112">
        <v>0</v>
      </c>
      <c r="Q289" s="112">
        <v>0</v>
      </c>
      <c r="R289" s="125"/>
    </row>
    <row r="290" ht="15.6" spans="1:18">
      <c r="A290" s="110" t="s">
        <v>294</v>
      </c>
      <c r="B290" s="110" t="s">
        <v>311</v>
      </c>
      <c r="C290" s="110" t="s">
        <v>313</v>
      </c>
      <c r="D290" s="110" t="s">
        <v>299</v>
      </c>
      <c r="E290" s="111">
        <f t="shared" si="4"/>
        <v>209522</v>
      </c>
      <c r="F290" s="112">
        <v>0</v>
      </c>
      <c r="G290" s="112">
        <v>209522</v>
      </c>
      <c r="H290" s="112">
        <v>0</v>
      </c>
      <c r="I290" s="112">
        <v>0</v>
      </c>
      <c r="J290" s="112">
        <v>0</v>
      </c>
      <c r="K290" s="112">
        <v>0</v>
      </c>
      <c r="L290" s="112">
        <v>0</v>
      </c>
      <c r="M290" s="112">
        <v>0</v>
      </c>
      <c r="N290" s="112">
        <v>0</v>
      </c>
      <c r="O290" s="112">
        <v>0</v>
      </c>
      <c r="P290" s="112">
        <v>0</v>
      </c>
      <c r="Q290" s="112">
        <v>0</v>
      </c>
      <c r="R290" s="125"/>
    </row>
    <row r="291" ht="15.6" spans="1:18">
      <c r="A291" s="110" t="s">
        <v>315</v>
      </c>
      <c r="B291" s="109"/>
      <c r="C291" s="109"/>
      <c r="D291" s="110" t="s">
        <v>316</v>
      </c>
      <c r="E291" s="111">
        <f t="shared" si="4"/>
        <v>11174727</v>
      </c>
      <c r="F291" s="112">
        <v>4350782</v>
      </c>
      <c r="G291" s="112">
        <f>2726105+300000</f>
        <v>3026105</v>
      </c>
      <c r="H291" s="112">
        <v>3840</v>
      </c>
      <c r="I291" s="112">
        <v>0</v>
      </c>
      <c r="J291" s="112">
        <v>0</v>
      </c>
      <c r="K291" s="112">
        <v>0</v>
      </c>
      <c r="L291" s="112">
        <v>0</v>
      </c>
      <c r="M291" s="112">
        <v>0</v>
      </c>
      <c r="N291" s="112">
        <v>0</v>
      </c>
      <c r="O291" s="112">
        <v>0</v>
      </c>
      <c r="P291" s="112">
        <v>0</v>
      </c>
      <c r="Q291" s="112">
        <v>3794000</v>
      </c>
      <c r="R291" s="125"/>
    </row>
    <row r="292" ht="15.6" spans="1:18">
      <c r="A292" s="109"/>
      <c r="B292" s="110" t="s">
        <v>317</v>
      </c>
      <c r="C292" s="109"/>
      <c r="D292" s="110" t="s">
        <v>318</v>
      </c>
      <c r="E292" s="111">
        <f t="shared" si="4"/>
        <v>8599167</v>
      </c>
      <c r="F292" s="112">
        <v>2272162</v>
      </c>
      <c r="G292" s="112">
        <f>2281005+300000</f>
        <v>2581005</v>
      </c>
      <c r="H292" s="112">
        <v>0</v>
      </c>
      <c r="I292" s="112">
        <v>0</v>
      </c>
      <c r="J292" s="112">
        <v>0</v>
      </c>
      <c r="K292" s="112">
        <v>0</v>
      </c>
      <c r="L292" s="112">
        <v>0</v>
      </c>
      <c r="M292" s="112">
        <v>0</v>
      </c>
      <c r="N292" s="112">
        <v>0</v>
      </c>
      <c r="O292" s="112">
        <v>0</v>
      </c>
      <c r="P292" s="112">
        <v>0</v>
      </c>
      <c r="Q292" s="112">
        <v>3746000</v>
      </c>
      <c r="R292" s="125"/>
    </row>
    <row r="293" ht="15.6" spans="1:18">
      <c r="A293" s="109"/>
      <c r="B293" s="109"/>
      <c r="C293" s="110" t="s">
        <v>319</v>
      </c>
      <c r="D293" s="110" t="s">
        <v>42</v>
      </c>
      <c r="E293" s="111">
        <f t="shared" si="4"/>
        <v>670148</v>
      </c>
      <c r="F293" s="112">
        <v>565398</v>
      </c>
      <c r="G293" s="112">
        <v>104750</v>
      </c>
      <c r="H293" s="112">
        <v>0</v>
      </c>
      <c r="I293" s="112">
        <v>0</v>
      </c>
      <c r="J293" s="112">
        <v>0</v>
      </c>
      <c r="K293" s="112">
        <v>0</v>
      </c>
      <c r="L293" s="112">
        <v>0</v>
      </c>
      <c r="M293" s="112">
        <v>0</v>
      </c>
      <c r="N293" s="112">
        <v>0</v>
      </c>
      <c r="O293" s="112">
        <v>0</v>
      </c>
      <c r="P293" s="112">
        <v>0</v>
      </c>
      <c r="Q293" s="112">
        <v>0</v>
      </c>
      <c r="R293" s="125"/>
    </row>
    <row r="294" ht="15.6" spans="1:18">
      <c r="A294" s="110" t="s">
        <v>315</v>
      </c>
      <c r="B294" s="110" t="s">
        <v>317</v>
      </c>
      <c r="C294" s="110" t="s">
        <v>319</v>
      </c>
      <c r="D294" s="110" t="s">
        <v>320</v>
      </c>
      <c r="E294" s="111">
        <f t="shared" si="4"/>
        <v>670148</v>
      </c>
      <c r="F294" s="112">
        <v>565398</v>
      </c>
      <c r="G294" s="112">
        <v>104750</v>
      </c>
      <c r="H294" s="112">
        <v>0</v>
      </c>
      <c r="I294" s="112">
        <v>0</v>
      </c>
      <c r="J294" s="112">
        <v>0</v>
      </c>
      <c r="K294" s="112">
        <v>0</v>
      </c>
      <c r="L294" s="112">
        <v>0</v>
      </c>
      <c r="M294" s="112">
        <v>0</v>
      </c>
      <c r="N294" s="112">
        <v>0</v>
      </c>
      <c r="O294" s="112">
        <v>0</v>
      </c>
      <c r="P294" s="112">
        <v>0</v>
      </c>
      <c r="Q294" s="112">
        <v>0</v>
      </c>
      <c r="R294" s="125"/>
    </row>
    <row r="295" ht="15.6" spans="1:18">
      <c r="A295" s="109"/>
      <c r="B295" s="109"/>
      <c r="C295" s="110" t="s">
        <v>321</v>
      </c>
      <c r="D295" s="110" t="s">
        <v>322</v>
      </c>
      <c r="E295" s="111">
        <f t="shared" si="4"/>
        <v>1253000</v>
      </c>
      <c r="F295" s="112">
        <v>0</v>
      </c>
      <c r="G295" s="112">
        <v>840000</v>
      </c>
      <c r="H295" s="112">
        <v>0</v>
      </c>
      <c r="I295" s="112">
        <v>0</v>
      </c>
      <c r="J295" s="112">
        <v>0</v>
      </c>
      <c r="K295" s="112">
        <v>0</v>
      </c>
      <c r="L295" s="112">
        <v>0</v>
      </c>
      <c r="M295" s="112">
        <v>0</v>
      </c>
      <c r="N295" s="112">
        <v>0</v>
      </c>
      <c r="O295" s="112">
        <v>0</v>
      </c>
      <c r="P295" s="112">
        <v>0</v>
      </c>
      <c r="Q295" s="112">
        <v>413000</v>
      </c>
      <c r="R295" s="125"/>
    </row>
    <row r="296" ht="15.6" spans="1:18">
      <c r="A296" s="110" t="s">
        <v>315</v>
      </c>
      <c r="B296" s="110" t="s">
        <v>317</v>
      </c>
      <c r="C296" s="110" t="s">
        <v>321</v>
      </c>
      <c r="D296" s="110" t="s">
        <v>53</v>
      </c>
      <c r="E296" s="111">
        <f t="shared" si="4"/>
        <v>840000</v>
      </c>
      <c r="F296" s="112">
        <v>0</v>
      </c>
      <c r="G296" s="112">
        <v>840000</v>
      </c>
      <c r="H296" s="112">
        <v>0</v>
      </c>
      <c r="I296" s="112">
        <v>0</v>
      </c>
      <c r="J296" s="112">
        <v>0</v>
      </c>
      <c r="K296" s="112">
        <v>0</v>
      </c>
      <c r="L296" s="112">
        <v>0</v>
      </c>
      <c r="M296" s="112">
        <v>0</v>
      </c>
      <c r="N296" s="112">
        <v>0</v>
      </c>
      <c r="O296" s="112">
        <v>0</v>
      </c>
      <c r="P296" s="112">
        <v>0</v>
      </c>
      <c r="Q296" s="112">
        <v>0</v>
      </c>
      <c r="R296" s="125"/>
    </row>
    <row r="297" ht="15.6" spans="1:18">
      <c r="A297" s="110" t="s">
        <v>315</v>
      </c>
      <c r="B297" s="110" t="s">
        <v>317</v>
      </c>
      <c r="C297" s="110" t="s">
        <v>321</v>
      </c>
      <c r="D297" s="110" t="s">
        <v>320</v>
      </c>
      <c r="E297" s="111">
        <f t="shared" si="4"/>
        <v>413000</v>
      </c>
      <c r="F297" s="112">
        <v>0</v>
      </c>
      <c r="G297" s="112">
        <v>0</v>
      </c>
      <c r="H297" s="112">
        <v>0</v>
      </c>
      <c r="I297" s="112">
        <v>0</v>
      </c>
      <c r="J297" s="112">
        <v>0</v>
      </c>
      <c r="K297" s="112">
        <v>0</v>
      </c>
      <c r="L297" s="112">
        <v>0</v>
      </c>
      <c r="M297" s="112">
        <v>0</v>
      </c>
      <c r="N297" s="112">
        <v>0</v>
      </c>
      <c r="O297" s="112">
        <v>0</v>
      </c>
      <c r="P297" s="112">
        <v>0</v>
      </c>
      <c r="Q297" s="112">
        <v>413000</v>
      </c>
      <c r="R297" s="125"/>
    </row>
    <row r="298" ht="15.6" spans="1:18">
      <c r="A298" s="109"/>
      <c r="B298" s="109"/>
      <c r="C298" s="110" t="s">
        <v>323</v>
      </c>
      <c r="D298" s="110" t="s">
        <v>324</v>
      </c>
      <c r="E298" s="111">
        <f t="shared" si="4"/>
        <v>10000</v>
      </c>
      <c r="F298" s="112">
        <v>0</v>
      </c>
      <c r="G298" s="112">
        <v>0</v>
      </c>
      <c r="H298" s="112">
        <v>0</v>
      </c>
      <c r="I298" s="112">
        <v>0</v>
      </c>
      <c r="J298" s="112">
        <v>0</v>
      </c>
      <c r="K298" s="112">
        <v>0</v>
      </c>
      <c r="L298" s="112">
        <v>0</v>
      </c>
      <c r="M298" s="112">
        <v>0</v>
      </c>
      <c r="N298" s="112">
        <v>0</v>
      </c>
      <c r="O298" s="112">
        <v>0</v>
      </c>
      <c r="P298" s="112">
        <v>0</v>
      </c>
      <c r="Q298" s="112">
        <v>10000</v>
      </c>
      <c r="R298" s="125"/>
    </row>
    <row r="299" ht="15.6" spans="1:18">
      <c r="A299" s="110" t="s">
        <v>315</v>
      </c>
      <c r="B299" s="110" t="s">
        <v>317</v>
      </c>
      <c r="C299" s="110" t="s">
        <v>323</v>
      </c>
      <c r="D299" s="110" t="s">
        <v>320</v>
      </c>
      <c r="E299" s="111">
        <f t="shared" si="4"/>
        <v>10000</v>
      </c>
      <c r="F299" s="112">
        <v>0</v>
      </c>
      <c r="G299" s="112">
        <v>0</v>
      </c>
      <c r="H299" s="112">
        <v>0</v>
      </c>
      <c r="I299" s="112">
        <v>0</v>
      </c>
      <c r="J299" s="112">
        <v>0</v>
      </c>
      <c r="K299" s="112">
        <v>0</v>
      </c>
      <c r="L299" s="112">
        <v>0</v>
      </c>
      <c r="M299" s="112">
        <v>0</v>
      </c>
      <c r="N299" s="112">
        <v>0</v>
      </c>
      <c r="O299" s="112">
        <v>0</v>
      </c>
      <c r="P299" s="112">
        <v>0</v>
      </c>
      <c r="Q299" s="112">
        <v>10000</v>
      </c>
      <c r="R299" s="125"/>
    </row>
    <row r="300" ht="15.6" spans="1:18">
      <c r="A300" s="109"/>
      <c r="B300" s="109"/>
      <c r="C300" s="110" t="s">
        <v>325</v>
      </c>
      <c r="D300" s="110" t="s">
        <v>326</v>
      </c>
      <c r="E300" s="111">
        <f t="shared" ref="E300:E363" si="5">SUM(F300:R300)</f>
        <v>3760005</v>
      </c>
      <c r="F300" s="112">
        <v>0</v>
      </c>
      <c r="G300" s="112">
        <v>1260005</v>
      </c>
      <c r="H300" s="112">
        <v>0</v>
      </c>
      <c r="I300" s="112">
        <v>0</v>
      </c>
      <c r="J300" s="112">
        <v>0</v>
      </c>
      <c r="K300" s="112">
        <v>0</v>
      </c>
      <c r="L300" s="112">
        <v>0</v>
      </c>
      <c r="M300" s="112">
        <v>0</v>
      </c>
      <c r="N300" s="112">
        <v>0</v>
      </c>
      <c r="O300" s="112">
        <v>0</v>
      </c>
      <c r="P300" s="112">
        <v>0</v>
      </c>
      <c r="Q300" s="112">
        <v>2500000</v>
      </c>
      <c r="R300" s="125"/>
    </row>
    <row r="301" ht="15.6" spans="1:18">
      <c r="A301" s="110" t="s">
        <v>315</v>
      </c>
      <c r="B301" s="110" t="s">
        <v>317</v>
      </c>
      <c r="C301" s="110" t="s">
        <v>325</v>
      </c>
      <c r="D301" s="110" t="s">
        <v>320</v>
      </c>
      <c r="E301" s="111">
        <f t="shared" si="5"/>
        <v>3760005</v>
      </c>
      <c r="F301" s="112">
        <v>0</v>
      </c>
      <c r="G301" s="112">
        <v>1260005</v>
      </c>
      <c r="H301" s="112">
        <v>0</v>
      </c>
      <c r="I301" s="112">
        <v>0</v>
      </c>
      <c r="J301" s="112">
        <v>0</v>
      </c>
      <c r="K301" s="112">
        <v>0</v>
      </c>
      <c r="L301" s="112">
        <v>0</v>
      </c>
      <c r="M301" s="112">
        <v>0</v>
      </c>
      <c r="N301" s="112">
        <v>0</v>
      </c>
      <c r="O301" s="112">
        <v>0</v>
      </c>
      <c r="P301" s="112">
        <v>0</v>
      </c>
      <c r="Q301" s="112">
        <v>2500000</v>
      </c>
      <c r="R301" s="125"/>
    </row>
    <row r="302" ht="15.6" spans="1:18">
      <c r="A302" s="109"/>
      <c r="B302" s="109"/>
      <c r="C302" s="110" t="s">
        <v>327</v>
      </c>
      <c r="D302" s="110" t="s">
        <v>328</v>
      </c>
      <c r="E302" s="111">
        <f t="shared" si="5"/>
        <v>1866014</v>
      </c>
      <c r="F302" s="112">
        <v>1706764</v>
      </c>
      <c r="G302" s="112">
        <v>76250</v>
      </c>
      <c r="H302" s="112">
        <v>0</v>
      </c>
      <c r="I302" s="112">
        <v>0</v>
      </c>
      <c r="J302" s="112">
        <v>0</v>
      </c>
      <c r="K302" s="112">
        <v>0</v>
      </c>
      <c r="L302" s="112">
        <v>0</v>
      </c>
      <c r="M302" s="112">
        <v>0</v>
      </c>
      <c r="N302" s="112">
        <v>0</v>
      </c>
      <c r="O302" s="112">
        <v>0</v>
      </c>
      <c r="P302" s="112">
        <v>0</v>
      </c>
      <c r="Q302" s="112">
        <v>83000</v>
      </c>
      <c r="R302" s="125"/>
    </row>
    <row r="303" ht="15.6" spans="1:18">
      <c r="A303" s="110" t="s">
        <v>315</v>
      </c>
      <c r="B303" s="110" t="s">
        <v>317</v>
      </c>
      <c r="C303" s="110" t="s">
        <v>327</v>
      </c>
      <c r="D303" s="110" t="s">
        <v>320</v>
      </c>
      <c r="E303" s="111">
        <f t="shared" si="5"/>
        <v>48000</v>
      </c>
      <c r="F303" s="112">
        <v>0</v>
      </c>
      <c r="G303" s="112">
        <v>0</v>
      </c>
      <c r="H303" s="112">
        <v>0</v>
      </c>
      <c r="I303" s="112">
        <v>0</v>
      </c>
      <c r="J303" s="112">
        <v>0</v>
      </c>
      <c r="K303" s="112">
        <v>0</v>
      </c>
      <c r="L303" s="112">
        <v>0</v>
      </c>
      <c r="M303" s="112">
        <v>0</v>
      </c>
      <c r="N303" s="112">
        <v>0</v>
      </c>
      <c r="O303" s="112">
        <v>0</v>
      </c>
      <c r="P303" s="112">
        <v>0</v>
      </c>
      <c r="Q303" s="112">
        <v>48000</v>
      </c>
      <c r="R303" s="125"/>
    </row>
    <row r="304" ht="15.6" spans="1:18">
      <c r="A304" s="110" t="s">
        <v>315</v>
      </c>
      <c r="B304" s="110" t="s">
        <v>317</v>
      </c>
      <c r="C304" s="110" t="s">
        <v>327</v>
      </c>
      <c r="D304" s="110" t="s">
        <v>329</v>
      </c>
      <c r="E304" s="111">
        <f t="shared" si="5"/>
        <v>1818014</v>
      </c>
      <c r="F304" s="112">
        <v>1706764</v>
      </c>
      <c r="G304" s="112">
        <v>76250</v>
      </c>
      <c r="H304" s="112">
        <v>0</v>
      </c>
      <c r="I304" s="112">
        <v>0</v>
      </c>
      <c r="J304" s="112">
        <v>0</v>
      </c>
      <c r="K304" s="112">
        <v>0</v>
      </c>
      <c r="L304" s="112">
        <v>0</v>
      </c>
      <c r="M304" s="112">
        <v>0</v>
      </c>
      <c r="N304" s="112">
        <v>0</v>
      </c>
      <c r="O304" s="112">
        <v>0</v>
      </c>
      <c r="P304" s="112">
        <v>0</v>
      </c>
      <c r="Q304" s="112">
        <v>35000</v>
      </c>
      <c r="R304" s="125"/>
    </row>
    <row r="305" ht="15.6" spans="1:18">
      <c r="A305" s="109"/>
      <c r="B305" s="109"/>
      <c r="C305" s="110" t="s">
        <v>330</v>
      </c>
      <c r="D305" s="110" t="s">
        <v>331</v>
      </c>
      <c r="E305" s="111">
        <f t="shared" si="5"/>
        <v>60000</v>
      </c>
      <c r="F305" s="112">
        <v>0</v>
      </c>
      <c r="G305" s="112">
        <v>0</v>
      </c>
      <c r="H305" s="112">
        <v>0</v>
      </c>
      <c r="I305" s="112">
        <v>0</v>
      </c>
      <c r="J305" s="112">
        <v>0</v>
      </c>
      <c r="K305" s="112">
        <v>0</v>
      </c>
      <c r="L305" s="112">
        <v>0</v>
      </c>
      <c r="M305" s="112">
        <v>0</v>
      </c>
      <c r="N305" s="112">
        <v>0</v>
      </c>
      <c r="O305" s="112">
        <v>0</v>
      </c>
      <c r="P305" s="112">
        <v>0</v>
      </c>
      <c r="Q305" s="112">
        <v>60000</v>
      </c>
      <c r="R305" s="125"/>
    </row>
    <row r="306" ht="15.6" spans="1:18">
      <c r="A306" s="110" t="s">
        <v>315</v>
      </c>
      <c r="B306" s="110" t="s">
        <v>317</v>
      </c>
      <c r="C306" s="110" t="s">
        <v>330</v>
      </c>
      <c r="D306" s="110" t="s">
        <v>320</v>
      </c>
      <c r="E306" s="111">
        <f t="shared" si="5"/>
        <v>60000</v>
      </c>
      <c r="F306" s="112">
        <v>0</v>
      </c>
      <c r="G306" s="112">
        <v>0</v>
      </c>
      <c r="H306" s="112">
        <v>0</v>
      </c>
      <c r="I306" s="112">
        <v>0</v>
      </c>
      <c r="J306" s="112">
        <v>0</v>
      </c>
      <c r="K306" s="112">
        <v>0</v>
      </c>
      <c r="L306" s="112">
        <v>0</v>
      </c>
      <c r="M306" s="112">
        <v>0</v>
      </c>
      <c r="N306" s="112">
        <v>0</v>
      </c>
      <c r="O306" s="112">
        <v>0</v>
      </c>
      <c r="P306" s="112">
        <v>0</v>
      </c>
      <c r="Q306" s="112">
        <v>60000</v>
      </c>
      <c r="R306" s="125"/>
    </row>
    <row r="307" ht="15.6" spans="1:18">
      <c r="A307" s="109"/>
      <c r="B307" s="109"/>
      <c r="C307" s="110" t="s">
        <v>332</v>
      </c>
      <c r="D307" s="110" t="s">
        <v>333</v>
      </c>
      <c r="E307" s="111">
        <f t="shared" si="5"/>
        <v>680000</v>
      </c>
      <c r="F307" s="112">
        <v>0</v>
      </c>
      <c r="G307" s="112">
        <v>0</v>
      </c>
      <c r="H307" s="112">
        <v>0</v>
      </c>
      <c r="I307" s="112">
        <v>0</v>
      </c>
      <c r="J307" s="112">
        <v>0</v>
      </c>
      <c r="K307" s="112">
        <v>0</v>
      </c>
      <c r="L307" s="112">
        <v>0</v>
      </c>
      <c r="M307" s="112">
        <v>0</v>
      </c>
      <c r="N307" s="112">
        <v>0</v>
      </c>
      <c r="O307" s="112">
        <v>0</v>
      </c>
      <c r="P307" s="112">
        <v>0</v>
      </c>
      <c r="Q307" s="112">
        <v>680000</v>
      </c>
      <c r="R307" s="125"/>
    </row>
    <row r="308" ht="15.6" spans="1:18">
      <c r="A308" s="110" t="s">
        <v>315</v>
      </c>
      <c r="B308" s="110" t="s">
        <v>317</v>
      </c>
      <c r="C308" s="110" t="s">
        <v>332</v>
      </c>
      <c r="D308" s="110" t="s">
        <v>320</v>
      </c>
      <c r="E308" s="111">
        <f t="shared" si="5"/>
        <v>980000</v>
      </c>
      <c r="F308" s="112">
        <v>0</v>
      </c>
      <c r="G308" s="112">
        <v>300000</v>
      </c>
      <c r="H308" s="112">
        <v>0</v>
      </c>
      <c r="I308" s="112">
        <v>0</v>
      </c>
      <c r="J308" s="112">
        <v>0</v>
      </c>
      <c r="K308" s="112">
        <v>0</v>
      </c>
      <c r="L308" s="112">
        <v>0</v>
      </c>
      <c r="M308" s="112">
        <v>0</v>
      </c>
      <c r="N308" s="112">
        <v>0</v>
      </c>
      <c r="O308" s="112">
        <v>0</v>
      </c>
      <c r="P308" s="112">
        <v>0</v>
      </c>
      <c r="Q308" s="112">
        <v>680000</v>
      </c>
      <c r="R308" s="125"/>
    </row>
    <row r="309" ht="15.6" spans="1:18">
      <c r="A309" s="109"/>
      <c r="B309" s="110" t="s">
        <v>334</v>
      </c>
      <c r="C309" s="109"/>
      <c r="D309" s="110" t="s">
        <v>335</v>
      </c>
      <c r="E309" s="111">
        <f t="shared" si="5"/>
        <v>2575560</v>
      </c>
      <c r="F309" s="112">
        <v>2078620</v>
      </c>
      <c r="G309" s="112">
        <v>445100</v>
      </c>
      <c r="H309" s="112">
        <v>3840</v>
      </c>
      <c r="I309" s="112">
        <v>0</v>
      </c>
      <c r="J309" s="112">
        <v>0</v>
      </c>
      <c r="K309" s="112">
        <v>0</v>
      </c>
      <c r="L309" s="112">
        <v>0</v>
      </c>
      <c r="M309" s="112">
        <v>0</v>
      </c>
      <c r="N309" s="112">
        <v>0</v>
      </c>
      <c r="O309" s="112">
        <v>0</v>
      </c>
      <c r="P309" s="112">
        <v>0</v>
      </c>
      <c r="Q309" s="112">
        <v>48000</v>
      </c>
      <c r="R309" s="125"/>
    </row>
    <row r="310" ht="15.6" spans="1:18">
      <c r="A310" s="109"/>
      <c r="B310" s="109"/>
      <c r="C310" s="110" t="s">
        <v>336</v>
      </c>
      <c r="D310" s="110" t="s">
        <v>337</v>
      </c>
      <c r="E310" s="111">
        <f t="shared" si="5"/>
        <v>1708311</v>
      </c>
      <c r="F310" s="112">
        <v>1597311</v>
      </c>
      <c r="G310" s="112">
        <v>111000</v>
      </c>
      <c r="H310" s="112">
        <v>0</v>
      </c>
      <c r="I310" s="112">
        <v>0</v>
      </c>
      <c r="J310" s="112">
        <v>0</v>
      </c>
      <c r="K310" s="112">
        <v>0</v>
      </c>
      <c r="L310" s="112">
        <v>0</v>
      </c>
      <c r="M310" s="112">
        <v>0</v>
      </c>
      <c r="N310" s="112">
        <v>0</v>
      </c>
      <c r="O310" s="112">
        <v>0</v>
      </c>
      <c r="P310" s="112">
        <v>0</v>
      </c>
      <c r="Q310" s="112">
        <v>0</v>
      </c>
      <c r="R310" s="125"/>
    </row>
    <row r="311" ht="15.6" spans="1:18">
      <c r="A311" s="110" t="s">
        <v>315</v>
      </c>
      <c r="B311" s="110" t="s">
        <v>334</v>
      </c>
      <c r="C311" s="110" t="s">
        <v>336</v>
      </c>
      <c r="D311" s="110" t="s">
        <v>338</v>
      </c>
      <c r="E311" s="111">
        <f t="shared" si="5"/>
        <v>1708311</v>
      </c>
      <c r="F311" s="112">
        <v>1597311</v>
      </c>
      <c r="G311" s="112">
        <v>111000</v>
      </c>
      <c r="H311" s="112">
        <v>0</v>
      </c>
      <c r="I311" s="112">
        <v>0</v>
      </c>
      <c r="J311" s="112">
        <v>0</v>
      </c>
      <c r="K311" s="112">
        <v>0</v>
      </c>
      <c r="L311" s="112">
        <v>0</v>
      </c>
      <c r="M311" s="112">
        <v>0</v>
      </c>
      <c r="N311" s="112">
        <v>0</v>
      </c>
      <c r="O311" s="112">
        <v>0</v>
      </c>
      <c r="P311" s="112">
        <v>0</v>
      </c>
      <c r="Q311" s="112">
        <v>0</v>
      </c>
      <c r="R311" s="125"/>
    </row>
    <row r="312" ht="15.6" spans="1:18">
      <c r="A312" s="109"/>
      <c r="B312" s="109"/>
      <c r="C312" s="110" t="s">
        <v>339</v>
      </c>
      <c r="D312" s="110" t="s">
        <v>340</v>
      </c>
      <c r="E312" s="111">
        <f t="shared" si="5"/>
        <v>334100</v>
      </c>
      <c r="F312" s="112">
        <v>0</v>
      </c>
      <c r="G312" s="112">
        <v>334100</v>
      </c>
      <c r="H312" s="112">
        <v>0</v>
      </c>
      <c r="I312" s="112">
        <v>0</v>
      </c>
      <c r="J312" s="112">
        <v>0</v>
      </c>
      <c r="K312" s="112">
        <v>0</v>
      </c>
      <c r="L312" s="112">
        <v>0</v>
      </c>
      <c r="M312" s="112">
        <v>0</v>
      </c>
      <c r="N312" s="112">
        <v>0</v>
      </c>
      <c r="O312" s="112">
        <v>0</v>
      </c>
      <c r="P312" s="112">
        <v>0</v>
      </c>
      <c r="Q312" s="112">
        <v>0</v>
      </c>
      <c r="R312" s="125"/>
    </row>
    <row r="313" ht="15.6" spans="1:18">
      <c r="A313" s="110" t="s">
        <v>315</v>
      </c>
      <c r="B313" s="110" t="s">
        <v>334</v>
      </c>
      <c r="C313" s="110" t="s">
        <v>339</v>
      </c>
      <c r="D313" s="110" t="s">
        <v>338</v>
      </c>
      <c r="E313" s="111">
        <f t="shared" si="5"/>
        <v>334100</v>
      </c>
      <c r="F313" s="112">
        <v>0</v>
      </c>
      <c r="G313" s="112">
        <v>334100</v>
      </c>
      <c r="H313" s="112">
        <v>0</v>
      </c>
      <c r="I313" s="112">
        <v>0</v>
      </c>
      <c r="J313" s="112">
        <v>0</v>
      </c>
      <c r="K313" s="112">
        <v>0</v>
      </c>
      <c r="L313" s="112">
        <v>0</v>
      </c>
      <c r="M313" s="112">
        <v>0</v>
      </c>
      <c r="N313" s="112">
        <v>0</v>
      </c>
      <c r="O313" s="112">
        <v>0</v>
      </c>
      <c r="P313" s="112">
        <v>0</v>
      </c>
      <c r="Q313" s="112">
        <v>0</v>
      </c>
      <c r="R313" s="125"/>
    </row>
    <row r="314" ht="15.6" spans="1:18">
      <c r="A314" s="109"/>
      <c r="B314" s="109"/>
      <c r="C314" s="110" t="s">
        <v>341</v>
      </c>
      <c r="D314" s="110" t="s">
        <v>342</v>
      </c>
      <c r="E314" s="111">
        <f t="shared" si="5"/>
        <v>533149</v>
      </c>
      <c r="F314" s="112">
        <v>481309</v>
      </c>
      <c r="G314" s="112">
        <v>0</v>
      </c>
      <c r="H314" s="112">
        <v>3840</v>
      </c>
      <c r="I314" s="112">
        <v>0</v>
      </c>
      <c r="J314" s="112">
        <v>0</v>
      </c>
      <c r="K314" s="112">
        <v>0</v>
      </c>
      <c r="L314" s="112">
        <v>0</v>
      </c>
      <c r="M314" s="112">
        <v>0</v>
      </c>
      <c r="N314" s="112">
        <v>0</v>
      </c>
      <c r="O314" s="112">
        <v>0</v>
      </c>
      <c r="P314" s="112">
        <v>0</v>
      </c>
      <c r="Q314" s="112">
        <v>48000</v>
      </c>
      <c r="R314" s="125"/>
    </row>
    <row r="315" ht="15.6" spans="1:18">
      <c r="A315" s="110" t="s">
        <v>315</v>
      </c>
      <c r="B315" s="110" t="s">
        <v>334</v>
      </c>
      <c r="C315" s="110" t="s">
        <v>341</v>
      </c>
      <c r="D315" s="110" t="s">
        <v>343</v>
      </c>
      <c r="E315" s="111">
        <f t="shared" si="5"/>
        <v>533149</v>
      </c>
      <c r="F315" s="112">
        <v>481309</v>
      </c>
      <c r="G315" s="112">
        <v>0</v>
      </c>
      <c r="H315" s="112">
        <v>3840</v>
      </c>
      <c r="I315" s="112">
        <v>0</v>
      </c>
      <c r="J315" s="112">
        <v>0</v>
      </c>
      <c r="K315" s="112">
        <v>0</v>
      </c>
      <c r="L315" s="112">
        <v>0</v>
      </c>
      <c r="M315" s="112">
        <v>0</v>
      </c>
      <c r="N315" s="112">
        <v>0</v>
      </c>
      <c r="O315" s="112">
        <v>0</v>
      </c>
      <c r="P315" s="112">
        <v>0</v>
      </c>
      <c r="Q315" s="112">
        <v>48000</v>
      </c>
      <c r="R315" s="125"/>
    </row>
    <row r="316" ht="15.6" spans="1:18">
      <c r="A316" s="110" t="s">
        <v>344</v>
      </c>
      <c r="B316" s="109"/>
      <c r="C316" s="109"/>
      <c r="D316" s="110" t="s">
        <v>345</v>
      </c>
      <c r="E316" s="111">
        <f t="shared" si="5"/>
        <v>209831469.47</v>
      </c>
      <c r="F316" s="112">
        <v>71316752.15</v>
      </c>
      <c r="G316" s="112">
        <v>4261904</v>
      </c>
      <c r="H316" s="112">
        <v>95747813.32</v>
      </c>
      <c r="I316" s="112">
        <v>0</v>
      </c>
      <c r="J316" s="112">
        <v>0</v>
      </c>
      <c r="K316" s="112">
        <v>0</v>
      </c>
      <c r="L316" s="112">
        <v>0</v>
      </c>
      <c r="M316" s="112">
        <v>0</v>
      </c>
      <c r="N316" s="112">
        <v>0</v>
      </c>
      <c r="O316" s="112">
        <v>0</v>
      </c>
      <c r="P316" s="112">
        <v>0</v>
      </c>
      <c r="Q316" s="112">
        <v>38505000</v>
      </c>
      <c r="R316" s="125"/>
    </row>
    <row r="317" ht="15.6" spans="1:18">
      <c r="A317" s="109"/>
      <c r="B317" s="110" t="s">
        <v>346</v>
      </c>
      <c r="C317" s="109"/>
      <c r="D317" s="110" t="s">
        <v>347</v>
      </c>
      <c r="E317" s="111">
        <f t="shared" si="5"/>
        <v>4181616.12</v>
      </c>
      <c r="F317" s="112">
        <v>2428490</v>
      </c>
      <c r="G317" s="112">
        <v>764000</v>
      </c>
      <c r="H317" s="112">
        <v>766526.12</v>
      </c>
      <c r="I317" s="112">
        <v>0</v>
      </c>
      <c r="J317" s="112">
        <v>0</v>
      </c>
      <c r="K317" s="112">
        <v>0</v>
      </c>
      <c r="L317" s="112">
        <v>0</v>
      </c>
      <c r="M317" s="112">
        <v>0</v>
      </c>
      <c r="N317" s="112">
        <v>0</v>
      </c>
      <c r="O317" s="112">
        <v>0</v>
      </c>
      <c r="P317" s="112">
        <v>0</v>
      </c>
      <c r="Q317" s="112">
        <v>222600</v>
      </c>
      <c r="R317" s="125"/>
    </row>
    <row r="318" ht="15.6" spans="1:18">
      <c r="A318" s="109"/>
      <c r="B318" s="109"/>
      <c r="C318" s="110" t="s">
        <v>348</v>
      </c>
      <c r="D318" s="110" t="s">
        <v>42</v>
      </c>
      <c r="E318" s="111">
        <f t="shared" si="5"/>
        <v>3077057.12</v>
      </c>
      <c r="F318" s="112">
        <v>1612431</v>
      </c>
      <c r="G318" s="112">
        <v>610500</v>
      </c>
      <c r="H318" s="112">
        <v>766526.12</v>
      </c>
      <c r="I318" s="112">
        <v>0</v>
      </c>
      <c r="J318" s="112">
        <v>0</v>
      </c>
      <c r="K318" s="112">
        <v>0</v>
      </c>
      <c r="L318" s="112">
        <v>0</v>
      </c>
      <c r="M318" s="112">
        <v>0</v>
      </c>
      <c r="N318" s="112">
        <v>0</v>
      </c>
      <c r="O318" s="112">
        <v>0</v>
      </c>
      <c r="P318" s="112">
        <v>0</v>
      </c>
      <c r="Q318" s="112">
        <v>87600</v>
      </c>
      <c r="R318" s="125"/>
    </row>
    <row r="319" ht="15.6" spans="1:18">
      <c r="A319" s="110" t="s">
        <v>344</v>
      </c>
      <c r="B319" s="110" t="s">
        <v>346</v>
      </c>
      <c r="C319" s="110" t="s">
        <v>348</v>
      </c>
      <c r="D319" s="110" t="s">
        <v>138</v>
      </c>
      <c r="E319" s="111">
        <f t="shared" si="5"/>
        <v>3077057.12</v>
      </c>
      <c r="F319" s="112">
        <v>1612431</v>
      </c>
      <c r="G319" s="112">
        <v>610500</v>
      </c>
      <c r="H319" s="112">
        <v>766526.12</v>
      </c>
      <c r="I319" s="112">
        <v>0</v>
      </c>
      <c r="J319" s="112">
        <v>0</v>
      </c>
      <c r="K319" s="112">
        <v>0</v>
      </c>
      <c r="L319" s="112">
        <v>0</v>
      </c>
      <c r="M319" s="112">
        <v>0</v>
      </c>
      <c r="N319" s="112">
        <v>0</v>
      </c>
      <c r="O319" s="112">
        <v>0</v>
      </c>
      <c r="P319" s="112">
        <v>0</v>
      </c>
      <c r="Q319" s="112">
        <v>87600</v>
      </c>
      <c r="R319" s="125"/>
    </row>
    <row r="320" ht="15.6" spans="1:18">
      <c r="A320" s="109"/>
      <c r="B320" s="109"/>
      <c r="C320" s="110" t="s">
        <v>349</v>
      </c>
      <c r="D320" s="110" t="s">
        <v>65</v>
      </c>
      <c r="E320" s="111">
        <f t="shared" si="5"/>
        <v>919559</v>
      </c>
      <c r="F320" s="112">
        <v>816059</v>
      </c>
      <c r="G320" s="112">
        <v>103500</v>
      </c>
      <c r="H320" s="112">
        <v>0</v>
      </c>
      <c r="I320" s="112">
        <v>0</v>
      </c>
      <c r="J320" s="112">
        <v>0</v>
      </c>
      <c r="K320" s="112">
        <v>0</v>
      </c>
      <c r="L320" s="112">
        <v>0</v>
      </c>
      <c r="M320" s="112">
        <v>0</v>
      </c>
      <c r="N320" s="112">
        <v>0</v>
      </c>
      <c r="O320" s="112">
        <v>0</v>
      </c>
      <c r="P320" s="112">
        <v>0</v>
      </c>
      <c r="Q320" s="112">
        <v>0</v>
      </c>
      <c r="R320" s="125"/>
    </row>
    <row r="321" ht="15.6" spans="1:18">
      <c r="A321" s="110" t="s">
        <v>344</v>
      </c>
      <c r="B321" s="110" t="s">
        <v>346</v>
      </c>
      <c r="C321" s="110" t="s">
        <v>349</v>
      </c>
      <c r="D321" s="110" t="s">
        <v>135</v>
      </c>
      <c r="E321" s="111">
        <f t="shared" si="5"/>
        <v>919559</v>
      </c>
      <c r="F321" s="112">
        <v>816059</v>
      </c>
      <c r="G321" s="112">
        <v>103500</v>
      </c>
      <c r="H321" s="112">
        <v>0</v>
      </c>
      <c r="I321" s="112">
        <v>0</v>
      </c>
      <c r="J321" s="112">
        <v>0</v>
      </c>
      <c r="K321" s="112">
        <v>0</v>
      </c>
      <c r="L321" s="112">
        <v>0</v>
      </c>
      <c r="M321" s="112">
        <v>0</v>
      </c>
      <c r="N321" s="112">
        <v>0</v>
      </c>
      <c r="O321" s="112">
        <v>0</v>
      </c>
      <c r="P321" s="112">
        <v>0</v>
      </c>
      <c r="Q321" s="112">
        <v>0</v>
      </c>
      <c r="R321" s="125"/>
    </row>
    <row r="322" ht="15.6" spans="1:18">
      <c r="A322" s="109"/>
      <c r="B322" s="109"/>
      <c r="C322" s="110" t="s">
        <v>350</v>
      </c>
      <c r="D322" s="110" t="s">
        <v>351</v>
      </c>
      <c r="E322" s="111">
        <f t="shared" si="5"/>
        <v>50000</v>
      </c>
      <c r="F322" s="112">
        <v>0</v>
      </c>
      <c r="G322" s="112">
        <v>0</v>
      </c>
      <c r="H322" s="112">
        <v>0</v>
      </c>
      <c r="I322" s="112">
        <v>0</v>
      </c>
      <c r="J322" s="112">
        <v>0</v>
      </c>
      <c r="K322" s="112">
        <v>0</v>
      </c>
      <c r="L322" s="112">
        <v>0</v>
      </c>
      <c r="M322" s="112">
        <v>0</v>
      </c>
      <c r="N322" s="112">
        <v>0</v>
      </c>
      <c r="O322" s="112">
        <v>0</v>
      </c>
      <c r="P322" s="112">
        <v>0</v>
      </c>
      <c r="Q322" s="112">
        <v>50000</v>
      </c>
      <c r="R322" s="125"/>
    </row>
    <row r="323" ht="15.6" spans="1:18">
      <c r="A323" s="110" t="s">
        <v>344</v>
      </c>
      <c r="B323" s="110" t="s">
        <v>346</v>
      </c>
      <c r="C323" s="110" t="s">
        <v>350</v>
      </c>
      <c r="D323" s="110" t="s">
        <v>138</v>
      </c>
      <c r="E323" s="111">
        <f t="shared" si="5"/>
        <v>50000</v>
      </c>
      <c r="F323" s="112">
        <v>0</v>
      </c>
      <c r="G323" s="112">
        <v>0</v>
      </c>
      <c r="H323" s="112">
        <v>0</v>
      </c>
      <c r="I323" s="112">
        <v>0</v>
      </c>
      <c r="J323" s="112">
        <v>0</v>
      </c>
      <c r="K323" s="112">
        <v>0</v>
      </c>
      <c r="L323" s="112">
        <v>0</v>
      </c>
      <c r="M323" s="112">
        <v>0</v>
      </c>
      <c r="N323" s="112">
        <v>0</v>
      </c>
      <c r="O323" s="112">
        <v>0</v>
      </c>
      <c r="P323" s="112">
        <v>0</v>
      </c>
      <c r="Q323" s="112">
        <v>50000</v>
      </c>
      <c r="R323" s="125"/>
    </row>
    <row r="324" ht="15.6" spans="1:18">
      <c r="A324" s="109"/>
      <c r="B324" s="109"/>
      <c r="C324" s="110" t="s">
        <v>352</v>
      </c>
      <c r="D324" s="110" t="s">
        <v>353</v>
      </c>
      <c r="E324" s="111">
        <f t="shared" si="5"/>
        <v>50000</v>
      </c>
      <c r="F324" s="112">
        <v>0</v>
      </c>
      <c r="G324" s="112">
        <v>50000</v>
      </c>
      <c r="H324" s="112">
        <v>0</v>
      </c>
      <c r="I324" s="112">
        <v>0</v>
      </c>
      <c r="J324" s="112">
        <v>0</v>
      </c>
      <c r="K324" s="112">
        <v>0</v>
      </c>
      <c r="L324" s="112">
        <v>0</v>
      </c>
      <c r="M324" s="112">
        <v>0</v>
      </c>
      <c r="N324" s="112">
        <v>0</v>
      </c>
      <c r="O324" s="112">
        <v>0</v>
      </c>
      <c r="P324" s="112">
        <v>0</v>
      </c>
      <c r="Q324" s="112">
        <v>0</v>
      </c>
      <c r="R324" s="125"/>
    </row>
    <row r="325" ht="15.6" spans="1:18">
      <c r="A325" s="110" t="s">
        <v>344</v>
      </c>
      <c r="B325" s="110" t="s">
        <v>346</v>
      </c>
      <c r="C325" s="110" t="s">
        <v>352</v>
      </c>
      <c r="D325" s="110" t="s">
        <v>135</v>
      </c>
      <c r="E325" s="111">
        <f t="shared" si="5"/>
        <v>50000</v>
      </c>
      <c r="F325" s="112">
        <v>0</v>
      </c>
      <c r="G325" s="112">
        <v>50000</v>
      </c>
      <c r="H325" s="112">
        <v>0</v>
      </c>
      <c r="I325" s="112">
        <v>0</v>
      </c>
      <c r="J325" s="112">
        <v>0</v>
      </c>
      <c r="K325" s="112">
        <v>0</v>
      </c>
      <c r="L325" s="112">
        <v>0</v>
      </c>
      <c r="M325" s="112">
        <v>0</v>
      </c>
      <c r="N325" s="112">
        <v>0</v>
      </c>
      <c r="O325" s="112">
        <v>0</v>
      </c>
      <c r="P325" s="112">
        <v>0</v>
      </c>
      <c r="Q325" s="112">
        <v>0</v>
      </c>
      <c r="R325" s="125"/>
    </row>
    <row r="326" ht="15.6" spans="1:18">
      <c r="A326" s="109"/>
      <c r="B326" s="109"/>
      <c r="C326" s="110" t="s">
        <v>354</v>
      </c>
      <c r="D326" s="110" t="s">
        <v>355</v>
      </c>
      <c r="E326" s="111">
        <f t="shared" si="5"/>
        <v>50000</v>
      </c>
      <c r="F326" s="112">
        <v>0</v>
      </c>
      <c r="G326" s="112">
        <v>0</v>
      </c>
      <c r="H326" s="112">
        <v>0</v>
      </c>
      <c r="I326" s="112">
        <v>0</v>
      </c>
      <c r="J326" s="112">
        <v>0</v>
      </c>
      <c r="K326" s="112">
        <v>0</v>
      </c>
      <c r="L326" s="112">
        <v>0</v>
      </c>
      <c r="M326" s="112">
        <v>0</v>
      </c>
      <c r="N326" s="112">
        <v>0</v>
      </c>
      <c r="O326" s="112">
        <v>0</v>
      </c>
      <c r="P326" s="112">
        <v>0</v>
      </c>
      <c r="Q326" s="112">
        <v>50000</v>
      </c>
      <c r="R326" s="125"/>
    </row>
    <row r="327" ht="15.6" spans="1:18">
      <c r="A327" s="110" t="s">
        <v>344</v>
      </c>
      <c r="B327" s="110" t="s">
        <v>346</v>
      </c>
      <c r="C327" s="110" t="s">
        <v>354</v>
      </c>
      <c r="D327" s="110" t="s">
        <v>138</v>
      </c>
      <c r="E327" s="111">
        <f t="shared" si="5"/>
        <v>50000</v>
      </c>
      <c r="F327" s="112">
        <v>0</v>
      </c>
      <c r="G327" s="112">
        <v>0</v>
      </c>
      <c r="H327" s="112">
        <v>0</v>
      </c>
      <c r="I327" s="112">
        <v>0</v>
      </c>
      <c r="J327" s="112">
        <v>0</v>
      </c>
      <c r="K327" s="112">
        <v>0</v>
      </c>
      <c r="L327" s="112">
        <v>0</v>
      </c>
      <c r="M327" s="112">
        <v>0</v>
      </c>
      <c r="N327" s="112">
        <v>0</v>
      </c>
      <c r="O327" s="112">
        <v>0</v>
      </c>
      <c r="P327" s="112">
        <v>0</v>
      </c>
      <c r="Q327" s="112">
        <v>50000</v>
      </c>
      <c r="R327" s="125"/>
    </row>
    <row r="328" ht="15.6" spans="1:18">
      <c r="A328" s="109"/>
      <c r="B328" s="109"/>
      <c r="C328" s="110" t="s">
        <v>356</v>
      </c>
      <c r="D328" s="110" t="s">
        <v>357</v>
      </c>
      <c r="E328" s="111">
        <f t="shared" si="5"/>
        <v>35000</v>
      </c>
      <c r="F328" s="112">
        <v>0</v>
      </c>
      <c r="G328" s="112">
        <v>0</v>
      </c>
      <c r="H328" s="112">
        <v>0</v>
      </c>
      <c r="I328" s="112">
        <v>0</v>
      </c>
      <c r="J328" s="112">
        <v>0</v>
      </c>
      <c r="K328" s="112">
        <v>0</v>
      </c>
      <c r="L328" s="112">
        <v>0</v>
      </c>
      <c r="M328" s="112">
        <v>0</v>
      </c>
      <c r="N328" s="112">
        <v>0</v>
      </c>
      <c r="O328" s="112">
        <v>0</v>
      </c>
      <c r="P328" s="112">
        <v>0</v>
      </c>
      <c r="Q328" s="112">
        <v>35000</v>
      </c>
      <c r="R328" s="125"/>
    </row>
    <row r="329" ht="15.6" spans="1:18">
      <c r="A329" s="110" t="s">
        <v>344</v>
      </c>
      <c r="B329" s="110" t="s">
        <v>346</v>
      </c>
      <c r="C329" s="110" t="s">
        <v>356</v>
      </c>
      <c r="D329" s="110" t="s">
        <v>138</v>
      </c>
      <c r="E329" s="111">
        <f t="shared" si="5"/>
        <v>35000</v>
      </c>
      <c r="F329" s="112">
        <v>0</v>
      </c>
      <c r="G329" s="112">
        <v>0</v>
      </c>
      <c r="H329" s="112">
        <v>0</v>
      </c>
      <c r="I329" s="112">
        <v>0</v>
      </c>
      <c r="J329" s="112">
        <v>0</v>
      </c>
      <c r="K329" s="112">
        <v>0</v>
      </c>
      <c r="L329" s="112">
        <v>0</v>
      </c>
      <c r="M329" s="112">
        <v>0</v>
      </c>
      <c r="N329" s="112">
        <v>0</v>
      </c>
      <c r="O329" s="112">
        <v>0</v>
      </c>
      <c r="P329" s="112">
        <v>0</v>
      </c>
      <c r="Q329" s="112">
        <v>35000</v>
      </c>
      <c r="R329" s="125"/>
    </row>
    <row r="330" ht="15.6" spans="1:18">
      <c r="A330" s="109"/>
      <c r="B330" s="110" t="s">
        <v>358</v>
      </c>
      <c r="C330" s="109"/>
      <c r="D330" s="110" t="s">
        <v>359</v>
      </c>
      <c r="E330" s="111">
        <f t="shared" si="5"/>
        <v>4884197</v>
      </c>
      <c r="F330" s="112">
        <v>3956835</v>
      </c>
      <c r="G330" s="112">
        <v>927362</v>
      </c>
      <c r="H330" s="112">
        <v>0</v>
      </c>
      <c r="I330" s="112">
        <v>0</v>
      </c>
      <c r="J330" s="112">
        <v>0</v>
      </c>
      <c r="K330" s="112">
        <v>0</v>
      </c>
      <c r="L330" s="112">
        <v>0</v>
      </c>
      <c r="M330" s="112">
        <v>0</v>
      </c>
      <c r="N330" s="112">
        <v>0</v>
      </c>
      <c r="O330" s="112">
        <v>0</v>
      </c>
      <c r="P330" s="112">
        <v>0</v>
      </c>
      <c r="Q330" s="112">
        <v>0</v>
      </c>
      <c r="R330" s="125"/>
    </row>
    <row r="331" ht="15.6" spans="1:18">
      <c r="A331" s="109"/>
      <c r="B331" s="109"/>
      <c r="C331" s="110" t="s">
        <v>360</v>
      </c>
      <c r="D331" s="110" t="s">
        <v>42</v>
      </c>
      <c r="E331" s="111">
        <f t="shared" si="5"/>
        <v>4764197</v>
      </c>
      <c r="F331" s="112">
        <v>3956835</v>
      </c>
      <c r="G331" s="112">
        <v>807362</v>
      </c>
      <c r="H331" s="112">
        <v>0</v>
      </c>
      <c r="I331" s="112">
        <v>0</v>
      </c>
      <c r="J331" s="112">
        <v>0</v>
      </c>
      <c r="K331" s="112">
        <v>0</v>
      </c>
      <c r="L331" s="112">
        <v>0</v>
      </c>
      <c r="M331" s="112">
        <v>0</v>
      </c>
      <c r="N331" s="112">
        <v>0</v>
      </c>
      <c r="O331" s="112">
        <v>0</v>
      </c>
      <c r="P331" s="112">
        <v>0</v>
      </c>
      <c r="Q331" s="112">
        <v>0</v>
      </c>
      <c r="R331" s="125"/>
    </row>
    <row r="332" ht="15.6" spans="1:18">
      <c r="A332" s="110" t="s">
        <v>344</v>
      </c>
      <c r="B332" s="110" t="s">
        <v>358</v>
      </c>
      <c r="C332" s="110" t="s">
        <v>360</v>
      </c>
      <c r="D332" s="110" t="s">
        <v>361</v>
      </c>
      <c r="E332" s="111">
        <f t="shared" si="5"/>
        <v>4764197</v>
      </c>
      <c r="F332" s="112">
        <v>3956835</v>
      </c>
      <c r="G332" s="112">
        <v>807362</v>
      </c>
      <c r="H332" s="112">
        <v>0</v>
      </c>
      <c r="I332" s="112">
        <v>0</v>
      </c>
      <c r="J332" s="112">
        <v>0</v>
      </c>
      <c r="K332" s="112">
        <v>0</v>
      </c>
      <c r="L332" s="112">
        <v>0</v>
      </c>
      <c r="M332" s="112">
        <v>0</v>
      </c>
      <c r="N332" s="112">
        <v>0</v>
      </c>
      <c r="O332" s="112">
        <v>0</v>
      </c>
      <c r="P332" s="112">
        <v>0</v>
      </c>
      <c r="Q332" s="112">
        <v>0</v>
      </c>
      <c r="R332" s="125"/>
    </row>
    <row r="333" ht="15.6" spans="1:18">
      <c r="A333" s="109"/>
      <c r="B333" s="109"/>
      <c r="C333" s="110" t="s">
        <v>362</v>
      </c>
      <c r="D333" s="110" t="s">
        <v>363</v>
      </c>
      <c r="E333" s="111">
        <f t="shared" si="5"/>
        <v>80000</v>
      </c>
      <c r="F333" s="112">
        <v>0</v>
      </c>
      <c r="G333" s="112">
        <v>80000</v>
      </c>
      <c r="H333" s="112">
        <v>0</v>
      </c>
      <c r="I333" s="112">
        <v>0</v>
      </c>
      <c r="J333" s="112">
        <v>0</v>
      </c>
      <c r="K333" s="112">
        <v>0</v>
      </c>
      <c r="L333" s="112">
        <v>0</v>
      </c>
      <c r="M333" s="112">
        <v>0</v>
      </c>
      <c r="N333" s="112">
        <v>0</v>
      </c>
      <c r="O333" s="112">
        <v>0</v>
      </c>
      <c r="P333" s="112">
        <v>0</v>
      </c>
      <c r="Q333" s="112">
        <v>0</v>
      </c>
      <c r="R333" s="125"/>
    </row>
    <row r="334" ht="15.6" spans="1:18">
      <c r="A334" s="110" t="s">
        <v>344</v>
      </c>
      <c r="B334" s="110" t="s">
        <v>358</v>
      </c>
      <c r="C334" s="110" t="s">
        <v>362</v>
      </c>
      <c r="D334" s="110" t="s">
        <v>361</v>
      </c>
      <c r="E334" s="111">
        <f t="shared" si="5"/>
        <v>80000</v>
      </c>
      <c r="F334" s="112">
        <v>0</v>
      </c>
      <c r="G334" s="112">
        <v>80000</v>
      </c>
      <c r="H334" s="112">
        <v>0</v>
      </c>
      <c r="I334" s="112">
        <v>0</v>
      </c>
      <c r="J334" s="112">
        <v>0</v>
      </c>
      <c r="K334" s="112">
        <v>0</v>
      </c>
      <c r="L334" s="112">
        <v>0</v>
      </c>
      <c r="M334" s="112">
        <v>0</v>
      </c>
      <c r="N334" s="112">
        <v>0</v>
      </c>
      <c r="O334" s="112">
        <v>0</v>
      </c>
      <c r="P334" s="112">
        <v>0</v>
      </c>
      <c r="Q334" s="112">
        <v>0</v>
      </c>
      <c r="R334" s="125"/>
    </row>
    <row r="335" ht="15.6" spans="1:18">
      <c r="A335" s="109"/>
      <c r="B335" s="109"/>
      <c r="C335" s="110" t="s">
        <v>364</v>
      </c>
      <c r="D335" s="110" t="s">
        <v>365</v>
      </c>
      <c r="E335" s="111">
        <f t="shared" si="5"/>
        <v>40000</v>
      </c>
      <c r="F335" s="112">
        <v>0</v>
      </c>
      <c r="G335" s="112">
        <v>40000</v>
      </c>
      <c r="H335" s="112">
        <v>0</v>
      </c>
      <c r="I335" s="112">
        <v>0</v>
      </c>
      <c r="J335" s="112">
        <v>0</v>
      </c>
      <c r="K335" s="112">
        <v>0</v>
      </c>
      <c r="L335" s="112">
        <v>0</v>
      </c>
      <c r="M335" s="112">
        <v>0</v>
      </c>
      <c r="N335" s="112">
        <v>0</v>
      </c>
      <c r="O335" s="112">
        <v>0</v>
      </c>
      <c r="P335" s="112">
        <v>0</v>
      </c>
      <c r="Q335" s="112">
        <v>0</v>
      </c>
      <c r="R335" s="125"/>
    </row>
    <row r="336" ht="15.6" spans="1:18">
      <c r="A336" s="110" t="s">
        <v>344</v>
      </c>
      <c r="B336" s="110" t="s">
        <v>358</v>
      </c>
      <c r="C336" s="110" t="s">
        <v>364</v>
      </c>
      <c r="D336" s="110" t="s">
        <v>361</v>
      </c>
      <c r="E336" s="111">
        <f t="shared" si="5"/>
        <v>40000</v>
      </c>
      <c r="F336" s="112">
        <v>0</v>
      </c>
      <c r="G336" s="112">
        <v>40000</v>
      </c>
      <c r="H336" s="112">
        <v>0</v>
      </c>
      <c r="I336" s="112">
        <v>0</v>
      </c>
      <c r="J336" s="112">
        <v>0</v>
      </c>
      <c r="K336" s="112">
        <v>0</v>
      </c>
      <c r="L336" s="112">
        <v>0</v>
      </c>
      <c r="M336" s="112">
        <v>0</v>
      </c>
      <c r="N336" s="112">
        <v>0</v>
      </c>
      <c r="O336" s="112">
        <v>0</v>
      </c>
      <c r="P336" s="112">
        <v>0</v>
      </c>
      <c r="Q336" s="112">
        <v>0</v>
      </c>
      <c r="R336" s="125"/>
    </row>
    <row r="337" ht="15.6" spans="1:18">
      <c r="A337" s="109"/>
      <c r="B337" s="110" t="s">
        <v>366</v>
      </c>
      <c r="C337" s="109"/>
      <c r="D337" s="110" t="s">
        <v>367</v>
      </c>
      <c r="E337" s="111">
        <f t="shared" si="5"/>
        <v>602432</v>
      </c>
      <c r="F337" s="112">
        <v>602432</v>
      </c>
      <c r="G337" s="112">
        <v>0</v>
      </c>
      <c r="H337" s="112">
        <v>0</v>
      </c>
      <c r="I337" s="112">
        <v>0</v>
      </c>
      <c r="J337" s="112">
        <v>0</v>
      </c>
      <c r="K337" s="112">
        <v>0</v>
      </c>
      <c r="L337" s="112">
        <v>0</v>
      </c>
      <c r="M337" s="112">
        <v>0</v>
      </c>
      <c r="N337" s="112">
        <v>0</v>
      </c>
      <c r="O337" s="112">
        <v>0</v>
      </c>
      <c r="P337" s="112">
        <v>0</v>
      </c>
      <c r="Q337" s="112">
        <v>0</v>
      </c>
      <c r="R337" s="125"/>
    </row>
    <row r="338" ht="15.6" spans="1:18">
      <c r="A338" s="109"/>
      <c r="B338" s="109"/>
      <c r="C338" s="110" t="s">
        <v>368</v>
      </c>
      <c r="D338" s="110" t="s">
        <v>369</v>
      </c>
      <c r="E338" s="111">
        <f t="shared" si="5"/>
        <v>592053.2</v>
      </c>
      <c r="F338" s="112">
        <v>592053.2</v>
      </c>
      <c r="G338" s="112">
        <v>0</v>
      </c>
      <c r="H338" s="112">
        <v>0</v>
      </c>
      <c r="I338" s="112">
        <v>0</v>
      </c>
      <c r="J338" s="112">
        <v>0</v>
      </c>
      <c r="K338" s="112">
        <v>0</v>
      </c>
      <c r="L338" s="112">
        <v>0</v>
      </c>
      <c r="M338" s="112">
        <v>0</v>
      </c>
      <c r="N338" s="112">
        <v>0</v>
      </c>
      <c r="O338" s="112">
        <v>0</v>
      </c>
      <c r="P338" s="112">
        <v>0</v>
      </c>
      <c r="Q338" s="112">
        <v>0</v>
      </c>
      <c r="R338" s="125"/>
    </row>
    <row r="339" ht="15.6" spans="1:18">
      <c r="A339" s="110" t="s">
        <v>344</v>
      </c>
      <c r="B339" s="110" t="s">
        <v>366</v>
      </c>
      <c r="C339" s="110" t="s">
        <v>368</v>
      </c>
      <c r="D339" s="110" t="s">
        <v>232</v>
      </c>
      <c r="E339" s="111">
        <f t="shared" si="5"/>
        <v>207576</v>
      </c>
      <c r="F339" s="112">
        <v>207576</v>
      </c>
      <c r="G339" s="112">
        <v>0</v>
      </c>
      <c r="H339" s="112">
        <v>0</v>
      </c>
      <c r="I339" s="112">
        <v>0</v>
      </c>
      <c r="J339" s="112">
        <v>0</v>
      </c>
      <c r="K339" s="112">
        <v>0</v>
      </c>
      <c r="L339" s="112">
        <v>0</v>
      </c>
      <c r="M339" s="112">
        <v>0</v>
      </c>
      <c r="N339" s="112">
        <v>0</v>
      </c>
      <c r="O339" s="112">
        <v>0</v>
      </c>
      <c r="P339" s="112">
        <v>0</v>
      </c>
      <c r="Q339" s="112">
        <v>0</v>
      </c>
      <c r="R339" s="125"/>
    </row>
    <row r="340" ht="15.6" spans="1:18">
      <c r="A340" s="110" t="s">
        <v>344</v>
      </c>
      <c r="B340" s="110" t="s">
        <v>366</v>
      </c>
      <c r="C340" s="110" t="s">
        <v>368</v>
      </c>
      <c r="D340" s="110" t="s">
        <v>93</v>
      </c>
      <c r="E340" s="111">
        <f t="shared" si="5"/>
        <v>384477.2</v>
      </c>
      <c r="F340" s="112">
        <v>384477.2</v>
      </c>
      <c r="G340" s="112">
        <v>0</v>
      </c>
      <c r="H340" s="112">
        <v>0</v>
      </c>
      <c r="I340" s="112">
        <v>0</v>
      </c>
      <c r="J340" s="112">
        <v>0</v>
      </c>
      <c r="K340" s="112">
        <v>0</v>
      </c>
      <c r="L340" s="112">
        <v>0</v>
      </c>
      <c r="M340" s="112">
        <v>0</v>
      </c>
      <c r="N340" s="112">
        <v>0</v>
      </c>
      <c r="O340" s="112">
        <v>0</v>
      </c>
      <c r="P340" s="112">
        <v>0</v>
      </c>
      <c r="Q340" s="112">
        <v>0</v>
      </c>
      <c r="R340" s="125"/>
    </row>
    <row r="341" ht="15.6" spans="1:18">
      <c r="A341" s="109"/>
      <c r="B341" s="109"/>
      <c r="C341" s="110" t="s">
        <v>370</v>
      </c>
      <c r="D341" s="110" t="s">
        <v>371</v>
      </c>
      <c r="E341" s="111">
        <f t="shared" si="5"/>
        <v>10378.8</v>
      </c>
      <c r="F341" s="112">
        <v>10378.8</v>
      </c>
      <c r="G341" s="112">
        <v>0</v>
      </c>
      <c r="H341" s="112">
        <v>0</v>
      </c>
      <c r="I341" s="112">
        <v>0</v>
      </c>
      <c r="J341" s="112">
        <v>0</v>
      </c>
      <c r="K341" s="112">
        <v>0</v>
      </c>
      <c r="L341" s="112">
        <v>0</v>
      </c>
      <c r="M341" s="112">
        <v>0</v>
      </c>
      <c r="N341" s="112">
        <v>0</v>
      </c>
      <c r="O341" s="112">
        <v>0</v>
      </c>
      <c r="P341" s="112">
        <v>0</v>
      </c>
      <c r="Q341" s="112">
        <v>0</v>
      </c>
      <c r="R341" s="125"/>
    </row>
    <row r="342" ht="15.6" spans="1:18">
      <c r="A342" s="110" t="s">
        <v>344</v>
      </c>
      <c r="B342" s="110" t="s">
        <v>366</v>
      </c>
      <c r="C342" s="110" t="s">
        <v>370</v>
      </c>
      <c r="D342" s="110" t="s">
        <v>232</v>
      </c>
      <c r="E342" s="111">
        <f t="shared" si="5"/>
        <v>10378.8</v>
      </c>
      <c r="F342" s="112">
        <v>10378.8</v>
      </c>
      <c r="G342" s="112">
        <v>0</v>
      </c>
      <c r="H342" s="112">
        <v>0</v>
      </c>
      <c r="I342" s="112">
        <v>0</v>
      </c>
      <c r="J342" s="112">
        <v>0</v>
      </c>
      <c r="K342" s="112">
        <v>0</v>
      </c>
      <c r="L342" s="112">
        <v>0</v>
      </c>
      <c r="M342" s="112">
        <v>0</v>
      </c>
      <c r="N342" s="112">
        <v>0</v>
      </c>
      <c r="O342" s="112">
        <v>0</v>
      </c>
      <c r="P342" s="112">
        <v>0</v>
      </c>
      <c r="Q342" s="112">
        <v>0</v>
      </c>
      <c r="R342" s="125"/>
    </row>
    <row r="343" ht="15.6" spans="1:18">
      <c r="A343" s="109"/>
      <c r="B343" s="110" t="s">
        <v>372</v>
      </c>
      <c r="C343" s="109"/>
      <c r="D343" s="110" t="s">
        <v>373</v>
      </c>
      <c r="E343" s="111">
        <f t="shared" si="5"/>
        <v>19763622.76</v>
      </c>
      <c r="F343" s="112">
        <v>2953615.36</v>
      </c>
      <c r="G343" s="112">
        <v>1022600</v>
      </c>
      <c r="H343" s="112">
        <v>15787407.4</v>
      </c>
      <c r="I343" s="112">
        <v>0</v>
      </c>
      <c r="J343" s="112">
        <v>0</v>
      </c>
      <c r="K343" s="112">
        <v>0</v>
      </c>
      <c r="L343" s="112">
        <v>0</v>
      </c>
      <c r="M343" s="112">
        <v>0</v>
      </c>
      <c r="N343" s="112">
        <v>0</v>
      </c>
      <c r="O343" s="112">
        <v>0</v>
      </c>
      <c r="P343" s="112">
        <v>0</v>
      </c>
      <c r="Q343" s="112">
        <v>0</v>
      </c>
      <c r="R343" s="125"/>
    </row>
    <row r="344" ht="15.6" spans="1:18">
      <c r="A344" s="109"/>
      <c r="B344" s="109"/>
      <c r="C344" s="110" t="s">
        <v>374</v>
      </c>
      <c r="D344" s="110" t="s">
        <v>375</v>
      </c>
      <c r="E344" s="111">
        <f t="shared" si="5"/>
        <v>2994054.4</v>
      </c>
      <c r="F344" s="112">
        <v>166363</v>
      </c>
      <c r="G344" s="112">
        <v>0</v>
      </c>
      <c r="H344" s="112">
        <v>2827691.4</v>
      </c>
      <c r="I344" s="112">
        <v>0</v>
      </c>
      <c r="J344" s="112">
        <v>0</v>
      </c>
      <c r="K344" s="112">
        <v>0</v>
      </c>
      <c r="L344" s="112">
        <v>0</v>
      </c>
      <c r="M344" s="112">
        <v>0</v>
      </c>
      <c r="N344" s="112">
        <v>0</v>
      </c>
      <c r="O344" s="112">
        <v>0</v>
      </c>
      <c r="P344" s="112">
        <v>0</v>
      </c>
      <c r="Q344" s="112">
        <v>0</v>
      </c>
      <c r="R344" s="125"/>
    </row>
    <row r="345" ht="15.6" spans="1:18">
      <c r="A345" s="110" t="s">
        <v>344</v>
      </c>
      <c r="B345" s="110" t="s">
        <v>372</v>
      </c>
      <c r="C345" s="110" t="s">
        <v>374</v>
      </c>
      <c r="D345" s="110" t="s">
        <v>376</v>
      </c>
      <c r="E345" s="111">
        <f t="shared" si="5"/>
        <v>600000</v>
      </c>
      <c r="F345" s="112">
        <v>0</v>
      </c>
      <c r="G345" s="112">
        <v>0</v>
      </c>
      <c r="H345" s="112">
        <v>600000</v>
      </c>
      <c r="I345" s="112">
        <v>0</v>
      </c>
      <c r="J345" s="112">
        <v>0</v>
      </c>
      <c r="K345" s="112">
        <v>0</v>
      </c>
      <c r="L345" s="112">
        <v>0</v>
      </c>
      <c r="M345" s="112">
        <v>0</v>
      </c>
      <c r="N345" s="112">
        <v>0</v>
      </c>
      <c r="O345" s="112">
        <v>0</v>
      </c>
      <c r="P345" s="112">
        <v>0</v>
      </c>
      <c r="Q345" s="112">
        <v>0</v>
      </c>
      <c r="R345" s="125"/>
    </row>
    <row r="346" ht="15.6" spans="1:18">
      <c r="A346" s="110" t="s">
        <v>344</v>
      </c>
      <c r="B346" s="110" t="s">
        <v>372</v>
      </c>
      <c r="C346" s="110" t="s">
        <v>374</v>
      </c>
      <c r="D346" s="110" t="s">
        <v>377</v>
      </c>
      <c r="E346" s="111">
        <f t="shared" si="5"/>
        <v>2299374.4</v>
      </c>
      <c r="F346" s="112">
        <v>166363</v>
      </c>
      <c r="G346" s="112">
        <v>0</v>
      </c>
      <c r="H346" s="112">
        <v>2133011.4</v>
      </c>
      <c r="I346" s="112">
        <v>0</v>
      </c>
      <c r="J346" s="112">
        <v>0</v>
      </c>
      <c r="K346" s="112">
        <v>0</v>
      </c>
      <c r="L346" s="112">
        <v>0</v>
      </c>
      <c r="M346" s="112">
        <v>0</v>
      </c>
      <c r="N346" s="112">
        <v>0</v>
      </c>
      <c r="O346" s="112">
        <v>0</v>
      </c>
      <c r="P346" s="112">
        <v>0</v>
      </c>
      <c r="Q346" s="112">
        <v>0</v>
      </c>
      <c r="R346" s="125"/>
    </row>
    <row r="347" ht="15.6" spans="1:18">
      <c r="A347" s="110" t="s">
        <v>344</v>
      </c>
      <c r="B347" s="110" t="s">
        <v>372</v>
      </c>
      <c r="C347" s="110" t="s">
        <v>374</v>
      </c>
      <c r="D347" s="110" t="s">
        <v>45</v>
      </c>
      <c r="E347" s="111">
        <f t="shared" si="5"/>
        <v>5076</v>
      </c>
      <c r="F347" s="112">
        <v>0</v>
      </c>
      <c r="G347" s="112">
        <v>0</v>
      </c>
      <c r="H347" s="112">
        <v>5076</v>
      </c>
      <c r="I347" s="112">
        <v>0</v>
      </c>
      <c r="J347" s="112">
        <v>0</v>
      </c>
      <c r="K347" s="112">
        <v>0</v>
      </c>
      <c r="L347" s="112">
        <v>0</v>
      </c>
      <c r="M347" s="112">
        <v>0</v>
      </c>
      <c r="N347" s="112">
        <v>0</v>
      </c>
      <c r="O347" s="112">
        <v>0</v>
      </c>
      <c r="P347" s="112">
        <v>0</v>
      </c>
      <c r="Q347" s="112">
        <v>0</v>
      </c>
      <c r="R347" s="125"/>
    </row>
    <row r="348" ht="15.6" spans="1:18">
      <c r="A348" s="110" t="s">
        <v>344</v>
      </c>
      <c r="B348" s="110" t="s">
        <v>372</v>
      </c>
      <c r="C348" s="110" t="s">
        <v>374</v>
      </c>
      <c r="D348" s="110" t="s">
        <v>80</v>
      </c>
      <c r="E348" s="111">
        <f t="shared" si="5"/>
        <v>4716</v>
      </c>
      <c r="F348" s="112">
        <v>0</v>
      </c>
      <c r="G348" s="112">
        <v>0</v>
      </c>
      <c r="H348" s="112">
        <v>4716</v>
      </c>
      <c r="I348" s="112">
        <v>0</v>
      </c>
      <c r="J348" s="112">
        <v>0</v>
      </c>
      <c r="K348" s="112">
        <v>0</v>
      </c>
      <c r="L348" s="112">
        <v>0</v>
      </c>
      <c r="M348" s="112">
        <v>0</v>
      </c>
      <c r="N348" s="112">
        <v>0</v>
      </c>
      <c r="O348" s="112">
        <v>0</v>
      </c>
      <c r="P348" s="112">
        <v>0</v>
      </c>
      <c r="Q348" s="112">
        <v>0</v>
      </c>
      <c r="R348" s="125"/>
    </row>
    <row r="349" ht="15.6" spans="1:18">
      <c r="A349" s="110" t="s">
        <v>344</v>
      </c>
      <c r="B349" s="110" t="s">
        <v>372</v>
      </c>
      <c r="C349" s="110" t="s">
        <v>374</v>
      </c>
      <c r="D349" s="110" t="s">
        <v>46</v>
      </c>
      <c r="E349" s="111">
        <f t="shared" si="5"/>
        <v>14148</v>
      </c>
      <c r="F349" s="112">
        <v>0</v>
      </c>
      <c r="G349" s="112">
        <v>0</v>
      </c>
      <c r="H349" s="112">
        <v>14148</v>
      </c>
      <c r="I349" s="112">
        <v>0</v>
      </c>
      <c r="J349" s="112">
        <v>0</v>
      </c>
      <c r="K349" s="112">
        <v>0</v>
      </c>
      <c r="L349" s="112">
        <v>0</v>
      </c>
      <c r="M349" s="112">
        <v>0</v>
      </c>
      <c r="N349" s="112">
        <v>0</v>
      </c>
      <c r="O349" s="112">
        <v>0</v>
      </c>
      <c r="P349" s="112">
        <v>0</v>
      </c>
      <c r="Q349" s="112">
        <v>0</v>
      </c>
      <c r="R349" s="125"/>
    </row>
    <row r="350" ht="15.6" spans="1:18">
      <c r="A350" s="110" t="s">
        <v>344</v>
      </c>
      <c r="B350" s="110" t="s">
        <v>372</v>
      </c>
      <c r="C350" s="110" t="s">
        <v>374</v>
      </c>
      <c r="D350" s="110" t="s">
        <v>49</v>
      </c>
      <c r="E350" s="111">
        <f t="shared" si="5"/>
        <v>14148</v>
      </c>
      <c r="F350" s="112">
        <v>0</v>
      </c>
      <c r="G350" s="112">
        <v>0</v>
      </c>
      <c r="H350" s="112">
        <v>14148</v>
      </c>
      <c r="I350" s="112">
        <v>0</v>
      </c>
      <c r="J350" s="112">
        <v>0</v>
      </c>
      <c r="K350" s="112">
        <v>0</v>
      </c>
      <c r="L350" s="112">
        <v>0</v>
      </c>
      <c r="M350" s="112">
        <v>0</v>
      </c>
      <c r="N350" s="112">
        <v>0</v>
      </c>
      <c r="O350" s="112">
        <v>0</v>
      </c>
      <c r="P350" s="112">
        <v>0</v>
      </c>
      <c r="Q350" s="112">
        <v>0</v>
      </c>
      <c r="R350" s="125"/>
    </row>
    <row r="351" ht="15.6" spans="1:18">
      <c r="A351" s="110" t="s">
        <v>344</v>
      </c>
      <c r="B351" s="110" t="s">
        <v>372</v>
      </c>
      <c r="C351" s="110" t="s">
        <v>374</v>
      </c>
      <c r="D351" s="110" t="s">
        <v>81</v>
      </c>
      <c r="E351" s="111">
        <f t="shared" si="5"/>
        <v>28296</v>
      </c>
      <c r="F351" s="112">
        <v>0</v>
      </c>
      <c r="G351" s="112">
        <v>0</v>
      </c>
      <c r="H351" s="112">
        <v>28296</v>
      </c>
      <c r="I351" s="112">
        <v>0</v>
      </c>
      <c r="J351" s="112">
        <v>0</v>
      </c>
      <c r="K351" s="112">
        <v>0</v>
      </c>
      <c r="L351" s="112">
        <v>0</v>
      </c>
      <c r="M351" s="112">
        <v>0</v>
      </c>
      <c r="N351" s="112">
        <v>0</v>
      </c>
      <c r="O351" s="112">
        <v>0</v>
      </c>
      <c r="P351" s="112">
        <v>0</v>
      </c>
      <c r="Q351" s="112">
        <v>0</v>
      </c>
      <c r="R351" s="125"/>
    </row>
    <row r="352" ht="15.6" spans="1:18">
      <c r="A352" s="110" t="s">
        <v>344</v>
      </c>
      <c r="B352" s="110" t="s">
        <v>372</v>
      </c>
      <c r="C352" s="110" t="s">
        <v>374</v>
      </c>
      <c r="D352" s="110" t="s">
        <v>50</v>
      </c>
      <c r="E352" s="111">
        <f t="shared" si="5"/>
        <v>28296</v>
      </c>
      <c r="F352" s="112">
        <v>0</v>
      </c>
      <c r="G352" s="112">
        <v>0</v>
      </c>
      <c r="H352" s="112">
        <v>28296</v>
      </c>
      <c r="I352" s="112">
        <v>0</v>
      </c>
      <c r="J352" s="112">
        <v>0</v>
      </c>
      <c r="K352" s="112">
        <v>0</v>
      </c>
      <c r="L352" s="112">
        <v>0</v>
      </c>
      <c r="M352" s="112">
        <v>0</v>
      </c>
      <c r="N352" s="112">
        <v>0</v>
      </c>
      <c r="O352" s="112">
        <v>0</v>
      </c>
      <c r="P352" s="112">
        <v>0</v>
      </c>
      <c r="Q352" s="112">
        <v>0</v>
      </c>
      <c r="R352" s="125"/>
    </row>
    <row r="353" ht="15.6" spans="1:18">
      <c r="A353" s="109"/>
      <c r="B353" s="109"/>
      <c r="C353" s="110" t="s">
        <v>378</v>
      </c>
      <c r="D353" s="110" t="s">
        <v>379</v>
      </c>
      <c r="E353" s="111">
        <f t="shared" si="5"/>
        <v>4716</v>
      </c>
      <c r="F353" s="112">
        <v>0</v>
      </c>
      <c r="G353" s="112">
        <v>0</v>
      </c>
      <c r="H353" s="112">
        <v>4716</v>
      </c>
      <c r="I353" s="112">
        <v>0</v>
      </c>
      <c r="J353" s="112">
        <v>0</v>
      </c>
      <c r="K353" s="112">
        <v>0</v>
      </c>
      <c r="L353" s="112">
        <v>0</v>
      </c>
      <c r="M353" s="112">
        <v>0</v>
      </c>
      <c r="N353" s="112">
        <v>0</v>
      </c>
      <c r="O353" s="112">
        <v>0</v>
      </c>
      <c r="P353" s="112">
        <v>0</v>
      </c>
      <c r="Q353" s="112">
        <v>0</v>
      </c>
      <c r="R353" s="125"/>
    </row>
    <row r="354" ht="15.6" spans="1:18">
      <c r="A354" s="110" t="s">
        <v>344</v>
      </c>
      <c r="B354" s="110" t="s">
        <v>372</v>
      </c>
      <c r="C354" s="110" t="s">
        <v>378</v>
      </c>
      <c r="D354" s="110" t="s">
        <v>380</v>
      </c>
      <c r="E354" s="111">
        <f t="shared" si="5"/>
        <v>4716</v>
      </c>
      <c r="F354" s="112">
        <v>0</v>
      </c>
      <c r="G354" s="112">
        <v>0</v>
      </c>
      <c r="H354" s="112">
        <v>4716</v>
      </c>
      <c r="I354" s="112">
        <v>0</v>
      </c>
      <c r="J354" s="112">
        <v>0</v>
      </c>
      <c r="K354" s="112">
        <v>0</v>
      </c>
      <c r="L354" s="112">
        <v>0</v>
      </c>
      <c r="M354" s="112">
        <v>0</v>
      </c>
      <c r="N354" s="112">
        <v>0</v>
      </c>
      <c r="O354" s="112">
        <v>0</v>
      </c>
      <c r="P354" s="112">
        <v>0</v>
      </c>
      <c r="Q354" s="112">
        <v>0</v>
      </c>
      <c r="R354" s="125"/>
    </row>
    <row r="355" ht="15.6" spans="1:18">
      <c r="A355" s="109"/>
      <c r="B355" s="109"/>
      <c r="C355" s="110" t="s">
        <v>381</v>
      </c>
      <c r="D355" s="110" t="s">
        <v>382</v>
      </c>
      <c r="E355" s="111">
        <f t="shared" si="5"/>
        <v>2167807</v>
      </c>
      <c r="F355" s="112">
        <v>1090207</v>
      </c>
      <c r="G355" s="112">
        <v>1022600</v>
      </c>
      <c r="H355" s="112">
        <v>55000</v>
      </c>
      <c r="I355" s="112">
        <v>0</v>
      </c>
      <c r="J355" s="112">
        <v>0</v>
      </c>
      <c r="K355" s="112">
        <v>0</v>
      </c>
      <c r="L355" s="112">
        <v>0</v>
      </c>
      <c r="M355" s="112">
        <v>0</v>
      </c>
      <c r="N355" s="112">
        <v>0</v>
      </c>
      <c r="O355" s="112">
        <v>0</v>
      </c>
      <c r="P355" s="112">
        <v>0</v>
      </c>
      <c r="Q355" s="112">
        <v>0</v>
      </c>
      <c r="R355" s="125"/>
    </row>
    <row r="356" ht="15.6" spans="1:18">
      <c r="A356" s="110" t="s">
        <v>344</v>
      </c>
      <c r="B356" s="110" t="s">
        <v>372</v>
      </c>
      <c r="C356" s="110" t="s">
        <v>381</v>
      </c>
      <c r="D356" s="110" t="s">
        <v>377</v>
      </c>
      <c r="E356" s="111">
        <f t="shared" si="5"/>
        <v>2167807</v>
      </c>
      <c r="F356" s="112">
        <v>1090207</v>
      </c>
      <c r="G356" s="112">
        <v>1022600</v>
      </c>
      <c r="H356" s="112">
        <v>55000</v>
      </c>
      <c r="I356" s="112">
        <v>0</v>
      </c>
      <c r="J356" s="112">
        <v>0</v>
      </c>
      <c r="K356" s="112">
        <v>0</v>
      </c>
      <c r="L356" s="112">
        <v>0</v>
      </c>
      <c r="M356" s="112">
        <v>0</v>
      </c>
      <c r="N356" s="112">
        <v>0</v>
      </c>
      <c r="O356" s="112">
        <v>0</v>
      </c>
      <c r="P356" s="112">
        <v>0</v>
      </c>
      <c r="Q356" s="112">
        <v>0</v>
      </c>
      <c r="R356" s="125"/>
    </row>
    <row r="357" ht="15.6" spans="1:18">
      <c r="A357" s="109"/>
      <c r="B357" s="109"/>
      <c r="C357" s="110" t="s">
        <v>383</v>
      </c>
      <c r="D357" s="110" t="s">
        <v>384</v>
      </c>
      <c r="E357" s="111">
        <f t="shared" si="5"/>
        <v>12600000</v>
      </c>
      <c r="F357" s="112">
        <v>0</v>
      </c>
      <c r="G357" s="112">
        <v>0</v>
      </c>
      <c r="H357" s="112">
        <v>12600000</v>
      </c>
      <c r="I357" s="112">
        <v>0</v>
      </c>
      <c r="J357" s="112">
        <v>0</v>
      </c>
      <c r="K357" s="112">
        <v>0</v>
      </c>
      <c r="L357" s="112">
        <v>0</v>
      </c>
      <c r="M357" s="112">
        <v>0</v>
      </c>
      <c r="N357" s="112">
        <v>0</v>
      </c>
      <c r="O357" s="112">
        <v>0</v>
      </c>
      <c r="P357" s="112">
        <v>0</v>
      </c>
      <c r="Q357" s="112">
        <v>0</v>
      </c>
      <c r="R357" s="125"/>
    </row>
    <row r="358" ht="15.6" spans="1:18">
      <c r="A358" s="110" t="s">
        <v>344</v>
      </c>
      <c r="B358" s="110" t="s">
        <v>372</v>
      </c>
      <c r="C358" s="110" t="s">
        <v>383</v>
      </c>
      <c r="D358" s="110" t="s">
        <v>385</v>
      </c>
      <c r="E358" s="111">
        <f t="shared" si="5"/>
        <v>12600000</v>
      </c>
      <c r="F358" s="112">
        <v>0</v>
      </c>
      <c r="G358" s="112">
        <v>0</v>
      </c>
      <c r="H358" s="112">
        <v>12600000</v>
      </c>
      <c r="I358" s="112">
        <v>0</v>
      </c>
      <c r="J358" s="112">
        <v>0</v>
      </c>
      <c r="K358" s="112">
        <v>0</v>
      </c>
      <c r="L358" s="112">
        <v>0</v>
      </c>
      <c r="M358" s="112">
        <v>0</v>
      </c>
      <c r="N358" s="112">
        <v>0</v>
      </c>
      <c r="O358" s="112">
        <v>0</v>
      </c>
      <c r="P358" s="112">
        <v>0</v>
      </c>
      <c r="Q358" s="112">
        <v>0</v>
      </c>
      <c r="R358" s="125"/>
    </row>
    <row r="359" ht="15.6" spans="1:18">
      <c r="A359" s="109"/>
      <c r="B359" s="109"/>
      <c r="C359" s="110" t="s">
        <v>386</v>
      </c>
      <c r="D359" s="110" t="s">
        <v>387</v>
      </c>
      <c r="E359" s="111">
        <f t="shared" si="5"/>
        <v>1697045.36</v>
      </c>
      <c r="F359" s="112">
        <v>1697045.36</v>
      </c>
      <c r="G359" s="112">
        <v>0</v>
      </c>
      <c r="H359" s="112">
        <v>0</v>
      </c>
      <c r="I359" s="112">
        <v>0</v>
      </c>
      <c r="J359" s="112">
        <v>0</v>
      </c>
      <c r="K359" s="112">
        <v>0</v>
      </c>
      <c r="L359" s="112">
        <v>0</v>
      </c>
      <c r="M359" s="112">
        <v>0</v>
      </c>
      <c r="N359" s="112">
        <v>0</v>
      </c>
      <c r="O359" s="112">
        <v>0</v>
      </c>
      <c r="P359" s="112">
        <v>0</v>
      </c>
      <c r="Q359" s="112">
        <v>0</v>
      </c>
      <c r="R359" s="125"/>
    </row>
    <row r="360" ht="15.6" spans="1:18">
      <c r="A360" s="110" t="s">
        <v>344</v>
      </c>
      <c r="B360" s="110" t="s">
        <v>372</v>
      </c>
      <c r="C360" s="110" t="s">
        <v>386</v>
      </c>
      <c r="D360" s="110" t="s">
        <v>45</v>
      </c>
      <c r="E360" s="111">
        <f t="shared" si="5"/>
        <v>783124.92</v>
      </c>
      <c r="F360" s="112">
        <v>783124.92</v>
      </c>
      <c r="G360" s="112">
        <v>0</v>
      </c>
      <c r="H360" s="112">
        <v>0</v>
      </c>
      <c r="I360" s="112">
        <v>0</v>
      </c>
      <c r="J360" s="112">
        <v>0</v>
      </c>
      <c r="K360" s="112">
        <v>0</v>
      </c>
      <c r="L360" s="112">
        <v>0</v>
      </c>
      <c r="M360" s="112">
        <v>0</v>
      </c>
      <c r="N360" s="112">
        <v>0</v>
      </c>
      <c r="O360" s="112">
        <v>0</v>
      </c>
      <c r="P360" s="112">
        <v>0</v>
      </c>
      <c r="Q360" s="112">
        <v>0</v>
      </c>
      <c r="R360" s="125"/>
    </row>
    <row r="361" ht="15.6" spans="1:18">
      <c r="A361" s="110" t="s">
        <v>344</v>
      </c>
      <c r="B361" s="110" t="s">
        <v>372</v>
      </c>
      <c r="C361" s="110" t="s">
        <v>386</v>
      </c>
      <c r="D361" s="110" t="s">
        <v>46</v>
      </c>
      <c r="E361" s="111">
        <f t="shared" si="5"/>
        <v>913920.44</v>
      </c>
      <c r="F361" s="112">
        <v>913920.44</v>
      </c>
      <c r="G361" s="112">
        <v>0</v>
      </c>
      <c r="H361" s="112">
        <v>0</v>
      </c>
      <c r="I361" s="112">
        <v>0</v>
      </c>
      <c r="J361" s="112">
        <v>0</v>
      </c>
      <c r="K361" s="112">
        <v>0</v>
      </c>
      <c r="L361" s="112">
        <v>0</v>
      </c>
      <c r="M361" s="112">
        <v>0</v>
      </c>
      <c r="N361" s="112">
        <v>0</v>
      </c>
      <c r="O361" s="112">
        <v>0</v>
      </c>
      <c r="P361" s="112">
        <v>0</v>
      </c>
      <c r="Q361" s="112">
        <v>0</v>
      </c>
      <c r="R361" s="125"/>
    </row>
    <row r="362" ht="15.6" spans="1:18">
      <c r="A362" s="109"/>
      <c r="B362" s="109"/>
      <c r="C362" s="110" t="s">
        <v>388</v>
      </c>
      <c r="D362" s="110" t="s">
        <v>389</v>
      </c>
      <c r="E362" s="111">
        <f t="shared" si="5"/>
        <v>300000</v>
      </c>
      <c r="F362" s="112">
        <v>0</v>
      </c>
      <c r="G362" s="112">
        <v>0</v>
      </c>
      <c r="H362" s="112">
        <v>300000</v>
      </c>
      <c r="I362" s="112">
        <v>0</v>
      </c>
      <c r="J362" s="112">
        <v>0</v>
      </c>
      <c r="K362" s="112">
        <v>0</v>
      </c>
      <c r="L362" s="112">
        <v>0</v>
      </c>
      <c r="M362" s="112">
        <v>0</v>
      </c>
      <c r="N362" s="112">
        <v>0</v>
      </c>
      <c r="O362" s="112">
        <v>0</v>
      </c>
      <c r="P362" s="112">
        <v>0</v>
      </c>
      <c r="Q362" s="112">
        <v>0</v>
      </c>
      <c r="R362" s="125"/>
    </row>
    <row r="363" ht="15.6" spans="1:18">
      <c r="A363" s="110" t="s">
        <v>344</v>
      </c>
      <c r="B363" s="110" t="s">
        <v>372</v>
      </c>
      <c r="C363" s="110" t="s">
        <v>388</v>
      </c>
      <c r="D363" s="110" t="s">
        <v>53</v>
      </c>
      <c r="E363" s="111">
        <f t="shared" si="5"/>
        <v>300000</v>
      </c>
      <c r="F363" s="112">
        <v>0</v>
      </c>
      <c r="G363" s="112">
        <v>0</v>
      </c>
      <c r="H363" s="112">
        <v>300000</v>
      </c>
      <c r="I363" s="112">
        <v>0</v>
      </c>
      <c r="J363" s="112">
        <v>0</v>
      </c>
      <c r="K363" s="112">
        <v>0</v>
      </c>
      <c r="L363" s="112">
        <v>0</v>
      </c>
      <c r="M363" s="112">
        <v>0</v>
      </c>
      <c r="N363" s="112">
        <v>0</v>
      </c>
      <c r="O363" s="112">
        <v>0</v>
      </c>
      <c r="P363" s="112">
        <v>0</v>
      </c>
      <c r="Q363" s="112">
        <v>0</v>
      </c>
      <c r="R363" s="125"/>
    </row>
    <row r="364" ht="15.6" spans="1:18">
      <c r="A364" s="109"/>
      <c r="B364" s="110" t="s">
        <v>390</v>
      </c>
      <c r="C364" s="109"/>
      <c r="D364" s="110" t="s">
        <v>391</v>
      </c>
      <c r="E364" s="111">
        <f t="shared" ref="E364:E427" si="6">SUM(F364:R364)</f>
        <v>22845800</v>
      </c>
      <c r="F364" s="112">
        <v>0</v>
      </c>
      <c r="G364" s="112">
        <v>75000</v>
      </c>
      <c r="H364" s="112">
        <v>6447800</v>
      </c>
      <c r="I364" s="112">
        <v>0</v>
      </c>
      <c r="J364" s="112">
        <v>0</v>
      </c>
      <c r="K364" s="112">
        <v>0</v>
      </c>
      <c r="L364" s="112">
        <v>0</v>
      </c>
      <c r="M364" s="112">
        <v>0</v>
      </c>
      <c r="N364" s="112">
        <v>0</v>
      </c>
      <c r="O364" s="112">
        <v>0</v>
      </c>
      <c r="P364" s="112">
        <v>0</v>
      </c>
      <c r="Q364" s="112">
        <v>16323000</v>
      </c>
      <c r="R364" s="125"/>
    </row>
    <row r="365" ht="15.6" spans="1:18">
      <c r="A365" s="109"/>
      <c r="B365" s="109"/>
      <c r="C365" s="110" t="s">
        <v>392</v>
      </c>
      <c r="D365" s="110" t="s">
        <v>393</v>
      </c>
      <c r="E365" s="111">
        <f t="shared" si="6"/>
        <v>4224600</v>
      </c>
      <c r="F365" s="112">
        <v>0</v>
      </c>
      <c r="G365" s="112">
        <v>0</v>
      </c>
      <c r="H365" s="112">
        <v>4224600</v>
      </c>
      <c r="I365" s="112">
        <v>0</v>
      </c>
      <c r="J365" s="112">
        <v>0</v>
      </c>
      <c r="K365" s="112">
        <v>0</v>
      </c>
      <c r="L365" s="112">
        <v>0</v>
      </c>
      <c r="M365" s="112">
        <v>0</v>
      </c>
      <c r="N365" s="112">
        <v>0</v>
      </c>
      <c r="O365" s="112">
        <v>0</v>
      </c>
      <c r="P365" s="112">
        <v>0</v>
      </c>
      <c r="Q365" s="112">
        <v>0</v>
      </c>
      <c r="R365" s="125"/>
    </row>
    <row r="366" ht="15.6" spans="1:18">
      <c r="A366" s="110" t="s">
        <v>344</v>
      </c>
      <c r="B366" s="110" t="s">
        <v>390</v>
      </c>
      <c r="C366" s="110" t="s">
        <v>392</v>
      </c>
      <c r="D366" s="110" t="s">
        <v>135</v>
      </c>
      <c r="E366" s="111">
        <f t="shared" si="6"/>
        <v>4224600</v>
      </c>
      <c r="F366" s="112">
        <v>0</v>
      </c>
      <c r="G366" s="112">
        <v>0</v>
      </c>
      <c r="H366" s="112">
        <v>4224600</v>
      </c>
      <c r="I366" s="112">
        <v>0</v>
      </c>
      <c r="J366" s="112">
        <v>0</v>
      </c>
      <c r="K366" s="112">
        <v>0</v>
      </c>
      <c r="L366" s="112">
        <v>0</v>
      </c>
      <c r="M366" s="112">
        <v>0</v>
      </c>
      <c r="N366" s="112">
        <v>0</v>
      </c>
      <c r="O366" s="112">
        <v>0</v>
      </c>
      <c r="P366" s="112">
        <v>0</v>
      </c>
      <c r="Q366" s="112">
        <v>0</v>
      </c>
      <c r="R366" s="125"/>
    </row>
    <row r="367" ht="15.6" spans="1:18">
      <c r="A367" s="109"/>
      <c r="B367" s="109"/>
      <c r="C367" s="110" t="s">
        <v>394</v>
      </c>
      <c r="D367" s="110" t="s">
        <v>395</v>
      </c>
      <c r="E367" s="111">
        <f t="shared" si="6"/>
        <v>18621200</v>
      </c>
      <c r="F367" s="112">
        <v>0</v>
      </c>
      <c r="G367" s="112">
        <v>75000</v>
      </c>
      <c r="H367" s="112">
        <v>2223200</v>
      </c>
      <c r="I367" s="112">
        <v>0</v>
      </c>
      <c r="J367" s="112">
        <v>0</v>
      </c>
      <c r="K367" s="112">
        <v>0</v>
      </c>
      <c r="L367" s="112">
        <v>0</v>
      </c>
      <c r="M367" s="112">
        <v>0</v>
      </c>
      <c r="N367" s="112">
        <v>0</v>
      </c>
      <c r="O367" s="112">
        <v>0</v>
      </c>
      <c r="P367" s="112">
        <v>0</v>
      </c>
      <c r="Q367" s="112">
        <v>16323000</v>
      </c>
      <c r="R367" s="125"/>
    </row>
    <row r="368" ht="15.6" spans="1:18">
      <c r="A368" s="110" t="s">
        <v>344</v>
      </c>
      <c r="B368" s="110" t="s">
        <v>390</v>
      </c>
      <c r="C368" s="110" t="s">
        <v>394</v>
      </c>
      <c r="D368" s="110" t="s">
        <v>53</v>
      </c>
      <c r="E368" s="111">
        <f t="shared" si="6"/>
        <v>17323000</v>
      </c>
      <c r="F368" s="112">
        <v>0</v>
      </c>
      <c r="G368" s="112">
        <v>0</v>
      </c>
      <c r="H368" s="112">
        <v>1000000</v>
      </c>
      <c r="I368" s="112">
        <v>0</v>
      </c>
      <c r="J368" s="112">
        <v>0</v>
      </c>
      <c r="K368" s="112">
        <v>0</v>
      </c>
      <c r="L368" s="112">
        <v>0</v>
      </c>
      <c r="M368" s="112">
        <v>0</v>
      </c>
      <c r="N368" s="112">
        <v>0</v>
      </c>
      <c r="O368" s="112">
        <v>0</v>
      </c>
      <c r="P368" s="112">
        <v>0</v>
      </c>
      <c r="Q368" s="112">
        <v>16323000</v>
      </c>
      <c r="R368" s="125"/>
    </row>
    <row r="369" ht="15.6" spans="1:18">
      <c r="A369" s="110" t="s">
        <v>344</v>
      </c>
      <c r="B369" s="110" t="s">
        <v>390</v>
      </c>
      <c r="C369" s="110" t="s">
        <v>394</v>
      </c>
      <c r="D369" s="110" t="s">
        <v>135</v>
      </c>
      <c r="E369" s="111">
        <f t="shared" si="6"/>
        <v>1298200</v>
      </c>
      <c r="F369" s="112">
        <v>0</v>
      </c>
      <c r="G369" s="112">
        <v>75000</v>
      </c>
      <c r="H369" s="112">
        <v>1223200</v>
      </c>
      <c r="I369" s="112">
        <v>0</v>
      </c>
      <c r="J369" s="112">
        <v>0</v>
      </c>
      <c r="K369" s="112">
        <v>0</v>
      </c>
      <c r="L369" s="112">
        <v>0</v>
      </c>
      <c r="M369" s="112">
        <v>0</v>
      </c>
      <c r="N369" s="112">
        <v>0</v>
      </c>
      <c r="O369" s="112">
        <v>0</v>
      </c>
      <c r="P369" s="112">
        <v>0</v>
      </c>
      <c r="Q369" s="112">
        <v>0</v>
      </c>
      <c r="R369" s="125"/>
    </row>
    <row r="370" ht="15.6" spans="1:18">
      <c r="A370" s="109"/>
      <c r="B370" s="110" t="s">
        <v>396</v>
      </c>
      <c r="C370" s="109"/>
      <c r="D370" s="110" t="s">
        <v>397</v>
      </c>
      <c r="E370" s="111">
        <f t="shared" si="6"/>
        <v>10700062.8</v>
      </c>
      <c r="F370" s="112">
        <v>0</v>
      </c>
      <c r="G370" s="112">
        <v>100000</v>
      </c>
      <c r="H370" s="112">
        <v>8900062.8</v>
      </c>
      <c r="I370" s="112">
        <v>0</v>
      </c>
      <c r="J370" s="112">
        <v>0</v>
      </c>
      <c r="K370" s="112">
        <v>0</v>
      </c>
      <c r="L370" s="112">
        <v>0</v>
      </c>
      <c r="M370" s="112">
        <v>0</v>
      </c>
      <c r="N370" s="112">
        <v>0</v>
      </c>
      <c r="O370" s="112">
        <v>0</v>
      </c>
      <c r="P370" s="112">
        <v>0</v>
      </c>
      <c r="Q370" s="112">
        <v>1700000</v>
      </c>
      <c r="R370" s="125"/>
    </row>
    <row r="371" ht="15.6" spans="1:18">
      <c r="A371" s="109"/>
      <c r="B371" s="109"/>
      <c r="C371" s="110" t="s">
        <v>398</v>
      </c>
      <c r="D371" s="110" t="s">
        <v>399</v>
      </c>
      <c r="E371" s="111">
        <f t="shared" si="6"/>
        <v>6895214</v>
      </c>
      <c r="F371" s="112">
        <v>0</v>
      </c>
      <c r="G371" s="112">
        <v>0</v>
      </c>
      <c r="H371" s="112">
        <v>6895214</v>
      </c>
      <c r="I371" s="112">
        <v>0</v>
      </c>
      <c r="J371" s="112">
        <v>0</v>
      </c>
      <c r="K371" s="112">
        <v>0</v>
      </c>
      <c r="L371" s="112">
        <v>0</v>
      </c>
      <c r="M371" s="112">
        <v>0</v>
      </c>
      <c r="N371" s="112">
        <v>0</v>
      </c>
      <c r="O371" s="112">
        <v>0</v>
      </c>
      <c r="P371" s="112">
        <v>0</v>
      </c>
      <c r="Q371" s="112">
        <v>0</v>
      </c>
      <c r="R371" s="125"/>
    </row>
    <row r="372" ht="15.6" spans="1:18">
      <c r="A372" s="110" t="s">
        <v>344</v>
      </c>
      <c r="B372" s="110" t="s">
        <v>396</v>
      </c>
      <c r="C372" s="110" t="s">
        <v>398</v>
      </c>
      <c r="D372" s="110" t="s">
        <v>53</v>
      </c>
      <c r="E372" s="111">
        <f t="shared" si="6"/>
        <v>6500000</v>
      </c>
      <c r="F372" s="112">
        <v>0</v>
      </c>
      <c r="G372" s="112">
        <v>0</v>
      </c>
      <c r="H372" s="112">
        <v>6500000</v>
      </c>
      <c r="I372" s="112">
        <v>0</v>
      </c>
      <c r="J372" s="112">
        <v>0</v>
      </c>
      <c r="K372" s="112">
        <v>0</v>
      </c>
      <c r="L372" s="112">
        <v>0</v>
      </c>
      <c r="M372" s="112">
        <v>0</v>
      </c>
      <c r="N372" s="112">
        <v>0</v>
      </c>
      <c r="O372" s="112">
        <v>0</v>
      </c>
      <c r="P372" s="112">
        <v>0</v>
      </c>
      <c r="Q372" s="112">
        <v>0</v>
      </c>
      <c r="R372" s="125"/>
    </row>
    <row r="373" ht="15.6" spans="1:18">
      <c r="A373" s="110" t="s">
        <v>344</v>
      </c>
      <c r="B373" s="110" t="s">
        <v>396</v>
      </c>
      <c r="C373" s="110" t="s">
        <v>398</v>
      </c>
      <c r="D373" s="110" t="s">
        <v>361</v>
      </c>
      <c r="E373" s="111">
        <f t="shared" si="6"/>
        <v>381066</v>
      </c>
      <c r="F373" s="112">
        <v>0</v>
      </c>
      <c r="G373" s="112">
        <v>0</v>
      </c>
      <c r="H373" s="112">
        <v>381066</v>
      </c>
      <c r="I373" s="112">
        <v>0</v>
      </c>
      <c r="J373" s="112">
        <v>0</v>
      </c>
      <c r="K373" s="112">
        <v>0</v>
      </c>
      <c r="L373" s="112">
        <v>0</v>
      </c>
      <c r="M373" s="112">
        <v>0</v>
      </c>
      <c r="N373" s="112">
        <v>0</v>
      </c>
      <c r="O373" s="112">
        <v>0</v>
      </c>
      <c r="P373" s="112">
        <v>0</v>
      </c>
      <c r="Q373" s="112">
        <v>0</v>
      </c>
      <c r="R373" s="125"/>
    </row>
    <row r="374" ht="15.6" spans="1:18">
      <c r="A374" s="110" t="s">
        <v>344</v>
      </c>
      <c r="B374" s="110" t="s">
        <v>396</v>
      </c>
      <c r="C374" s="110" t="s">
        <v>398</v>
      </c>
      <c r="D374" s="110" t="s">
        <v>47</v>
      </c>
      <c r="E374" s="111">
        <f t="shared" si="6"/>
        <v>14148</v>
      </c>
      <c r="F374" s="112">
        <v>0</v>
      </c>
      <c r="G374" s="112">
        <v>0</v>
      </c>
      <c r="H374" s="112">
        <v>14148</v>
      </c>
      <c r="I374" s="112">
        <v>0</v>
      </c>
      <c r="J374" s="112">
        <v>0</v>
      </c>
      <c r="K374" s="112">
        <v>0</v>
      </c>
      <c r="L374" s="112">
        <v>0</v>
      </c>
      <c r="M374" s="112">
        <v>0</v>
      </c>
      <c r="N374" s="112">
        <v>0</v>
      </c>
      <c r="O374" s="112">
        <v>0</v>
      </c>
      <c r="P374" s="112">
        <v>0</v>
      </c>
      <c r="Q374" s="112">
        <v>0</v>
      </c>
      <c r="R374" s="125"/>
    </row>
    <row r="375" ht="15.6" spans="1:18">
      <c r="A375" s="109"/>
      <c r="B375" s="109"/>
      <c r="C375" s="110" t="s">
        <v>400</v>
      </c>
      <c r="D375" s="110" t="s">
        <v>401</v>
      </c>
      <c r="E375" s="111">
        <f t="shared" si="6"/>
        <v>1154250</v>
      </c>
      <c r="F375" s="112">
        <v>0</v>
      </c>
      <c r="G375" s="112">
        <v>0</v>
      </c>
      <c r="H375" s="112">
        <v>1154250</v>
      </c>
      <c r="I375" s="112">
        <v>0</v>
      </c>
      <c r="J375" s="112">
        <v>0</v>
      </c>
      <c r="K375" s="112">
        <v>0</v>
      </c>
      <c r="L375" s="112">
        <v>0</v>
      </c>
      <c r="M375" s="112">
        <v>0</v>
      </c>
      <c r="N375" s="112">
        <v>0</v>
      </c>
      <c r="O375" s="112">
        <v>0</v>
      </c>
      <c r="P375" s="112">
        <v>0</v>
      </c>
      <c r="Q375" s="112">
        <v>0</v>
      </c>
      <c r="R375" s="125"/>
    </row>
    <row r="376" ht="15.6" spans="1:18">
      <c r="A376" s="110" t="s">
        <v>344</v>
      </c>
      <c r="B376" s="110" t="s">
        <v>396</v>
      </c>
      <c r="C376" s="110" t="s">
        <v>400</v>
      </c>
      <c r="D376" s="110" t="s">
        <v>361</v>
      </c>
      <c r="E376" s="111">
        <f t="shared" si="6"/>
        <v>1154250</v>
      </c>
      <c r="F376" s="112">
        <v>0</v>
      </c>
      <c r="G376" s="112">
        <v>0</v>
      </c>
      <c r="H376" s="112">
        <v>1154250</v>
      </c>
      <c r="I376" s="112">
        <v>0</v>
      </c>
      <c r="J376" s="112">
        <v>0</v>
      </c>
      <c r="K376" s="112">
        <v>0</v>
      </c>
      <c r="L376" s="112">
        <v>0</v>
      </c>
      <c r="M376" s="112">
        <v>0</v>
      </c>
      <c r="N376" s="112">
        <v>0</v>
      </c>
      <c r="O376" s="112">
        <v>0</v>
      </c>
      <c r="P376" s="112">
        <v>0</v>
      </c>
      <c r="Q376" s="112">
        <v>0</v>
      </c>
      <c r="R376" s="125"/>
    </row>
    <row r="377" ht="15.6" spans="1:18">
      <c r="A377" s="109"/>
      <c r="B377" s="109"/>
      <c r="C377" s="110" t="s">
        <v>402</v>
      </c>
      <c r="D377" s="110" t="s">
        <v>403</v>
      </c>
      <c r="E377" s="111">
        <f t="shared" si="6"/>
        <v>520800</v>
      </c>
      <c r="F377" s="112">
        <v>0</v>
      </c>
      <c r="G377" s="112">
        <v>0</v>
      </c>
      <c r="H377" s="112">
        <v>520800</v>
      </c>
      <c r="I377" s="112">
        <v>0</v>
      </c>
      <c r="J377" s="112">
        <v>0</v>
      </c>
      <c r="K377" s="112">
        <v>0</v>
      </c>
      <c r="L377" s="112">
        <v>0</v>
      </c>
      <c r="M377" s="112">
        <v>0</v>
      </c>
      <c r="N377" s="112">
        <v>0</v>
      </c>
      <c r="O377" s="112">
        <v>0</v>
      </c>
      <c r="P377" s="112">
        <v>0</v>
      </c>
      <c r="Q377" s="112">
        <v>0</v>
      </c>
      <c r="R377" s="125"/>
    </row>
    <row r="378" ht="15.6" spans="1:18">
      <c r="A378" s="110" t="s">
        <v>344</v>
      </c>
      <c r="B378" s="110" t="s">
        <v>396</v>
      </c>
      <c r="C378" s="110" t="s">
        <v>402</v>
      </c>
      <c r="D378" s="110" t="s">
        <v>361</v>
      </c>
      <c r="E378" s="111">
        <f t="shared" si="6"/>
        <v>520800</v>
      </c>
      <c r="F378" s="112">
        <v>0</v>
      </c>
      <c r="G378" s="112">
        <v>0</v>
      </c>
      <c r="H378" s="112">
        <v>520800</v>
      </c>
      <c r="I378" s="112">
        <v>0</v>
      </c>
      <c r="J378" s="112">
        <v>0</v>
      </c>
      <c r="K378" s="112">
        <v>0</v>
      </c>
      <c r="L378" s="112">
        <v>0</v>
      </c>
      <c r="M378" s="112">
        <v>0</v>
      </c>
      <c r="N378" s="112">
        <v>0</v>
      </c>
      <c r="O378" s="112">
        <v>0</v>
      </c>
      <c r="P378" s="112">
        <v>0</v>
      </c>
      <c r="Q378" s="112">
        <v>0</v>
      </c>
      <c r="R378" s="125"/>
    </row>
    <row r="379" ht="15.6" spans="1:18">
      <c r="A379" s="109"/>
      <c r="B379" s="109"/>
      <c r="C379" s="110" t="s">
        <v>404</v>
      </c>
      <c r="D379" s="110" t="s">
        <v>405</v>
      </c>
      <c r="E379" s="111">
        <f t="shared" si="6"/>
        <v>128678.8</v>
      </c>
      <c r="F379" s="112">
        <v>0</v>
      </c>
      <c r="G379" s="112">
        <v>100000</v>
      </c>
      <c r="H379" s="112">
        <v>28678.8</v>
      </c>
      <c r="I379" s="112">
        <v>0</v>
      </c>
      <c r="J379" s="112">
        <v>0</v>
      </c>
      <c r="K379" s="112">
        <v>0</v>
      </c>
      <c r="L379" s="112">
        <v>0</v>
      </c>
      <c r="M379" s="112">
        <v>0</v>
      </c>
      <c r="N379" s="112">
        <v>0</v>
      </c>
      <c r="O379" s="112">
        <v>0</v>
      </c>
      <c r="P379" s="112">
        <v>0</v>
      </c>
      <c r="Q379" s="112">
        <v>0</v>
      </c>
      <c r="R379" s="125"/>
    </row>
    <row r="380" ht="15.6" spans="1:18">
      <c r="A380" s="110" t="s">
        <v>344</v>
      </c>
      <c r="B380" s="110" t="s">
        <v>396</v>
      </c>
      <c r="C380" s="110" t="s">
        <v>404</v>
      </c>
      <c r="D380" s="110" t="s">
        <v>361</v>
      </c>
      <c r="E380" s="111">
        <f t="shared" si="6"/>
        <v>100000</v>
      </c>
      <c r="F380" s="112">
        <v>0</v>
      </c>
      <c r="G380" s="112">
        <v>100000</v>
      </c>
      <c r="H380" s="112">
        <v>0</v>
      </c>
      <c r="I380" s="112">
        <v>0</v>
      </c>
      <c r="J380" s="112">
        <v>0</v>
      </c>
      <c r="K380" s="112">
        <v>0</v>
      </c>
      <c r="L380" s="112">
        <v>0</v>
      </c>
      <c r="M380" s="112">
        <v>0</v>
      </c>
      <c r="N380" s="112">
        <v>0</v>
      </c>
      <c r="O380" s="112">
        <v>0</v>
      </c>
      <c r="P380" s="112">
        <v>0</v>
      </c>
      <c r="Q380" s="112">
        <v>0</v>
      </c>
      <c r="R380" s="125"/>
    </row>
    <row r="381" ht="15.6" spans="1:18">
      <c r="A381" s="110" t="s">
        <v>344</v>
      </c>
      <c r="B381" s="110" t="s">
        <v>396</v>
      </c>
      <c r="C381" s="110" t="s">
        <v>404</v>
      </c>
      <c r="D381" s="110" t="s">
        <v>44</v>
      </c>
      <c r="E381" s="111">
        <f t="shared" si="6"/>
        <v>28678.8</v>
      </c>
      <c r="F381" s="112">
        <v>0</v>
      </c>
      <c r="G381" s="112">
        <v>0</v>
      </c>
      <c r="H381" s="112">
        <v>28678.8</v>
      </c>
      <c r="I381" s="112">
        <v>0</v>
      </c>
      <c r="J381" s="112">
        <v>0</v>
      </c>
      <c r="K381" s="112">
        <v>0</v>
      </c>
      <c r="L381" s="112">
        <v>0</v>
      </c>
      <c r="M381" s="112">
        <v>0</v>
      </c>
      <c r="N381" s="112">
        <v>0</v>
      </c>
      <c r="O381" s="112">
        <v>0</v>
      </c>
      <c r="P381" s="112">
        <v>0</v>
      </c>
      <c r="Q381" s="112">
        <v>0</v>
      </c>
      <c r="R381" s="125"/>
    </row>
    <row r="382" ht="15.6" spans="1:18">
      <c r="A382" s="109"/>
      <c r="B382" s="109"/>
      <c r="C382" s="110" t="s">
        <v>406</v>
      </c>
      <c r="D382" s="110" t="s">
        <v>407</v>
      </c>
      <c r="E382" s="111">
        <f t="shared" si="6"/>
        <v>190000</v>
      </c>
      <c r="F382" s="112">
        <v>0</v>
      </c>
      <c r="G382" s="112">
        <v>0</v>
      </c>
      <c r="H382" s="112">
        <v>190000</v>
      </c>
      <c r="I382" s="112">
        <v>0</v>
      </c>
      <c r="J382" s="112">
        <v>0</v>
      </c>
      <c r="K382" s="112">
        <v>0</v>
      </c>
      <c r="L382" s="112">
        <v>0</v>
      </c>
      <c r="M382" s="112">
        <v>0</v>
      </c>
      <c r="N382" s="112">
        <v>0</v>
      </c>
      <c r="O382" s="112">
        <v>0</v>
      </c>
      <c r="P382" s="112">
        <v>0</v>
      </c>
      <c r="Q382" s="112">
        <v>0</v>
      </c>
      <c r="R382" s="125"/>
    </row>
    <row r="383" ht="15.6" spans="1:18">
      <c r="A383" s="110" t="s">
        <v>344</v>
      </c>
      <c r="B383" s="110" t="s">
        <v>396</v>
      </c>
      <c r="C383" s="110" t="s">
        <v>406</v>
      </c>
      <c r="D383" s="110" t="s">
        <v>361</v>
      </c>
      <c r="E383" s="111">
        <f t="shared" si="6"/>
        <v>190000</v>
      </c>
      <c r="F383" s="112">
        <v>0</v>
      </c>
      <c r="G383" s="112">
        <v>0</v>
      </c>
      <c r="H383" s="112">
        <v>190000</v>
      </c>
      <c r="I383" s="112">
        <v>0</v>
      </c>
      <c r="J383" s="112">
        <v>0</v>
      </c>
      <c r="K383" s="112">
        <v>0</v>
      </c>
      <c r="L383" s="112">
        <v>0</v>
      </c>
      <c r="M383" s="112">
        <v>0</v>
      </c>
      <c r="N383" s="112">
        <v>0</v>
      </c>
      <c r="O383" s="112">
        <v>0</v>
      </c>
      <c r="P383" s="112">
        <v>0</v>
      </c>
      <c r="Q383" s="112">
        <v>0</v>
      </c>
      <c r="R383" s="125"/>
    </row>
    <row r="384" ht="15.6" spans="1:18">
      <c r="A384" s="109"/>
      <c r="B384" s="109"/>
      <c r="C384" s="110" t="s">
        <v>408</v>
      </c>
      <c r="D384" s="110" t="s">
        <v>409</v>
      </c>
      <c r="E384" s="111">
        <f t="shared" si="6"/>
        <v>111120</v>
      </c>
      <c r="F384" s="112">
        <v>0</v>
      </c>
      <c r="G384" s="112">
        <v>0</v>
      </c>
      <c r="H384" s="112">
        <v>111120</v>
      </c>
      <c r="I384" s="112">
        <v>0</v>
      </c>
      <c r="J384" s="112">
        <v>0</v>
      </c>
      <c r="K384" s="112">
        <v>0</v>
      </c>
      <c r="L384" s="112">
        <v>0</v>
      </c>
      <c r="M384" s="112">
        <v>0</v>
      </c>
      <c r="N384" s="112">
        <v>0</v>
      </c>
      <c r="O384" s="112">
        <v>0</v>
      </c>
      <c r="P384" s="112">
        <v>0</v>
      </c>
      <c r="Q384" s="112">
        <v>0</v>
      </c>
      <c r="R384" s="125"/>
    </row>
    <row r="385" ht="15.6" spans="1:18">
      <c r="A385" s="110" t="s">
        <v>344</v>
      </c>
      <c r="B385" s="110" t="s">
        <v>396</v>
      </c>
      <c r="C385" s="110" t="s">
        <v>408</v>
      </c>
      <c r="D385" s="110" t="s">
        <v>361</v>
      </c>
      <c r="E385" s="111">
        <f t="shared" si="6"/>
        <v>111120</v>
      </c>
      <c r="F385" s="112">
        <v>0</v>
      </c>
      <c r="G385" s="112">
        <v>0</v>
      </c>
      <c r="H385" s="112">
        <v>111120</v>
      </c>
      <c r="I385" s="112">
        <v>0</v>
      </c>
      <c r="J385" s="112">
        <v>0</v>
      </c>
      <c r="K385" s="112">
        <v>0</v>
      </c>
      <c r="L385" s="112">
        <v>0</v>
      </c>
      <c r="M385" s="112">
        <v>0</v>
      </c>
      <c r="N385" s="112">
        <v>0</v>
      </c>
      <c r="O385" s="112">
        <v>0</v>
      </c>
      <c r="P385" s="112">
        <v>0</v>
      </c>
      <c r="Q385" s="112">
        <v>0</v>
      </c>
      <c r="R385" s="125"/>
    </row>
    <row r="386" ht="15.6" spans="1:18">
      <c r="A386" s="109"/>
      <c r="B386" s="109"/>
      <c r="C386" s="110" t="s">
        <v>410</v>
      </c>
      <c r="D386" s="110" t="s">
        <v>411</v>
      </c>
      <c r="E386" s="111">
        <f t="shared" si="6"/>
        <v>1700000</v>
      </c>
      <c r="F386" s="112">
        <v>0</v>
      </c>
      <c r="G386" s="112">
        <v>0</v>
      </c>
      <c r="H386" s="112">
        <v>0</v>
      </c>
      <c r="I386" s="112">
        <v>0</v>
      </c>
      <c r="J386" s="112">
        <v>0</v>
      </c>
      <c r="K386" s="112">
        <v>0</v>
      </c>
      <c r="L386" s="112">
        <v>0</v>
      </c>
      <c r="M386" s="112">
        <v>0</v>
      </c>
      <c r="N386" s="112">
        <v>0</v>
      </c>
      <c r="O386" s="112">
        <v>0</v>
      </c>
      <c r="P386" s="112">
        <v>0</v>
      </c>
      <c r="Q386" s="112">
        <v>1700000</v>
      </c>
      <c r="R386" s="125"/>
    </row>
    <row r="387" ht="15.6" spans="1:18">
      <c r="A387" s="110" t="s">
        <v>344</v>
      </c>
      <c r="B387" s="110" t="s">
        <v>396</v>
      </c>
      <c r="C387" s="110" t="s">
        <v>410</v>
      </c>
      <c r="D387" s="110" t="s">
        <v>53</v>
      </c>
      <c r="E387" s="111">
        <f t="shared" si="6"/>
        <v>1700000</v>
      </c>
      <c r="F387" s="112">
        <v>0</v>
      </c>
      <c r="G387" s="112">
        <v>0</v>
      </c>
      <c r="H387" s="112">
        <v>0</v>
      </c>
      <c r="I387" s="112">
        <v>0</v>
      </c>
      <c r="J387" s="112">
        <v>0</v>
      </c>
      <c r="K387" s="112">
        <v>0</v>
      </c>
      <c r="L387" s="112">
        <v>0</v>
      </c>
      <c r="M387" s="112">
        <v>0</v>
      </c>
      <c r="N387" s="112">
        <v>0</v>
      </c>
      <c r="O387" s="112">
        <v>0</v>
      </c>
      <c r="P387" s="112">
        <v>0</v>
      </c>
      <c r="Q387" s="112">
        <v>1700000</v>
      </c>
      <c r="R387" s="125"/>
    </row>
    <row r="388" ht="15.6" spans="1:18">
      <c r="A388" s="109"/>
      <c r="B388" s="110" t="s">
        <v>412</v>
      </c>
      <c r="C388" s="109"/>
      <c r="D388" s="110" t="s">
        <v>413</v>
      </c>
      <c r="E388" s="111">
        <f t="shared" si="6"/>
        <v>2273544</v>
      </c>
      <c r="F388" s="112">
        <v>0</v>
      </c>
      <c r="G388" s="112">
        <v>0</v>
      </c>
      <c r="H388" s="112">
        <v>2273544</v>
      </c>
      <c r="I388" s="112">
        <v>0</v>
      </c>
      <c r="J388" s="112">
        <v>0</v>
      </c>
      <c r="K388" s="112">
        <v>0</v>
      </c>
      <c r="L388" s="112">
        <v>0</v>
      </c>
      <c r="M388" s="112">
        <v>0</v>
      </c>
      <c r="N388" s="112">
        <v>0</v>
      </c>
      <c r="O388" s="112">
        <v>0</v>
      </c>
      <c r="P388" s="112">
        <v>0</v>
      </c>
      <c r="Q388" s="112">
        <v>0</v>
      </c>
      <c r="R388" s="125"/>
    </row>
    <row r="389" ht="15.6" spans="1:18">
      <c r="A389" s="109"/>
      <c r="B389" s="109"/>
      <c r="C389" s="110" t="s">
        <v>414</v>
      </c>
      <c r="D389" s="110" t="s">
        <v>415</v>
      </c>
      <c r="E389" s="111">
        <f t="shared" si="6"/>
        <v>485931</v>
      </c>
      <c r="F389" s="112">
        <v>0</v>
      </c>
      <c r="G389" s="112">
        <v>0</v>
      </c>
      <c r="H389" s="112">
        <v>485931</v>
      </c>
      <c r="I389" s="112">
        <v>0</v>
      </c>
      <c r="J389" s="112">
        <v>0</v>
      </c>
      <c r="K389" s="112">
        <v>0</v>
      </c>
      <c r="L389" s="112">
        <v>0</v>
      </c>
      <c r="M389" s="112">
        <v>0</v>
      </c>
      <c r="N389" s="112">
        <v>0</v>
      </c>
      <c r="O389" s="112">
        <v>0</v>
      </c>
      <c r="P389" s="112">
        <v>0</v>
      </c>
      <c r="Q389" s="112">
        <v>0</v>
      </c>
      <c r="R389" s="125"/>
    </row>
    <row r="390" ht="15.6" spans="1:18">
      <c r="A390" s="110" t="s">
        <v>344</v>
      </c>
      <c r="B390" s="110" t="s">
        <v>412</v>
      </c>
      <c r="C390" s="110" t="s">
        <v>414</v>
      </c>
      <c r="D390" s="110" t="s">
        <v>361</v>
      </c>
      <c r="E390" s="111">
        <f t="shared" si="6"/>
        <v>485931</v>
      </c>
      <c r="F390" s="112">
        <v>0</v>
      </c>
      <c r="G390" s="112">
        <v>0</v>
      </c>
      <c r="H390" s="112">
        <v>485931</v>
      </c>
      <c r="I390" s="112">
        <v>0</v>
      </c>
      <c r="J390" s="112">
        <v>0</v>
      </c>
      <c r="K390" s="112">
        <v>0</v>
      </c>
      <c r="L390" s="112">
        <v>0</v>
      </c>
      <c r="M390" s="112">
        <v>0</v>
      </c>
      <c r="N390" s="112">
        <v>0</v>
      </c>
      <c r="O390" s="112">
        <v>0</v>
      </c>
      <c r="P390" s="112">
        <v>0</v>
      </c>
      <c r="Q390" s="112">
        <v>0</v>
      </c>
      <c r="R390" s="125"/>
    </row>
    <row r="391" ht="15.6" spans="1:18">
      <c r="A391" s="109"/>
      <c r="B391" s="109"/>
      <c r="C391" s="110" t="s">
        <v>416</v>
      </c>
      <c r="D391" s="110" t="s">
        <v>417</v>
      </c>
      <c r="E391" s="111">
        <f t="shared" si="6"/>
        <v>1787613</v>
      </c>
      <c r="F391" s="112">
        <v>0</v>
      </c>
      <c r="G391" s="112">
        <v>0</v>
      </c>
      <c r="H391" s="112">
        <v>1787613</v>
      </c>
      <c r="I391" s="112">
        <v>0</v>
      </c>
      <c r="J391" s="112">
        <v>0</v>
      </c>
      <c r="K391" s="112">
        <v>0</v>
      </c>
      <c r="L391" s="112">
        <v>0</v>
      </c>
      <c r="M391" s="112">
        <v>0</v>
      </c>
      <c r="N391" s="112">
        <v>0</v>
      </c>
      <c r="O391" s="112">
        <v>0</v>
      </c>
      <c r="P391" s="112">
        <v>0</v>
      </c>
      <c r="Q391" s="112">
        <v>0</v>
      </c>
      <c r="R391" s="125"/>
    </row>
    <row r="392" ht="15.6" spans="1:18">
      <c r="A392" s="110" t="s">
        <v>344</v>
      </c>
      <c r="B392" s="110" t="s">
        <v>412</v>
      </c>
      <c r="C392" s="110" t="s">
        <v>416</v>
      </c>
      <c r="D392" s="110" t="s">
        <v>53</v>
      </c>
      <c r="E392" s="111">
        <f t="shared" si="6"/>
        <v>450000</v>
      </c>
      <c r="F392" s="112">
        <v>0</v>
      </c>
      <c r="G392" s="112">
        <v>0</v>
      </c>
      <c r="H392" s="112">
        <v>450000</v>
      </c>
      <c r="I392" s="112">
        <v>0</v>
      </c>
      <c r="J392" s="112">
        <v>0</v>
      </c>
      <c r="K392" s="112">
        <v>0</v>
      </c>
      <c r="L392" s="112">
        <v>0</v>
      </c>
      <c r="M392" s="112">
        <v>0</v>
      </c>
      <c r="N392" s="112">
        <v>0</v>
      </c>
      <c r="O392" s="112">
        <v>0</v>
      </c>
      <c r="P392" s="112">
        <v>0</v>
      </c>
      <c r="Q392" s="112">
        <v>0</v>
      </c>
      <c r="R392" s="125"/>
    </row>
    <row r="393" ht="15.6" spans="1:18">
      <c r="A393" s="110" t="s">
        <v>344</v>
      </c>
      <c r="B393" s="110" t="s">
        <v>412</v>
      </c>
      <c r="C393" s="110" t="s">
        <v>416</v>
      </c>
      <c r="D393" s="110" t="s">
        <v>361</v>
      </c>
      <c r="E393" s="111">
        <f t="shared" si="6"/>
        <v>1337613</v>
      </c>
      <c r="F393" s="112">
        <v>0</v>
      </c>
      <c r="G393" s="112">
        <v>0</v>
      </c>
      <c r="H393" s="112">
        <v>1337613</v>
      </c>
      <c r="I393" s="112">
        <v>0</v>
      </c>
      <c r="J393" s="112">
        <v>0</v>
      </c>
      <c r="K393" s="112">
        <v>0</v>
      </c>
      <c r="L393" s="112">
        <v>0</v>
      </c>
      <c r="M393" s="112">
        <v>0</v>
      </c>
      <c r="N393" s="112">
        <v>0</v>
      </c>
      <c r="O393" s="112">
        <v>0</v>
      </c>
      <c r="P393" s="112">
        <v>0</v>
      </c>
      <c r="Q393" s="112">
        <v>0</v>
      </c>
      <c r="R393" s="125"/>
    </row>
    <row r="394" ht="15.6" spans="1:18">
      <c r="A394" s="109"/>
      <c r="B394" s="110" t="s">
        <v>418</v>
      </c>
      <c r="C394" s="109"/>
      <c r="D394" s="110" t="s">
        <v>419</v>
      </c>
      <c r="E394" s="111">
        <f t="shared" si="6"/>
        <v>3609058</v>
      </c>
      <c r="F394" s="112">
        <v>0</v>
      </c>
      <c r="G394" s="112">
        <v>0</v>
      </c>
      <c r="H394" s="112">
        <v>3609058</v>
      </c>
      <c r="I394" s="112">
        <v>0</v>
      </c>
      <c r="J394" s="112">
        <v>0</v>
      </c>
      <c r="K394" s="112">
        <v>0</v>
      </c>
      <c r="L394" s="112">
        <v>0</v>
      </c>
      <c r="M394" s="112">
        <v>0</v>
      </c>
      <c r="N394" s="112">
        <v>0</v>
      </c>
      <c r="O394" s="112">
        <v>0</v>
      </c>
      <c r="P394" s="112">
        <v>0</v>
      </c>
      <c r="Q394" s="112">
        <v>0</v>
      </c>
      <c r="R394" s="125"/>
    </row>
    <row r="395" ht="15.6" spans="1:18">
      <c r="A395" s="109"/>
      <c r="B395" s="109"/>
      <c r="C395" s="110" t="s">
        <v>420</v>
      </c>
      <c r="D395" s="110" t="s">
        <v>421</v>
      </c>
      <c r="E395" s="111">
        <f t="shared" si="6"/>
        <v>1150000</v>
      </c>
      <c r="F395" s="112">
        <v>0</v>
      </c>
      <c r="G395" s="112">
        <v>0</v>
      </c>
      <c r="H395" s="112">
        <v>1150000</v>
      </c>
      <c r="I395" s="112">
        <v>0</v>
      </c>
      <c r="J395" s="112">
        <v>0</v>
      </c>
      <c r="K395" s="112">
        <v>0</v>
      </c>
      <c r="L395" s="112">
        <v>0</v>
      </c>
      <c r="M395" s="112">
        <v>0</v>
      </c>
      <c r="N395" s="112">
        <v>0</v>
      </c>
      <c r="O395" s="112">
        <v>0</v>
      </c>
      <c r="P395" s="112">
        <v>0</v>
      </c>
      <c r="Q395" s="112">
        <v>0</v>
      </c>
      <c r="R395" s="125"/>
    </row>
    <row r="396" ht="15.6" spans="1:18">
      <c r="A396" s="110" t="s">
        <v>344</v>
      </c>
      <c r="B396" s="110" t="s">
        <v>418</v>
      </c>
      <c r="C396" s="110" t="s">
        <v>420</v>
      </c>
      <c r="D396" s="110" t="s">
        <v>53</v>
      </c>
      <c r="E396" s="111">
        <f t="shared" si="6"/>
        <v>1150000</v>
      </c>
      <c r="F396" s="112">
        <v>0</v>
      </c>
      <c r="G396" s="112">
        <v>0</v>
      </c>
      <c r="H396" s="112">
        <v>1150000</v>
      </c>
      <c r="I396" s="112">
        <v>0</v>
      </c>
      <c r="J396" s="112">
        <v>0</v>
      </c>
      <c r="K396" s="112">
        <v>0</v>
      </c>
      <c r="L396" s="112">
        <v>0</v>
      </c>
      <c r="M396" s="112">
        <v>0</v>
      </c>
      <c r="N396" s="112">
        <v>0</v>
      </c>
      <c r="O396" s="112">
        <v>0</v>
      </c>
      <c r="P396" s="112">
        <v>0</v>
      </c>
      <c r="Q396" s="112">
        <v>0</v>
      </c>
      <c r="R396" s="125"/>
    </row>
    <row r="397" ht="15.6" spans="1:18">
      <c r="A397" s="109"/>
      <c r="B397" s="109"/>
      <c r="C397" s="110" t="s">
        <v>422</v>
      </c>
      <c r="D397" s="110" t="s">
        <v>423</v>
      </c>
      <c r="E397" s="111">
        <f t="shared" si="6"/>
        <v>2190258</v>
      </c>
      <c r="F397" s="112">
        <v>0</v>
      </c>
      <c r="G397" s="112">
        <v>0</v>
      </c>
      <c r="H397" s="112">
        <v>2190258</v>
      </c>
      <c r="I397" s="112">
        <v>0</v>
      </c>
      <c r="J397" s="112">
        <v>0</v>
      </c>
      <c r="K397" s="112">
        <v>0</v>
      </c>
      <c r="L397" s="112">
        <v>0</v>
      </c>
      <c r="M397" s="112">
        <v>0</v>
      </c>
      <c r="N397" s="112">
        <v>0</v>
      </c>
      <c r="O397" s="112">
        <v>0</v>
      </c>
      <c r="P397" s="112">
        <v>0</v>
      </c>
      <c r="Q397" s="112">
        <v>0</v>
      </c>
      <c r="R397" s="125"/>
    </row>
    <row r="398" ht="15.6" spans="1:18">
      <c r="A398" s="110" t="s">
        <v>344</v>
      </c>
      <c r="B398" s="110" t="s">
        <v>418</v>
      </c>
      <c r="C398" s="110" t="s">
        <v>422</v>
      </c>
      <c r="D398" s="110" t="s">
        <v>361</v>
      </c>
      <c r="E398" s="111">
        <f t="shared" si="6"/>
        <v>2190258</v>
      </c>
      <c r="F398" s="112">
        <v>0</v>
      </c>
      <c r="G398" s="112">
        <v>0</v>
      </c>
      <c r="H398" s="112">
        <v>2190258</v>
      </c>
      <c r="I398" s="112">
        <v>0</v>
      </c>
      <c r="J398" s="112">
        <v>0</v>
      </c>
      <c r="K398" s="112">
        <v>0</v>
      </c>
      <c r="L398" s="112">
        <v>0</v>
      </c>
      <c r="M398" s="112">
        <v>0</v>
      </c>
      <c r="N398" s="112">
        <v>0</v>
      </c>
      <c r="O398" s="112">
        <v>0</v>
      </c>
      <c r="P398" s="112">
        <v>0</v>
      </c>
      <c r="Q398" s="112">
        <v>0</v>
      </c>
      <c r="R398" s="125"/>
    </row>
    <row r="399" ht="15.6" spans="1:18">
      <c r="A399" s="109"/>
      <c r="B399" s="109"/>
      <c r="C399" s="110" t="s">
        <v>424</v>
      </c>
      <c r="D399" s="110" t="s">
        <v>425</v>
      </c>
      <c r="E399" s="111">
        <f t="shared" si="6"/>
        <v>268800</v>
      </c>
      <c r="F399" s="112">
        <v>0</v>
      </c>
      <c r="G399" s="112">
        <v>0</v>
      </c>
      <c r="H399" s="112">
        <v>268800</v>
      </c>
      <c r="I399" s="112">
        <v>0</v>
      </c>
      <c r="J399" s="112">
        <v>0</v>
      </c>
      <c r="K399" s="112">
        <v>0</v>
      </c>
      <c r="L399" s="112">
        <v>0</v>
      </c>
      <c r="M399" s="112">
        <v>0</v>
      </c>
      <c r="N399" s="112">
        <v>0</v>
      </c>
      <c r="O399" s="112">
        <v>0</v>
      </c>
      <c r="P399" s="112">
        <v>0</v>
      </c>
      <c r="Q399" s="112">
        <v>0</v>
      </c>
      <c r="R399" s="125"/>
    </row>
    <row r="400" ht="15.6" spans="1:18">
      <c r="A400" s="110" t="s">
        <v>344</v>
      </c>
      <c r="B400" s="110" t="s">
        <v>418</v>
      </c>
      <c r="C400" s="110" t="s">
        <v>424</v>
      </c>
      <c r="D400" s="110" t="s">
        <v>361</v>
      </c>
      <c r="E400" s="111">
        <f t="shared" si="6"/>
        <v>268800</v>
      </c>
      <c r="F400" s="112">
        <v>0</v>
      </c>
      <c r="G400" s="112">
        <v>0</v>
      </c>
      <c r="H400" s="112">
        <v>268800</v>
      </c>
      <c r="I400" s="112">
        <v>0</v>
      </c>
      <c r="J400" s="112">
        <v>0</v>
      </c>
      <c r="K400" s="112">
        <v>0</v>
      </c>
      <c r="L400" s="112">
        <v>0</v>
      </c>
      <c r="M400" s="112">
        <v>0</v>
      </c>
      <c r="N400" s="112">
        <v>0</v>
      </c>
      <c r="O400" s="112">
        <v>0</v>
      </c>
      <c r="P400" s="112">
        <v>0</v>
      </c>
      <c r="Q400" s="112">
        <v>0</v>
      </c>
      <c r="R400" s="125"/>
    </row>
    <row r="401" ht="15.6" spans="1:18">
      <c r="A401" s="109"/>
      <c r="B401" s="110" t="s">
        <v>426</v>
      </c>
      <c r="C401" s="109"/>
      <c r="D401" s="110" t="s">
        <v>427</v>
      </c>
      <c r="E401" s="111">
        <f t="shared" si="6"/>
        <v>2378044</v>
      </c>
      <c r="F401" s="112">
        <v>280102</v>
      </c>
      <c r="G401" s="112">
        <v>1222942</v>
      </c>
      <c r="H401" s="112">
        <v>675000</v>
      </c>
      <c r="I401" s="112">
        <v>0</v>
      </c>
      <c r="J401" s="112">
        <v>0</v>
      </c>
      <c r="K401" s="112">
        <v>0</v>
      </c>
      <c r="L401" s="112">
        <v>0</v>
      </c>
      <c r="M401" s="112">
        <v>0</v>
      </c>
      <c r="N401" s="112">
        <v>0</v>
      </c>
      <c r="O401" s="112">
        <v>0</v>
      </c>
      <c r="P401" s="112">
        <v>0</v>
      </c>
      <c r="Q401" s="112">
        <v>200000</v>
      </c>
      <c r="R401" s="125"/>
    </row>
    <row r="402" ht="15.6" spans="1:18">
      <c r="A402" s="109"/>
      <c r="B402" s="109"/>
      <c r="C402" s="110" t="s">
        <v>428</v>
      </c>
      <c r="D402" s="110" t="s">
        <v>42</v>
      </c>
      <c r="E402" s="111">
        <f t="shared" si="6"/>
        <v>1503044</v>
      </c>
      <c r="F402" s="112">
        <v>280102</v>
      </c>
      <c r="G402" s="112">
        <v>1222942</v>
      </c>
      <c r="H402" s="112">
        <v>0</v>
      </c>
      <c r="I402" s="112">
        <v>0</v>
      </c>
      <c r="J402" s="112">
        <v>0</v>
      </c>
      <c r="K402" s="112">
        <v>0</v>
      </c>
      <c r="L402" s="112">
        <v>0</v>
      </c>
      <c r="M402" s="112">
        <v>0</v>
      </c>
      <c r="N402" s="112">
        <v>0</v>
      </c>
      <c r="O402" s="112">
        <v>0</v>
      </c>
      <c r="P402" s="112">
        <v>0</v>
      </c>
      <c r="Q402" s="112">
        <v>0</v>
      </c>
      <c r="R402" s="125"/>
    </row>
    <row r="403" ht="15.6" spans="1:18">
      <c r="A403" s="110" t="s">
        <v>344</v>
      </c>
      <c r="B403" s="110" t="s">
        <v>426</v>
      </c>
      <c r="C403" s="110" t="s">
        <v>428</v>
      </c>
      <c r="D403" s="110" t="s">
        <v>429</v>
      </c>
      <c r="E403" s="111">
        <f t="shared" si="6"/>
        <v>1503044</v>
      </c>
      <c r="F403" s="112">
        <v>280102</v>
      </c>
      <c r="G403" s="112">
        <v>1222942</v>
      </c>
      <c r="H403" s="112">
        <v>0</v>
      </c>
      <c r="I403" s="112">
        <v>0</v>
      </c>
      <c r="J403" s="112">
        <v>0</v>
      </c>
      <c r="K403" s="112">
        <v>0</v>
      </c>
      <c r="L403" s="112">
        <v>0</v>
      </c>
      <c r="M403" s="112">
        <v>0</v>
      </c>
      <c r="N403" s="112">
        <v>0</v>
      </c>
      <c r="O403" s="112">
        <v>0</v>
      </c>
      <c r="P403" s="112">
        <v>0</v>
      </c>
      <c r="Q403" s="112">
        <v>0</v>
      </c>
      <c r="R403" s="125"/>
    </row>
    <row r="404" ht="15.6" spans="1:18">
      <c r="A404" s="109"/>
      <c r="B404" s="109"/>
      <c r="C404" s="110" t="s">
        <v>430</v>
      </c>
      <c r="D404" s="110" t="s">
        <v>431</v>
      </c>
      <c r="E404" s="111">
        <f t="shared" si="6"/>
        <v>875000</v>
      </c>
      <c r="F404" s="112">
        <v>0</v>
      </c>
      <c r="G404" s="112">
        <v>0</v>
      </c>
      <c r="H404" s="112">
        <v>675000</v>
      </c>
      <c r="I404" s="112">
        <v>0</v>
      </c>
      <c r="J404" s="112">
        <v>0</v>
      </c>
      <c r="K404" s="112">
        <v>0</v>
      </c>
      <c r="L404" s="112">
        <v>0</v>
      </c>
      <c r="M404" s="112">
        <v>0</v>
      </c>
      <c r="N404" s="112">
        <v>0</v>
      </c>
      <c r="O404" s="112">
        <v>0</v>
      </c>
      <c r="P404" s="112">
        <v>0</v>
      </c>
      <c r="Q404" s="112">
        <v>200000</v>
      </c>
      <c r="R404" s="125"/>
    </row>
    <row r="405" ht="15.6" spans="1:18">
      <c r="A405" s="110" t="s">
        <v>344</v>
      </c>
      <c r="B405" s="110" t="s">
        <v>426</v>
      </c>
      <c r="C405" s="110" t="s">
        <v>430</v>
      </c>
      <c r="D405" s="110" t="s">
        <v>53</v>
      </c>
      <c r="E405" s="111">
        <f t="shared" si="6"/>
        <v>200000</v>
      </c>
      <c r="F405" s="112">
        <v>0</v>
      </c>
      <c r="G405" s="112">
        <v>0</v>
      </c>
      <c r="H405" s="112">
        <v>0</v>
      </c>
      <c r="I405" s="112">
        <v>0</v>
      </c>
      <c r="J405" s="112">
        <v>0</v>
      </c>
      <c r="K405" s="112">
        <v>0</v>
      </c>
      <c r="L405" s="112">
        <v>0</v>
      </c>
      <c r="M405" s="112">
        <v>0</v>
      </c>
      <c r="N405" s="112">
        <v>0</v>
      </c>
      <c r="O405" s="112">
        <v>0</v>
      </c>
      <c r="P405" s="112">
        <v>0</v>
      </c>
      <c r="Q405" s="112">
        <v>200000</v>
      </c>
      <c r="R405" s="125"/>
    </row>
    <row r="406" ht="15.6" spans="1:18">
      <c r="A406" s="110" t="s">
        <v>344</v>
      </c>
      <c r="B406" s="110" t="s">
        <v>426</v>
      </c>
      <c r="C406" s="110" t="s">
        <v>430</v>
      </c>
      <c r="D406" s="110" t="s">
        <v>361</v>
      </c>
      <c r="E406" s="111">
        <f t="shared" si="6"/>
        <v>675000</v>
      </c>
      <c r="F406" s="112">
        <v>0</v>
      </c>
      <c r="G406" s="112">
        <v>0</v>
      </c>
      <c r="H406" s="112">
        <v>675000</v>
      </c>
      <c r="I406" s="112">
        <v>0</v>
      </c>
      <c r="J406" s="112">
        <v>0</v>
      </c>
      <c r="K406" s="112">
        <v>0</v>
      </c>
      <c r="L406" s="112">
        <v>0</v>
      </c>
      <c r="M406" s="112">
        <v>0</v>
      </c>
      <c r="N406" s="112">
        <v>0</v>
      </c>
      <c r="O406" s="112">
        <v>0</v>
      </c>
      <c r="P406" s="112">
        <v>0</v>
      </c>
      <c r="Q406" s="112">
        <v>0</v>
      </c>
      <c r="R406" s="125"/>
    </row>
    <row r="407" ht="15.6" spans="1:18">
      <c r="A407" s="109"/>
      <c r="B407" s="110" t="s">
        <v>432</v>
      </c>
      <c r="C407" s="109"/>
      <c r="D407" s="110" t="s">
        <v>433</v>
      </c>
      <c r="E407" s="111">
        <f t="shared" si="6"/>
        <v>435490</v>
      </c>
      <c r="F407" s="112">
        <v>0</v>
      </c>
      <c r="G407" s="112">
        <v>0</v>
      </c>
      <c r="H407" s="112">
        <v>435490</v>
      </c>
      <c r="I407" s="112">
        <v>0</v>
      </c>
      <c r="J407" s="112">
        <v>0</v>
      </c>
      <c r="K407" s="112">
        <v>0</v>
      </c>
      <c r="L407" s="112">
        <v>0</v>
      </c>
      <c r="M407" s="112">
        <v>0</v>
      </c>
      <c r="N407" s="112">
        <v>0</v>
      </c>
      <c r="O407" s="112">
        <v>0</v>
      </c>
      <c r="P407" s="112">
        <v>0</v>
      </c>
      <c r="Q407" s="112">
        <v>0</v>
      </c>
      <c r="R407" s="125"/>
    </row>
    <row r="408" ht="15.6" spans="1:18">
      <c r="A408" s="109"/>
      <c r="B408" s="109"/>
      <c r="C408" s="110" t="s">
        <v>434</v>
      </c>
      <c r="D408" s="110" t="s">
        <v>435</v>
      </c>
      <c r="E408" s="111">
        <f t="shared" si="6"/>
        <v>435490</v>
      </c>
      <c r="F408" s="112">
        <v>0</v>
      </c>
      <c r="G408" s="112">
        <v>0</v>
      </c>
      <c r="H408" s="112">
        <v>435490</v>
      </c>
      <c r="I408" s="112">
        <v>0</v>
      </c>
      <c r="J408" s="112">
        <v>0</v>
      </c>
      <c r="K408" s="112">
        <v>0</v>
      </c>
      <c r="L408" s="112">
        <v>0</v>
      </c>
      <c r="M408" s="112">
        <v>0</v>
      </c>
      <c r="N408" s="112">
        <v>0</v>
      </c>
      <c r="O408" s="112">
        <v>0</v>
      </c>
      <c r="P408" s="112">
        <v>0</v>
      </c>
      <c r="Q408" s="112">
        <v>0</v>
      </c>
      <c r="R408" s="125"/>
    </row>
    <row r="409" ht="15.6" spans="1:18">
      <c r="A409" s="110" t="s">
        <v>344</v>
      </c>
      <c r="B409" s="110" t="s">
        <v>432</v>
      </c>
      <c r="C409" s="110" t="s">
        <v>434</v>
      </c>
      <c r="D409" s="110" t="s">
        <v>361</v>
      </c>
      <c r="E409" s="111">
        <f t="shared" si="6"/>
        <v>435490</v>
      </c>
      <c r="F409" s="112">
        <v>0</v>
      </c>
      <c r="G409" s="112">
        <v>0</v>
      </c>
      <c r="H409" s="112">
        <v>435490</v>
      </c>
      <c r="I409" s="112">
        <v>0</v>
      </c>
      <c r="J409" s="112">
        <v>0</v>
      </c>
      <c r="K409" s="112">
        <v>0</v>
      </c>
      <c r="L409" s="112">
        <v>0</v>
      </c>
      <c r="M409" s="112">
        <v>0</v>
      </c>
      <c r="N409" s="112">
        <v>0</v>
      </c>
      <c r="O409" s="112">
        <v>0</v>
      </c>
      <c r="P409" s="112">
        <v>0</v>
      </c>
      <c r="Q409" s="112">
        <v>0</v>
      </c>
      <c r="R409" s="125"/>
    </row>
    <row r="410" ht="15.6" spans="1:18">
      <c r="A410" s="109"/>
      <c r="B410" s="110" t="s">
        <v>436</v>
      </c>
      <c r="C410" s="109"/>
      <c r="D410" s="110" t="s">
        <v>437</v>
      </c>
      <c r="E410" s="111">
        <f t="shared" si="6"/>
        <v>50000</v>
      </c>
      <c r="F410" s="112">
        <v>0</v>
      </c>
      <c r="G410" s="112">
        <v>50000</v>
      </c>
      <c r="H410" s="112">
        <v>0</v>
      </c>
      <c r="I410" s="112">
        <v>0</v>
      </c>
      <c r="J410" s="112">
        <v>0</v>
      </c>
      <c r="K410" s="112">
        <v>0</v>
      </c>
      <c r="L410" s="112">
        <v>0</v>
      </c>
      <c r="M410" s="112">
        <v>0</v>
      </c>
      <c r="N410" s="112">
        <v>0</v>
      </c>
      <c r="O410" s="112">
        <v>0</v>
      </c>
      <c r="P410" s="112">
        <v>0</v>
      </c>
      <c r="Q410" s="112">
        <v>0</v>
      </c>
      <c r="R410" s="125"/>
    </row>
    <row r="411" ht="15.6" spans="1:18">
      <c r="A411" s="109"/>
      <c r="B411" s="109"/>
      <c r="C411" s="110" t="s">
        <v>438</v>
      </c>
      <c r="D411" s="110" t="s">
        <v>42</v>
      </c>
      <c r="E411" s="111">
        <f t="shared" si="6"/>
        <v>50000</v>
      </c>
      <c r="F411" s="112">
        <v>0</v>
      </c>
      <c r="G411" s="112">
        <v>50000</v>
      </c>
      <c r="H411" s="112">
        <v>0</v>
      </c>
      <c r="I411" s="112">
        <v>0</v>
      </c>
      <c r="J411" s="112">
        <v>0</v>
      </c>
      <c r="K411" s="112">
        <v>0</v>
      </c>
      <c r="L411" s="112">
        <v>0</v>
      </c>
      <c r="M411" s="112">
        <v>0</v>
      </c>
      <c r="N411" s="112">
        <v>0</v>
      </c>
      <c r="O411" s="112">
        <v>0</v>
      </c>
      <c r="P411" s="112">
        <v>0</v>
      </c>
      <c r="Q411" s="112">
        <v>0</v>
      </c>
      <c r="R411" s="125"/>
    </row>
    <row r="412" ht="15.6" spans="1:18">
      <c r="A412" s="110" t="s">
        <v>344</v>
      </c>
      <c r="B412" s="110" t="s">
        <v>436</v>
      </c>
      <c r="C412" s="110" t="s">
        <v>438</v>
      </c>
      <c r="D412" s="110" t="s">
        <v>439</v>
      </c>
      <c r="E412" s="111">
        <f t="shared" si="6"/>
        <v>50000</v>
      </c>
      <c r="F412" s="112">
        <v>0</v>
      </c>
      <c r="G412" s="112">
        <v>50000</v>
      </c>
      <c r="H412" s="112">
        <v>0</v>
      </c>
      <c r="I412" s="112">
        <v>0</v>
      </c>
      <c r="J412" s="112">
        <v>0</v>
      </c>
      <c r="K412" s="112">
        <v>0</v>
      </c>
      <c r="L412" s="112">
        <v>0</v>
      </c>
      <c r="M412" s="112">
        <v>0</v>
      </c>
      <c r="N412" s="112">
        <v>0</v>
      </c>
      <c r="O412" s="112">
        <v>0</v>
      </c>
      <c r="P412" s="112">
        <v>0</v>
      </c>
      <c r="Q412" s="112">
        <v>0</v>
      </c>
      <c r="R412" s="125"/>
    </row>
    <row r="413" ht="15.6" spans="1:18">
      <c r="A413" s="109"/>
      <c r="B413" s="110" t="s">
        <v>440</v>
      </c>
      <c r="C413" s="109"/>
      <c r="D413" s="110" t="s">
        <v>441</v>
      </c>
      <c r="E413" s="111">
        <f t="shared" si="6"/>
        <v>42430186</v>
      </c>
      <c r="F413" s="112">
        <v>0</v>
      </c>
      <c r="G413" s="112">
        <v>0</v>
      </c>
      <c r="H413" s="112">
        <v>42430186</v>
      </c>
      <c r="I413" s="112">
        <v>0</v>
      </c>
      <c r="J413" s="112">
        <v>0</v>
      </c>
      <c r="K413" s="112">
        <v>0</v>
      </c>
      <c r="L413" s="112">
        <v>0</v>
      </c>
      <c r="M413" s="112">
        <v>0</v>
      </c>
      <c r="N413" s="112">
        <v>0</v>
      </c>
      <c r="O413" s="112">
        <v>0</v>
      </c>
      <c r="P413" s="112">
        <v>0</v>
      </c>
      <c r="Q413" s="112">
        <v>0</v>
      </c>
      <c r="R413" s="125"/>
    </row>
    <row r="414" ht="15.6" spans="1:18">
      <c r="A414" s="109"/>
      <c r="B414" s="109"/>
      <c r="C414" s="110" t="s">
        <v>442</v>
      </c>
      <c r="D414" s="110" t="s">
        <v>443</v>
      </c>
      <c r="E414" s="111">
        <f t="shared" si="6"/>
        <v>4831695</v>
      </c>
      <c r="F414" s="112">
        <v>0</v>
      </c>
      <c r="G414" s="112">
        <v>0</v>
      </c>
      <c r="H414" s="112">
        <v>4831695</v>
      </c>
      <c r="I414" s="112">
        <v>0</v>
      </c>
      <c r="J414" s="112">
        <v>0</v>
      </c>
      <c r="K414" s="112">
        <v>0</v>
      </c>
      <c r="L414" s="112">
        <v>0</v>
      </c>
      <c r="M414" s="112">
        <v>0</v>
      </c>
      <c r="N414" s="112">
        <v>0</v>
      </c>
      <c r="O414" s="112">
        <v>0</v>
      </c>
      <c r="P414" s="112">
        <v>0</v>
      </c>
      <c r="Q414" s="112">
        <v>0</v>
      </c>
      <c r="R414" s="125"/>
    </row>
    <row r="415" ht="15.6" spans="1:18">
      <c r="A415" s="110" t="s">
        <v>344</v>
      </c>
      <c r="B415" s="110" t="s">
        <v>440</v>
      </c>
      <c r="C415" s="110" t="s">
        <v>442</v>
      </c>
      <c r="D415" s="110" t="s">
        <v>361</v>
      </c>
      <c r="E415" s="111">
        <f t="shared" si="6"/>
        <v>4831695</v>
      </c>
      <c r="F415" s="112">
        <v>0</v>
      </c>
      <c r="G415" s="112">
        <v>0</v>
      </c>
      <c r="H415" s="112">
        <v>4831695</v>
      </c>
      <c r="I415" s="112">
        <v>0</v>
      </c>
      <c r="J415" s="112">
        <v>0</v>
      </c>
      <c r="K415" s="112">
        <v>0</v>
      </c>
      <c r="L415" s="112">
        <v>0</v>
      </c>
      <c r="M415" s="112">
        <v>0</v>
      </c>
      <c r="N415" s="112">
        <v>0</v>
      </c>
      <c r="O415" s="112">
        <v>0</v>
      </c>
      <c r="P415" s="112">
        <v>0</v>
      </c>
      <c r="Q415" s="112">
        <v>0</v>
      </c>
      <c r="R415" s="125"/>
    </row>
    <row r="416" ht="15.6" spans="1:18">
      <c r="A416" s="109"/>
      <c r="B416" s="109"/>
      <c r="C416" s="110" t="s">
        <v>444</v>
      </c>
      <c r="D416" s="110" t="s">
        <v>445</v>
      </c>
      <c r="E416" s="111">
        <f t="shared" si="6"/>
        <v>37598491</v>
      </c>
      <c r="F416" s="112">
        <v>0</v>
      </c>
      <c r="G416" s="112">
        <v>0</v>
      </c>
      <c r="H416" s="112">
        <v>37598491</v>
      </c>
      <c r="I416" s="112">
        <v>0</v>
      </c>
      <c r="J416" s="112">
        <v>0</v>
      </c>
      <c r="K416" s="112">
        <v>0</v>
      </c>
      <c r="L416" s="112">
        <v>0</v>
      </c>
      <c r="M416" s="112">
        <v>0</v>
      </c>
      <c r="N416" s="112">
        <v>0</v>
      </c>
      <c r="O416" s="112">
        <v>0</v>
      </c>
      <c r="P416" s="112">
        <v>0</v>
      </c>
      <c r="Q416" s="112">
        <v>0</v>
      </c>
      <c r="R416" s="125"/>
    </row>
    <row r="417" ht="15.6" spans="1:18">
      <c r="A417" s="110" t="s">
        <v>344</v>
      </c>
      <c r="B417" s="110" t="s">
        <v>440</v>
      </c>
      <c r="C417" s="110" t="s">
        <v>444</v>
      </c>
      <c r="D417" s="110" t="s">
        <v>53</v>
      </c>
      <c r="E417" s="111">
        <f t="shared" si="6"/>
        <v>35000000</v>
      </c>
      <c r="F417" s="112">
        <v>0</v>
      </c>
      <c r="G417" s="112">
        <v>0</v>
      </c>
      <c r="H417" s="112">
        <v>35000000</v>
      </c>
      <c r="I417" s="112">
        <v>0</v>
      </c>
      <c r="J417" s="112">
        <v>0</v>
      </c>
      <c r="K417" s="112">
        <v>0</v>
      </c>
      <c r="L417" s="112">
        <v>0</v>
      </c>
      <c r="M417" s="112">
        <v>0</v>
      </c>
      <c r="N417" s="112">
        <v>0</v>
      </c>
      <c r="O417" s="112">
        <v>0</v>
      </c>
      <c r="P417" s="112">
        <v>0</v>
      </c>
      <c r="Q417" s="112">
        <v>0</v>
      </c>
      <c r="R417" s="125"/>
    </row>
    <row r="418" ht="15.6" spans="1:18">
      <c r="A418" s="110" t="s">
        <v>344</v>
      </c>
      <c r="B418" s="110" t="s">
        <v>440</v>
      </c>
      <c r="C418" s="110" t="s">
        <v>444</v>
      </c>
      <c r="D418" s="110" t="s">
        <v>361</v>
      </c>
      <c r="E418" s="111">
        <f t="shared" si="6"/>
        <v>2598491</v>
      </c>
      <c r="F418" s="112">
        <v>0</v>
      </c>
      <c r="G418" s="112">
        <v>0</v>
      </c>
      <c r="H418" s="112">
        <v>2598491</v>
      </c>
      <c r="I418" s="112">
        <v>0</v>
      </c>
      <c r="J418" s="112">
        <v>0</v>
      </c>
      <c r="K418" s="112">
        <v>0</v>
      </c>
      <c r="L418" s="112">
        <v>0</v>
      </c>
      <c r="M418" s="112">
        <v>0</v>
      </c>
      <c r="N418" s="112">
        <v>0</v>
      </c>
      <c r="O418" s="112">
        <v>0</v>
      </c>
      <c r="P418" s="112">
        <v>0</v>
      </c>
      <c r="Q418" s="112">
        <v>0</v>
      </c>
      <c r="R418" s="125"/>
    </row>
    <row r="419" ht="15.6" spans="1:18">
      <c r="A419" s="109"/>
      <c r="B419" s="110" t="s">
        <v>446</v>
      </c>
      <c r="C419" s="109"/>
      <c r="D419" s="110" t="s">
        <v>447</v>
      </c>
      <c r="E419" s="111">
        <f t="shared" si="6"/>
        <v>6046000</v>
      </c>
      <c r="F419" s="112">
        <v>0</v>
      </c>
      <c r="G419" s="112">
        <v>100000</v>
      </c>
      <c r="H419" s="112">
        <v>5946000</v>
      </c>
      <c r="I419" s="112">
        <v>0</v>
      </c>
      <c r="J419" s="112">
        <v>0</v>
      </c>
      <c r="K419" s="112">
        <v>0</v>
      </c>
      <c r="L419" s="112">
        <v>0</v>
      </c>
      <c r="M419" s="112">
        <v>0</v>
      </c>
      <c r="N419" s="112">
        <v>0</v>
      </c>
      <c r="O419" s="112">
        <v>0</v>
      </c>
      <c r="P419" s="112">
        <v>0</v>
      </c>
      <c r="Q419" s="112">
        <v>0</v>
      </c>
      <c r="R419" s="125"/>
    </row>
    <row r="420" ht="15.6" spans="1:18">
      <c r="A420" s="109"/>
      <c r="B420" s="109"/>
      <c r="C420" s="110" t="s">
        <v>448</v>
      </c>
      <c r="D420" s="110" t="s">
        <v>449</v>
      </c>
      <c r="E420" s="111">
        <f t="shared" si="6"/>
        <v>5776000</v>
      </c>
      <c r="F420" s="112">
        <v>0</v>
      </c>
      <c r="G420" s="112">
        <v>0</v>
      </c>
      <c r="H420" s="112">
        <v>5776000</v>
      </c>
      <c r="I420" s="112">
        <v>0</v>
      </c>
      <c r="J420" s="112">
        <v>0</v>
      </c>
      <c r="K420" s="112">
        <v>0</v>
      </c>
      <c r="L420" s="112">
        <v>0</v>
      </c>
      <c r="M420" s="112">
        <v>0</v>
      </c>
      <c r="N420" s="112">
        <v>0</v>
      </c>
      <c r="O420" s="112">
        <v>0</v>
      </c>
      <c r="P420" s="112">
        <v>0</v>
      </c>
      <c r="Q420" s="112">
        <v>0</v>
      </c>
      <c r="R420" s="125"/>
    </row>
    <row r="421" ht="15.6" spans="1:18">
      <c r="A421" s="110" t="s">
        <v>344</v>
      </c>
      <c r="B421" s="110" t="s">
        <v>446</v>
      </c>
      <c r="C421" s="110" t="s">
        <v>448</v>
      </c>
      <c r="D421" s="110" t="s">
        <v>53</v>
      </c>
      <c r="E421" s="111">
        <f t="shared" si="6"/>
        <v>5000000</v>
      </c>
      <c r="F421" s="112">
        <v>0</v>
      </c>
      <c r="G421" s="112">
        <v>0</v>
      </c>
      <c r="H421" s="112">
        <v>5000000</v>
      </c>
      <c r="I421" s="112">
        <v>0</v>
      </c>
      <c r="J421" s="112">
        <v>0</v>
      </c>
      <c r="K421" s="112">
        <v>0</v>
      </c>
      <c r="L421" s="112">
        <v>0</v>
      </c>
      <c r="M421" s="112">
        <v>0</v>
      </c>
      <c r="N421" s="112">
        <v>0</v>
      </c>
      <c r="O421" s="112">
        <v>0</v>
      </c>
      <c r="P421" s="112">
        <v>0</v>
      </c>
      <c r="Q421" s="112">
        <v>0</v>
      </c>
      <c r="R421" s="125"/>
    </row>
    <row r="422" ht="15.6" spans="1:18">
      <c r="A422" s="110" t="s">
        <v>344</v>
      </c>
      <c r="B422" s="110" t="s">
        <v>446</v>
      </c>
      <c r="C422" s="110" t="s">
        <v>448</v>
      </c>
      <c r="D422" s="110" t="s">
        <v>361</v>
      </c>
      <c r="E422" s="111">
        <f t="shared" si="6"/>
        <v>776000</v>
      </c>
      <c r="F422" s="112">
        <v>0</v>
      </c>
      <c r="G422" s="112">
        <v>0</v>
      </c>
      <c r="H422" s="112">
        <v>776000</v>
      </c>
      <c r="I422" s="112">
        <v>0</v>
      </c>
      <c r="J422" s="112">
        <v>0</v>
      </c>
      <c r="K422" s="112">
        <v>0</v>
      </c>
      <c r="L422" s="112">
        <v>0</v>
      </c>
      <c r="M422" s="112">
        <v>0</v>
      </c>
      <c r="N422" s="112">
        <v>0</v>
      </c>
      <c r="O422" s="112">
        <v>0</v>
      </c>
      <c r="P422" s="112">
        <v>0</v>
      </c>
      <c r="Q422" s="112">
        <v>0</v>
      </c>
      <c r="R422" s="125"/>
    </row>
    <row r="423" ht="15.6" spans="1:18">
      <c r="A423" s="109"/>
      <c r="B423" s="109"/>
      <c r="C423" s="110" t="s">
        <v>450</v>
      </c>
      <c r="D423" s="110" t="s">
        <v>451</v>
      </c>
      <c r="E423" s="111">
        <f t="shared" si="6"/>
        <v>270000</v>
      </c>
      <c r="F423" s="112">
        <v>0</v>
      </c>
      <c r="G423" s="112">
        <v>100000</v>
      </c>
      <c r="H423" s="112">
        <v>170000</v>
      </c>
      <c r="I423" s="112">
        <v>0</v>
      </c>
      <c r="J423" s="112">
        <v>0</v>
      </c>
      <c r="K423" s="112">
        <v>0</v>
      </c>
      <c r="L423" s="112">
        <v>0</v>
      </c>
      <c r="M423" s="112">
        <v>0</v>
      </c>
      <c r="N423" s="112">
        <v>0</v>
      </c>
      <c r="O423" s="112">
        <v>0</v>
      </c>
      <c r="P423" s="112">
        <v>0</v>
      </c>
      <c r="Q423" s="112">
        <v>0</v>
      </c>
      <c r="R423" s="125"/>
    </row>
    <row r="424" ht="15.6" spans="1:18">
      <c r="A424" s="110" t="s">
        <v>344</v>
      </c>
      <c r="B424" s="110" t="s">
        <v>446</v>
      </c>
      <c r="C424" s="110" t="s">
        <v>450</v>
      </c>
      <c r="D424" s="110" t="s">
        <v>53</v>
      </c>
      <c r="E424" s="111">
        <f t="shared" si="6"/>
        <v>170000</v>
      </c>
      <c r="F424" s="112">
        <v>0</v>
      </c>
      <c r="G424" s="112">
        <v>0</v>
      </c>
      <c r="H424" s="112">
        <v>170000</v>
      </c>
      <c r="I424" s="112">
        <v>0</v>
      </c>
      <c r="J424" s="112">
        <v>0</v>
      </c>
      <c r="K424" s="112">
        <v>0</v>
      </c>
      <c r="L424" s="112">
        <v>0</v>
      </c>
      <c r="M424" s="112">
        <v>0</v>
      </c>
      <c r="N424" s="112">
        <v>0</v>
      </c>
      <c r="O424" s="112">
        <v>0</v>
      </c>
      <c r="P424" s="112">
        <v>0</v>
      </c>
      <c r="Q424" s="112">
        <v>0</v>
      </c>
      <c r="R424" s="125"/>
    </row>
    <row r="425" ht="15.6" spans="1:18">
      <c r="A425" s="110" t="s">
        <v>344</v>
      </c>
      <c r="B425" s="110" t="s">
        <v>446</v>
      </c>
      <c r="C425" s="110" t="s">
        <v>450</v>
      </c>
      <c r="D425" s="110" t="s">
        <v>361</v>
      </c>
      <c r="E425" s="111">
        <f t="shared" si="6"/>
        <v>100000</v>
      </c>
      <c r="F425" s="112">
        <v>0</v>
      </c>
      <c r="G425" s="112">
        <v>100000</v>
      </c>
      <c r="H425" s="112">
        <v>0</v>
      </c>
      <c r="I425" s="112">
        <v>0</v>
      </c>
      <c r="J425" s="112">
        <v>0</v>
      </c>
      <c r="K425" s="112">
        <v>0</v>
      </c>
      <c r="L425" s="112">
        <v>0</v>
      </c>
      <c r="M425" s="112">
        <v>0</v>
      </c>
      <c r="N425" s="112">
        <v>0</v>
      </c>
      <c r="O425" s="112">
        <v>0</v>
      </c>
      <c r="P425" s="112">
        <v>0</v>
      </c>
      <c r="Q425" s="112">
        <v>0</v>
      </c>
      <c r="R425" s="125"/>
    </row>
    <row r="426" ht="15.6" spans="1:18">
      <c r="A426" s="109"/>
      <c r="B426" s="110" t="s">
        <v>452</v>
      </c>
      <c r="C426" s="109"/>
      <c r="D426" s="110" t="s">
        <v>453</v>
      </c>
      <c r="E426" s="111">
        <f t="shared" si="6"/>
        <v>7118248</v>
      </c>
      <c r="F426" s="112">
        <v>0</v>
      </c>
      <c r="G426" s="112">
        <v>0</v>
      </c>
      <c r="H426" s="112">
        <v>7118248</v>
      </c>
      <c r="I426" s="112">
        <v>0</v>
      </c>
      <c r="J426" s="112">
        <v>0</v>
      </c>
      <c r="K426" s="112">
        <v>0</v>
      </c>
      <c r="L426" s="112">
        <v>0</v>
      </c>
      <c r="M426" s="112">
        <v>0</v>
      </c>
      <c r="N426" s="112">
        <v>0</v>
      </c>
      <c r="O426" s="112">
        <v>0</v>
      </c>
      <c r="P426" s="112">
        <v>0</v>
      </c>
      <c r="Q426" s="112">
        <v>0</v>
      </c>
      <c r="R426" s="125"/>
    </row>
    <row r="427" ht="15.6" spans="1:18">
      <c r="A427" s="109"/>
      <c r="B427" s="109"/>
      <c r="C427" s="110" t="s">
        <v>454</v>
      </c>
      <c r="D427" s="110" t="s">
        <v>455</v>
      </c>
      <c r="E427" s="111">
        <f t="shared" si="6"/>
        <v>7118248</v>
      </c>
      <c r="F427" s="112">
        <v>0</v>
      </c>
      <c r="G427" s="112">
        <v>0</v>
      </c>
      <c r="H427" s="112">
        <v>7118248</v>
      </c>
      <c r="I427" s="112">
        <v>0</v>
      </c>
      <c r="J427" s="112">
        <v>0</v>
      </c>
      <c r="K427" s="112">
        <v>0</v>
      </c>
      <c r="L427" s="112">
        <v>0</v>
      </c>
      <c r="M427" s="112">
        <v>0</v>
      </c>
      <c r="N427" s="112">
        <v>0</v>
      </c>
      <c r="O427" s="112">
        <v>0</v>
      </c>
      <c r="P427" s="112">
        <v>0</v>
      </c>
      <c r="Q427" s="112">
        <v>0</v>
      </c>
      <c r="R427" s="125"/>
    </row>
    <row r="428" ht="15.6" spans="1:18">
      <c r="A428" s="110" t="s">
        <v>344</v>
      </c>
      <c r="B428" s="110" t="s">
        <v>452</v>
      </c>
      <c r="C428" s="110" t="s">
        <v>454</v>
      </c>
      <c r="D428" s="110" t="s">
        <v>53</v>
      </c>
      <c r="E428" s="111">
        <f t="shared" ref="E428:E491" si="7">SUM(F428:R428)</f>
        <v>3900000</v>
      </c>
      <c r="F428" s="112">
        <v>0</v>
      </c>
      <c r="G428" s="112">
        <v>0</v>
      </c>
      <c r="H428" s="112">
        <v>3900000</v>
      </c>
      <c r="I428" s="112">
        <v>0</v>
      </c>
      <c r="J428" s="112">
        <v>0</v>
      </c>
      <c r="K428" s="112">
        <v>0</v>
      </c>
      <c r="L428" s="112">
        <v>0</v>
      </c>
      <c r="M428" s="112">
        <v>0</v>
      </c>
      <c r="N428" s="112">
        <v>0</v>
      </c>
      <c r="O428" s="112">
        <v>0</v>
      </c>
      <c r="P428" s="112">
        <v>0</v>
      </c>
      <c r="Q428" s="112">
        <v>0</v>
      </c>
      <c r="R428" s="125"/>
    </row>
    <row r="429" ht="15.6" spans="1:18">
      <c r="A429" s="110" t="s">
        <v>344</v>
      </c>
      <c r="B429" s="110" t="s">
        <v>452</v>
      </c>
      <c r="C429" s="110" t="s">
        <v>454</v>
      </c>
      <c r="D429" s="110" t="s">
        <v>361</v>
      </c>
      <c r="E429" s="111">
        <f t="shared" si="7"/>
        <v>3218248</v>
      </c>
      <c r="F429" s="112">
        <v>0</v>
      </c>
      <c r="G429" s="112">
        <v>0</v>
      </c>
      <c r="H429" s="112">
        <v>3218248</v>
      </c>
      <c r="I429" s="112">
        <v>0</v>
      </c>
      <c r="J429" s="112">
        <v>0</v>
      </c>
      <c r="K429" s="112">
        <v>0</v>
      </c>
      <c r="L429" s="112">
        <v>0</v>
      </c>
      <c r="M429" s="112">
        <v>0</v>
      </c>
      <c r="N429" s="112">
        <v>0</v>
      </c>
      <c r="O429" s="112">
        <v>0</v>
      </c>
      <c r="P429" s="112">
        <v>0</v>
      </c>
      <c r="Q429" s="112">
        <v>0</v>
      </c>
      <c r="R429" s="125"/>
    </row>
    <row r="430" ht="15.6" spans="1:18">
      <c r="A430" s="109"/>
      <c r="B430" s="110" t="s">
        <v>456</v>
      </c>
      <c r="C430" s="109"/>
      <c r="D430" s="110" t="s">
        <v>457</v>
      </c>
      <c r="E430" s="111">
        <f t="shared" si="7"/>
        <v>253600</v>
      </c>
      <c r="F430" s="112">
        <v>0</v>
      </c>
      <c r="G430" s="112">
        <v>0</v>
      </c>
      <c r="H430" s="112">
        <v>253600</v>
      </c>
      <c r="I430" s="112">
        <v>0</v>
      </c>
      <c r="J430" s="112">
        <v>0</v>
      </c>
      <c r="K430" s="112">
        <v>0</v>
      </c>
      <c r="L430" s="112">
        <v>0</v>
      </c>
      <c r="M430" s="112">
        <v>0</v>
      </c>
      <c r="N430" s="112">
        <v>0</v>
      </c>
      <c r="O430" s="112">
        <v>0</v>
      </c>
      <c r="P430" s="112">
        <v>0</v>
      </c>
      <c r="Q430" s="112">
        <v>0</v>
      </c>
      <c r="R430" s="125"/>
    </row>
    <row r="431" ht="15.6" spans="1:18">
      <c r="A431" s="109"/>
      <c r="B431" s="109"/>
      <c r="C431" s="110" t="s">
        <v>458</v>
      </c>
      <c r="D431" s="110" t="s">
        <v>459</v>
      </c>
      <c r="E431" s="111">
        <f t="shared" si="7"/>
        <v>253600</v>
      </c>
      <c r="F431" s="112">
        <v>0</v>
      </c>
      <c r="G431" s="112">
        <v>0</v>
      </c>
      <c r="H431" s="112">
        <v>253600</v>
      </c>
      <c r="I431" s="112">
        <v>0</v>
      </c>
      <c r="J431" s="112">
        <v>0</v>
      </c>
      <c r="K431" s="112">
        <v>0</v>
      </c>
      <c r="L431" s="112">
        <v>0</v>
      </c>
      <c r="M431" s="112">
        <v>0</v>
      </c>
      <c r="N431" s="112">
        <v>0</v>
      </c>
      <c r="O431" s="112">
        <v>0</v>
      </c>
      <c r="P431" s="112">
        <v>0</v>
      </c>
      <c r="Q431" s="112">
        <v>0</v>
      </c>
      <c r="R431" s="125"/>
    </row>
    <row r="432" ht="15.6" spans="1:18">
      <c r="A432" s="110" t="s">
        <v>344</v>
      </c>
      <c r="B432" s="110" t="s">
        <v>456</v>
      </c>
      <c r="C432" s="110" t="s">
        <v>458</v>
      </c>
      <c r="D432" s="110" t="s">
        <v>361</v>
      </c>
      <c r="E432" s="111">
        <f t="shared" si="7"/>
        <v>253600</v>
      </c>
      <c r="F432" s="112">
        <v>0</v>
      </c>
      <c r="G432" s="112">
        <v>0</v>
      </c>
      <c r="H432" s="112">
        <v>253600</v>
      </c>
      <c r="I432" s="112">
        <v>0</v>
      </c>
      <c r="J432" s="112">
        <v>0</v>
      </c>
      <c r="K432" s="112">
        <v>0</v>
      </c>
      <c r="L432" s="112">
        <v>0</v>
      </c>
      <c r="M432" s="112">
        <v>0</v>
      </c>
      <c r="N432" s="112">
        <v>0</v>
      </c>
      <c r="O432" s="112">
        <v>0</v>
      </c>
      <c r="P432" s="112">
        <v>0</v>
      </c>
      <c r="Q432" s="112">
        <v>0</v>
      </c>
      <c r="R432" s="125"/>
    </row>
    <row r="433" ht="15.6" spans="1:18">
      <c r="A433" s="109"/>
      <c r="B433" s="110" t="s">
        <v>460</v>
      </c>
      <c r="C433" s="109"/>
      <c r="D433" s="110" t="s">
        <v>369</v>
      </c>
      <c r="E433" s="111">
        <f t="shared" si="7"/>
        <v>58483482.76</v>
      </c>
      <c r="F433" s="112">
        <v>57640911.76</v>
      </c>
      <c r="G433" s="112">
        <v>0</v>
      </c>
      <c r="H433" s="112">
        <v>783171</v>
      </c>
      <c r="I433" s="112">
        <v>0</v>
      </c>
      <c r="J433" s="112">
        <v>0</v>
      </c>
      <c r="K433" s="112">
        <v>0</v>
      </c>
      <c r="L433" s="112">
        <v>0</v>
      </c>
      <c r="M433" s="112">
        <v>0</v>
      </c>
      <c r="N433" s="112">
        <v>0</v>
      </c>
      <c r="O433" s="112">
        <v>0</v>
      </c>
      <c r="P433" s="112">
        <v>0</v>
      </c>
      <c r="Q433" s="112">
        <v>59400</v>
      </c>
      <c r="R433" s="125"/>
    </row>
    <row r="434" ht="15.6" spans="1:18">
      <c r="A434" s="109"/>
      <c r="B434" s="109"/>
      <c r="C434" s="110" t="s">
        <v>461</v>
      </c>
      <c r="D434" s="110" t="s">
        <v>462</v>
      </c>
      <c r="E434" s="111">
        <f t="shared" si="7"/>
        <v>12200000</v>
      </c>
      <c r="F434" s="112">
        <v>12200000</v>
      </c>
      <c r="G434" s="112">
        <v>0</v>
      </c>
      <c r="H434" s="112">
        <v>0</v>
      </c>
      <c r="I434" s="112">
        <v>0</v>
      </c>
      <c r="J434" s="112">
        <v>0</v>
      </c>
      <c r="K434" s="112">
        <v>0</v>
      </c>
      <c r="L434" s="112">
        <v>0</v>
      </c>
      <c r="M434" s="112">
        <v>0</v>
      </c>
      <c r="N434" s="112">
        <v>0</v>
      </c>
      <c r="O434" s="112">
        <v>0</v>
      </c>
      <c r="P434" s="112">
        <v>0</v>
      </c>
      <c r="Q434" s="112">
        <v>0</v>
      </c>
      <c r="R434" s="125"/>
    </row>
    <row r="435" ht="15.6" spans="1:18">
      <c r="A435" s="110" t="s">
        <v>344</v>
      </c>
      <c r="B435" s="110" t="s">
        <v>460</v>
      </c>
      <c r="C435" s="110" t="s">
        <v>461</v>
      </c>
      <c r="D435" s="110" t="s">
        <v>53</v>
      </c>
      <c r="E435" s="111">
        <f t="shared" si="7"/>
        <v>12200000</v>
      </c>
      <c r="F435" s="112">
        <v>12200000</v>
      </c>
      <c r="G435" s="112">
        <v>0</v>
      </c>
      <c r="H435" s="112">
        <v>0</v>
      </c>
      <c r="I435" s="112">
        <v>0</v>
      </c>
      <c r="J435" s="112">
        <v>0</v>
      </c>
      <c r="K435" s="112">
        <v>0</v>
      </c>
      <c r="L435" s="112">
        <v>0</v>
      </c>
      <c r="M435" s="112">
        <v>0</v>
      </c>
      <c r="N435" s="112">
        <v>0</v>
      </c>
      <c r="O435" s="112">
        <v>0</v>
      </c>
      <c r="P435" s="112">
        <v>0</v>
      </c>
      <c r="Q435" s="112">
        <v>0</v>
      </c>
      <c r="R435" s="125"/>
    </row>
    <row r="436" ht="15.6" spans="1:18">
      <c r="A436" s="109"/>
      <c r="B436" s="109"/>
      <c r="C436" s="110" t="s">
        <v>463</v>
      </c>
      <c r="D436" s="110" t="s">
        <v>464</v>
      </c>
      <c r="E436" s="111">
        <f t="shared" si="7"/>
        <v>46283482.76</v>
      </c>
      <c r="F436" s="112">
        <v>45440911.76</v>
      </c>
      <c r="G436" s="112">
        <v>0</v>
      </c>
      <c r="H436" s="112">
        <v>783171</v>
      </c>
      <c r="I436" s="112">
        <v>0</v>
      </c>
      <c r="J436" s="112">
        <v>0</v>
      </c>
      <c r="K436" s="112">
        <v>0</v>
      </c>
      <c r="L436" s="112">
        <v>0</v>
      </c>
      <c r="M436" s="112">
        <v>0</v>
      </c>
      <c r="N436" s="112">
        <v>0</v>
      </c>
      <c r="O436" s="112">
        <v>0</v>
      </c>
      <c r="P436" s="112">
        <v>0</v>
      </c>
      <c r="Q436" s="112">
        <v>59400</v>
      </c>
      <c r="R436" s="125"/>
    </row>
    <row r="437" ht="15.6" spans="1:18">
      <c r="A437" s="110" t="s">
        <v>344</v>
      </c>
      <c r="B437" s="110" t="s">
        <v>460</v>
      </c>
      <c r="C437" s="110" t="s">
        <v>463</v>
      </c>
      <c r="D437" s="110" t="s">
        <v>176</v>
      </c>
      <c r="E437" s="111">
        <f t="shared" si="7"/>
        <v>370288.8</v>
      </c>
      <c r="F437" s="112">
        <v>370288.8</v>
      </c>
      <c r="G437" s="112">
        <v>0</v>
      </c>
      <c r="H437" s="112">
        <v>0</v>
      </c>
      <c r="I437" s="112">
        <v>0</v>
      </c>
      <c r="J437" s="112">
        <v>0</v>
      </c>
      <c r="K437" s="112">
        <v>0</v>
      </c>
      <c r="L437" s="112">
        <v>0</v>
      </c>
      <c r="M437" s="112">
        <v>0</v>
      </c>
      <c r="N437" s="112">
        <v>0</v>
      </c>
      <c r="O437" s="112">
        <v>0</v>
      </c>
      <c r="P437" s="112">
        <v>0</v>
      </c>
      <c r="Q437" s="112">
        <v>0</v>
      </c>
      <c r="R437" s="125"/>
    </row>
    <row r="438" ht="15.6" spans="1:18">
      <c r="A438" s="110" t="s">
        <v>344</v>
      </c>
      <c r="B438" s="110" t="s">
        <v>460</v>
      </c>
      <c r="C438" s="110" t="s">
        <v>463</v>
      </c>
      <c r="D438" s="110" t="s">
        <v>43</v>
      </c>
      <c r="E438" s="111">
        <f t="shared" si="7"/>
        <v>471189.6</v>
      </c>
      <c r="F438" s="112">
        <v>471189.6</v>
      </c>
      <c r="G438" s="112">
        <v>0</v>
      </c>
      <c r="H438" s="112">
        <v>0</v>
      </c>
      <c r="I438" s="112">
        <v>0</v>
      </c>
      <c r="J438" s="112">
        <v>0</v>
      </c>
      <c r="K438" s="112">
        <v>0</v>
      </c>
      <c r="L438" s="112">
        <v>0</v>
      </c>
      <c r="M438" s="112">
        <v>0</v>
      </c>
      <c r="N438" s="112">
        <v>0</v>
      </c>
      <c r="O438" s="112">
        <v>0</v>
      </c>
      <c r="P438" s="112">
        <v>0</v>
      </c>
      <c r="Q438" s="112">
        <v>0</v>
      </c>
      <c r="R438" s="125"/>
    </row>
    <row r="439" ht="15.6" spans="1:18">
      <c r="A439" s="110" t="s">
        <v>344</v>
      </c>
      <c r="B439" s="110" t="s">
        <v>460</v>
      </c>
      <c r="C439" s="110" t="s">
        <v>463</v>
      </c>
      <c r="D439" s="110" t="s">
        <v>77</v>
      </c>
      <c r="E439" s="111">
        <f t="shared" si="7"/>
        <v>899229.6</v>
      </c>
      <c r="F439" s="112">
        <v>899229.6</v>
      </c>
      <c r="G439" s="112">
        <v>0</v>
      </c>
      <c r="H439" s="112">
        <v>0</v>
      </c>
      <c r="I439" s="112">
        <v>0</v>
      </c>
      <c r="J439" s="112">
        <v>0</v>
      </c>
      <c r="K439" s="112">
        <v>0</v>
      </c>
      <c r="L439" s="112">
        <v>0</v>
      </c>
      <c r="M439" s="112">
        <v>0</v>
      </c>
      <c r="N439" s="112">
        <v>0</v>
      </c>
      <c r="O439" s="112">
        <v>0</v>
      </c>
      <c r="P439" s="112">
        <v>0</v>
      </c>
      <c r="Q439" s="112">
        <v>0</v>
      </c>
      <c r="R439" s="125"/>
    </row>
    <row r="440" ht="15.6" spans="1:18">
      <c r="A440" s="110" t="s">
        <v>344</v>
      </c>
      <c r="B440" s="110" t="s">
        <v>460</v>
      </c>
      <c r="C440" s="110" t="s">
        <v>463</v>
      </c>
      <c r="D440" s="110" t="s">
        <v>78</v>
      </c>
      <c r="E440" s="111">
        <f t="shared" si="7"/>
        <v>130171.2</v>
      </c>
      <c r="F440" s="112">
        <v>130171.2</v>
      </c>
      <c r="G440" s="112">
        <v>0</v>
      </c>
      <c r="H440" s="112">
        <v>0</v>
      </c>
      <c r="I440" s="112">
        <v>0</v>
      </c>
      <c r="J440" s="112">
        <v>0</v>
      </c>
      <c r="K440" s="112">
        <v>0</v>
      </c>
      <c r="L440" s="112">
        <v>0</v>
      </c>
      <c r="M440" s="112">
        <v>0</v>
      </c>
      <c r="N440" s="112">
        <v>0</v>
      </c>
      <c r="O440" s="112">
        <v>0</v>
      </c>
      <c r="P440" s="112">
        <v>0</v>
      </c>
      <c r="Q440" s="112">
        <v>0</v>
      </c>
      <c r="R440" s="125"/>
    </row>
    <row r="441" ht="15.6" spans="1:18">
      <c r="A441" s="110" t="s">
        <v>344</v>
      </c>
      <c r="B441" s="110" t="s">
        <v>460</v>
      </c>
      <c r="C441" s="110" t="s">
        <v>463</v>
      </c>
      <c r="D441" s="110" t="s">
        <v>61</v>
      </c>
      <c r="E441" s="111">
        <f t="shared" si="7"/>
        <v>382504.8</v>
      </c>
      <c r="F441" s="112">
        <v>382504.8</v>
      </c>
      <c r="G441" s="112">
        <v>0</v>
      </c>
      <c r="H441" s="112">
        <v>0</v>
      </c>
      <c r="I441" s="112">
        <v>0</v>
      </c>
      <c r="J441" s="112">
        <v>0</v>
      </c>
      <c r="K441" s="112">
        <v>0</v>
      </c>
      <c r="L441" s="112">
        <v>0</v>
      </c>
      <c r="M441" s="112">
        <v>0</v>
      </c>
      <c r="N441" s="112">
        <v>0</v>
      </c>
      <c r="O441" s="112">
        <v>0</v>
      </c>
      <c r="P441" s="112">
        <v>0</v>
      </c>
      <c r="Q441" s="112">
        <v>0</v>
      </c>
      <c r="R441" s="125"/>
    </row>
    <row r="442" ht="15.6" spans="1:18">
      <c r="A442" s="110" t="s">
        <v>344</v>
      </c>
      <c r="B442" s="110" t="s">
        <v>460</v>
      </c>
      <c r="C442" s="110" t="s">
        <v>463</v>
      </c>
      <c r="D442" s="110" t="s">
        <v>182</v>
      </c>
      <c r="E442" s="111">
        <f t="shared" si="7"/>
        <v>260344</v>
      </c>
      <c r="F442" s="112">
        <v>260344</v>
      </c>
      <c r="G442" s="112">
        <v>0</v>
      </c>
      <c r="H442" s="112">
        <v>0</v>
      </c>
      <c r="I442" s="112">
        <v>0</v>
      </c>
      <c r="J442" s="112">
        <v>0</v>
      </c>
      <c r="K442" s="112">
        <v>0</v>
      </c>
      <c r="L442" s="112">
        <v>0</v>
      </c>
      <c r="M442" s="112">
        <v>0</v>
      </c>
      <c r="N442" s="112">
        <v>0</v>
      </c>
      <c r="O442" s="112">
        <v>0</v>
      </c>
      <c r="P442" s="112">
        <v>0</v>
      </c>
      <c r="Q442" s="112">
        <v>0</v>
      </c>
      <c r="R442" s="125"/>
    </row>
    <row r="443" ht="15.6" spans="1:18">
      <c r="A443" s="110" t="s">
        <v>344</v>
      </c>
      <c r="B443" s="110" t="s">
        <v>460</v>
      </c>
      <c r="C443" s="110" t="s">
        <v>463</v>
      </c>
      <c r="D443" s="110" t="s">
        <v>170</v>
      </c>
      <c r="E443" s="111">
        <f t="shared" si="7"/>
        <v>209952.96</v>
      </c>
      <c r="F443" s="112">
        <v>209952.96</v>
      </c>
      <c r="G443" s="112">
        <v>0</v>
      </c>
      <c r="H443" s="112">
        <v>0</v>
      </c>
      <c r="I443" s="112">
        <v>0</v>
      </c>
      <c r="J443" s="112">
        <v>0</v>
      </c>
      <c r="K443" s="112">
        <v>0</v>
      </c>
      <c r="L443" s="112">
        <v>0</v>
      </c>
      <c r="M443" s="112">
        <v>0</v>
      </c>
      <c r="N443" s="112">
        <v>0</v>
      </c>
      <c r="O443" s="112">
        <v>0</v>
      </c>
      <c r="P443" s="112">
        <v>0</v>
      </c>
      <c r="Q443" s="112">
        <v>0</v>
      </c>
      <c r="R443" s="125"/>
    </row>
    <row r="444" ht="15.6" spans="1:18">
      <c r="A444" s="110" t="s">
        <v>344</v>
      </c>
      <c r="B444" s="110" t="s">
        <v>460</v>
      </c>
      <c r="C444" s="110" t="s">
        <v>463</v>
      </c>
      <c r="D444" s="110" t="s">
        <v>171</v>
      </c>
      <c r="E444" s="111">
        <f t="shared" si="7"/>
        <v>114626.4</v>
      </c>
      <c r="F444" s="112">
        <v>114626.4</v>
      </c>
      <c r="G444" s="112">
        <v>0</v>
      </c>
      <c r="H444" s="112">
        <v>0</v>
      </c>
      <c r="I444" s="112">
        <v>0</v>
      </c>
      <c r="J444" s="112">
        <v>0</v>
      </c>
      <c r="K444" s="112">
        <v>0</v>
      </c>
      <c r="L444" s="112">
        <v>0</v>
      </c>
      <c r="M444" s="112">
        <v>0</v>
      </c>
      <c r="N444" s="112">
        <v>0</v>
      </c>
      <c r="O444" s="112">
        <v>0</v>
      </c>
      <c r="P444" s="112">
        <v>0</v>
      </c>
      <c r="Q444" s="112">
        <v>0</v>
      </c>
      <c r="R444" s="125"/>
    </row>
    <row r="445" ht="15.6" spans="1:18">
      <c r="A445" s="110" t="s">
        <v>344</v>
      </c>
      <c r="B445" s="110" t="s">
        <v>460</v>
      </c>
      <c r="C445" s="110" t="s">
        <v>463</v>
      </c>
      <c r="D445" s="110" t="s">
        <v>146</v>
      </c>
      <c r="E445" s="111">
        <f t="shared" si="7"/>
        <v>60613.2</v>
      </c>
      <c r="F445" s="112">
        <v>60613.2</v>
      </c>
      <c r="G445" s="112">
        <v>0</v>
      </c>
      <c r="H445" s="112">
        <v>0</v>
      </c>
      <c r="I445" s="112">
        <v>0</v>
      </c>
      <c r="J445" s="112">
        <v>0</v>
      </c>
      <c r="K445" s="112">
        <v>0</v>
      </c>
      <c r="L445" s="112">
        <v>0</v>
      </c>
      <c r="M445" s="112">
        <v>0</v>
      </c>
      <c r="N445" s="112">
        <v>0</v>
      </c>
      <c r="O445" s="112">
        <v>0</v>
      </c>
      <c r="P445" s="112">
        <v>0</v>
      </c>
      <c r="Q445" s="112">
        <v>0</v>
      </c>
      <c r="R445" s="125"/>
    </row>
    <row r="446" ht="15.6" spans="1:18">
      <c r="A446" s="110" t="s">
        <v>344</v>
      </c>
      <c r="B446" s="110" t="s">
        <v>460</v>
      </c>
      <c r="C446" s="110" t="s">
        <v>463</v>
      </c>
      <c r="D446" s="110" t="s">
        <v>126</v>
      </c>
      <c r="E446" s="111">
        <f t="shared" si="7"/>
        <v>210206.4</v>
      </c>
      <c r="F446" s="112">
        <v>210206.4</v>
      </c>
      <c r="G446" s="112">
        <v>0</v>
      </c>
      <c r="H446" s="112">
        <v>0</v>
      </c>
      <c r="I446" s="112">
        <v>0</v>
      </c>
      <c r="J446" s="112">
        <v>0</v>
      </c>
      <c r="K446" s="112">
        <v>0</v>
      </c>
      <c r="L446" s="112">
        <v>0</v>
      </c>
      <c r="M446" s="112">
        <v>0</v>
      </c>
      <c r="N446" s="112">
        <v>0</v>
      </c>
      <c r="O446" s="112">
        <v>0</v>
      </c>
      <c r="P446" s="112">
        <v>0</v>
      </c>
      <c r="Q446" s="112">
        <v>0</v>
      </c>
      <c r="R446" s="125"/>
    </row>
    <row r="447" ht="15.6" spans="1:18">
      <c r="A447" s="110" t="s">
        <v>344</v>
      </c>
      <c r="B447" s="110" t="s">
        <v>460</v>
      </c>
      <c r="C447" s="110" t="s">
        <v>463</v>
      </c>
      <c r="D447" s="110" t="s">
        <v>111</v>
      </c>
      <c r="E447" s="111">
        <f t="shared" si="7"/>
        <v>752938.8</v>
      </c>
      <c r="F447" s="112">
        <v>752938.8</v>
      </c>
      <c r="G447" s="112">
        <v>0</v>
      </c>
      <c r="H447" s="112">
        <v>0</v>
      </c>
      <c r="I447" s="112">
        <v>0</v>
      </c>
      <c r="J447" s="112">
        <v>0</v>
      </c>
      <c r="K447" s="112">
        <v>0</v>
      </c>
      <c r="L447" s="112">
        <v>0</v>
      </c>
      <c r="M447" s="112">
        <v>0</v>
      </c>
      <c r="N447" s="112">
        <v>0</v>
      </c>
      <c r="O447" s="112">
        <v>0</v>
      </c>
      <c r="P447" s="112">
        <v>0</v>
      </c>
      <c r="Q447" s="112">
        <v>0</v>
      </c>
      <c r="R447" s="125"/>
    </row>
    <row r="448" ht="15.6" spans="1:18">
      <c r="A448" s="110" t="s">
        <v>344</v>
      </c>
      <c r="B448" s="110" t="s">
        <v>460</v>
      </c>
      <c r="C448" s="110" t="s">
        <v>463</v>
      </c>
      <c r="D448" s="110" t="s">
        <v>249</v>
      </c>
      <c r="E448" s="111">
        <f t="shared" si="7"/>
        <v>155860.8</v>
      </c>
      <c r="F448" s="112">
        <v>155860.8</v>
      </c>
      <c r="G448" s="112">
        <v>0</v>
      </c>
      <c r="H448" s="112">
        <v>0</v>
      </c>
      <c r="I448" s="112">
        <v>0</v>
      </c>
      <c r="J448" s="112">
        <v>0</v>
      </c>
      <c r="K448" s="112">
        <v>0</v>
      </c>
      <c r="L448" s="112">
        <v>0</v>
      </c>
      <c r="M448" s="112">
        <v>0</v>
      </c>
      <c r="N448" s="112">
        <v>0</v>
      </c>
      <c r="O448" s="112">
        <v>0</v>
      </c>
      <c r="P448" s="112">
        <v>0</v>
      </c>
      <c r="Q448" s="112">
        <v>0</v>
      </c>
      <c r="R448" s="125"/>
    </row>
    <row r="449" ht="15.6" spans="1:18">
      <c r="A449" s="110" t="s">
        <v>344</v>
      </c>
      <c r="B449" s="110" t="s">
        <v>460</v>
      </c>
      <c r="C449" s="110" t="s">
        <v>463</v>
      </c>
      <c r="D449" s="110" t="s">
        <v>281</v>
      </c>
      <c r="E449" s="111">
        <f t="shared" si="7"/>
        <v>521210.4</v>
      </c>
      <c r="F449" s="112">
        <v>521210.4</v>
      </c>
      <c r="G449" s="112">
        <v>0</v>
      </c>
      <c r="H449" s="112">
        <v>0</v>
      </c>
      <c r="I449" s="112">
        <v>0</v>
      </c>
      <c r="J449" s="112">
        <v>0</v>
      </c>
      <c r="K449" s="112">
        <v>0</v>
      </c>
      <c r="L449" s="112">
        <v>0</v>
      </c>
      <c r="M449" s="112">
        <v>0</v>
      </c>
      <c r="N449" s="112">
        <v>0</v>
      </c>
      <c r="O449" s="112">
        <v>0</v>
      </c>
      <c r="P449" s="112">
        <v>0</v>
      </c>
      <c r="Q449" s="112">
        <v>0</v>
      </c>
      <c r="R449" s="125"/>
    </row>
    <row r="450" ht="15.6" spans="1:18">
      <c r="A450" s="110" t="s">
        <v>344</v>
      </c>
      <c r="B450" s="110" t="s">
        <v>460</v>
      </c>
      <c r="C450" s="110" t="s">
        <v>463</v>
      </c>
      <c r="D450" s="110" t="s">
        <v>257</v>
      </c>
      <c r="E450" s="111">
        <f t="shared" si="7"/>
        <v>1891239.6</v>
      </c>
      <c r="F450" s="112">
        <v>1891239.6</v>
      </c>
      <c r="G450" s="112">
        <v>0</v>
      </c>
      <c r="H450" s="112">
        <v>0</v>
      </c>
      <c r="I450" s="112">
        <v>0</v>
      </c>
      <c r="J450" s="112">
        <v>0</v>
      </c>
      <c r="K450" s="112">
        <v>0</v>
      </c>
      <c r="L450" s="112">
        <v>0</v>
      </c>
      <c r="M450" s="112">
        <v>0</v>
      </c>
      <c r="N450" s="112">
        <v>0</v>
      </c>
      <c r="O450" s="112">
        <v>0</v>
      </c>
      <c r="P450" s="112">
        <v>0</v>
      </c>
      <c r="Q450" s="112">
        <v>0</v>
      </c>
      <c r="R450" s="125"/>
    </row>
    <row r="451" ht="15.6" spans="1:18">
      <c r="A451" s="110" t="s">
        <v>344</v>
      </c>
      <c r="B451" s="110" t="s">
        <v>460</v>
      </c>
      <c r="C451" s="110" t="s">
        <v>463</v>
      </c>
      <c r="D451" s="110" t="s">
        <v>258</v>
      </c>
      <c r="E451" s="111">
        <f t="shared" si="7"/>
        <v>1694011.2</v>
      </c>
      <c r="F451" s="112">
        <v>1694011.2</v>
      </c>
      <c r="G451" s="112">
        <v>0</v>
      </c>
      <c r="H451" s="112">
        <v>0</v>
      </c>
      <c r="I451" s="112">
        <v>0</v>
      </c>
      <c r="J451" s="112">
        <v>0</v>
      </c>
      <c r="K451" s="112">
        <v>0</v>
      </c>
      <c r="L451" s="112">
        <v>0</v>
      </c>
      <c r="M451" s="112">
        <v>0</v>
      </c>
      <c r="N451" s="112">
        <v>0</v>
      </c>
      <c r="O451" s="112">
        <v>0</v>
      </c>
      <c r="P451" s="112">
        <v>0</v>
      </c>
      <c r="Q451" s="112">
        <v>0</v>
      </c>
      <c r="R451" s="125"/>
    </row>
    <row r="452" ht="15.6" spans="1:18">
      <c r="A452" s="110" t="s">
        <v>344</v>
      </c>
      <c r="B452" s="110" t="s">
        <v>460</v>
      </c>
      <c r="C452" s="110" t="s">
        <v>463</v>
      </c>
      <c r="D452" s="110" t="s">
        <v>259</v>
      </c>
      <c r="E452" s="111">
        <f t="shared" si="7"/>
        <v>508658</v>
      </c>
      <c r="F452" s="112">
        <v>508658</v>
      </c>
      <c r="G452" s="112">
        <v>0</v>
      </c>
      <c r="H452" s="112">
        <v>0</v>
      </c>
      <c r="I452" s="112">
        <v>0</v>
      </c>
      <c r="J452" s="112">
        <v>0</v>
      </c>
      <c r="K452" s="112">
        <v>0</v>
      </c>
      <c r="L452" s="112">
        <v>0</v>
      </c>
      <c r="M452" s="112">
        <v>0</v>
      </c>
      <c r="N452" s="112">
        <v>0</v>
      </c>
      <c r="O452" s="112">
        <v>0</v>
      </c>
      <c r="P452" s="112">
        <v>0</v>
      </c>
      <c r="Q452" s="112">
        <v>0</v>
      </c>
      <c r="R452" s="125"/>
    </row>
    <row r="453" ht="15.6" spans="1:18">
      <c r="A453" s="110" t="s">
        <v>344</v>
      </c>
      <c r="B453" s="110" t="s">
        <v>460</v>
      </c>
      <c r="C453" s="110" t="s">
        <v>463</v>
      </c>
      <c r="D453" s="110" t="s">
        <v>260</v>
      </c>
      <c r="E453" s="111">
        <f t="shared" si="7"/>
        <v>2504744.4</v>
      </c>
      <c r="F453" s="112">
        <v>2504744.4</v>
      </c>
      <c r="G453" s="112">
        <v>0</v>
      </c>
      <c r="H453" s="112">
        <v>0</v>
      </c>
      <c r="I453" s="112">
        <v>0</v>
      </c>
      <c r="J453" s="112">
        <v>0</v>
      </c>
      <c r="K453" s="112">
        <v>0</v>
      </c>
      <c r="L453" s="112">
        <v>0</v>
      </c>
      <c r="M453" s="112">
        <v>0</v>
      </c>
      <c r="N453" s="112">
        <v>0</v>
      </c>
      <c r="O453" s="112">
        <v>0</v>
      </c>
      <c r="P453" s="112">
        <v>0</v>
      </c>
      <c r="Q453" s="112">
        <v>0</v>
      </c>
      <c r="R453" s="125"/>
    </row>
    <row r="454" ht="15.6" spans="1:18">
      <c r="A454" s="110" t="s">
        <v>344</v>
      </c>
      <c r="B454" s="110" t="s">
        <v>460</v>
      </c>
      <c r="C454" s="110" t="s">
        <v>463</v>
      </c>
      <c r="D454" s="110" t="s">
        <v>277</v>
      </c>
      <c r="E454" s="111">
        <f t="shared" si="7"/>
        <v>3598198</v>
      </c>
      <c r="F454" s="112">
        <v>3598198</v>
      </c>
      <c r="G454" s="112">
        <v>0</v>
      </c>
      <c r="H454" s="112">
        <v>0</v>
      </c>
      <c r="I454" s="112">
        <v>0</v>
      </c>
      <c r="J454" s="112">
        <v>0</v>
      </c>
      <c r="K454" s="112">
        <v>0</v>
      </c>
      <c r="L454" s="112">
        <v>0</v>
      </c>
      <c r="M454" s="112">
        <v>0</v>
      </c>
      <c r="N454" s="112">
        <v>0</v>
      </c>
      <c r="O454" s="112">
        <v>0</v>
      </c>
      <c r="P454" s="112">
        <v>0</v>
      </c>
      <c r="Q454" s="112">
        <v>0</v>
      </c>
      <c r="R454" s="125"/>
    </row>
    <row r="455" ht="15.6" spans="1:18">
      <c r="A455" s="110" t="s">
        <v>344</v>
      </c>
      <c r="B455" s="110" t="s">
        <v>460</v>
      </c>
      <c r="C455" s="110" t="s">
        <v>463</v>
      </c>
      <c r="D455" s="110" t="s">
        <v>261</v>
      </c>
      <c r="E455" s="111">
        <f t="shared" si="7"/>
        <v>1442916</v>
      </c>
      <c r="F455" s="112">
        <v>1442916</v>
      </c>
      <c r="G455" s="112">
        <v>0</v>
      </c>
      <c r="H455" s="112">
        <v>0</v>
      </c>
      <c r="I455" s="112">
        <v>0</v>
      </c>
      <c r="J455" s="112">
        <v>0</v>
      </c>
      <c r="K455" s="112">
        <v>0</v>
      </c>
      <c r="L455" s="112">
        <v>0</v>
      </c>
      <c r="M455" s="112">
        <v>0</v>
      </c>
      <c r="N455" s="112">
        <v>0</v>
      </c>
      <c r="O455" s="112">
        <v>0</v>
      </c>
      <c r="P455" s="112">
        <v>0</v>
      </c>
      <c r="Q455" s="112">
        <v>0</v>
      </c>
      <c r="R455" s="125"/>
    </row>
    <row r="456" ht="15.6" spans="1:18">
      <c r="A456" s="110" t="s">
        <v>344</v>
      </c>
      <c r="B456" s="110" t="s">
        <v>460</v>
      </c>
      <c r="C456" s="110" t="s">
        <v>463</v>
      </c>
      <c r="D456" s="110" t="s">
        <v>278</v>
      </c>
      <c r="E456" s="111">
        <f t="shared" si="7"/>
        <v>3860329.2</v>
      </c>
      <c r="F456" s="112">
        <v>3860329.2</v>
      </c>
      <c r="G456" s="112">
        <v>0</v>
      </c>
      <c r="H456" s="112">
        <v>0</v>
      </c>
      <c r="I456" s="112">
        <v>0</v>
      </c>
      <c r="J456" s="112">
        <v>0</v>
      </c>
      <c r="K456" s="112">
        <v>0</v>
      </c>
      <c r="L456" s="112">
        <v>0</v>
      </c>
      <c r="M456" s="112">
        <v>0</v>
      </c>
      <c r="N456" s="112">
        <v>0</v>
      </c>
      <c r="O456" s="112">
        <v>0</v>
      </c>
      <c r="P456" s="112">
        <v>0</v>
      </c>
      <c r="Q456" s="112">
        <v>0</v>
      </c>
      <c r="R456" s="125"/>
    </row>
    <row r="457" ht="15.6" spans="1:18">
      <c r="A457" s="110" t="s">
        <v>344</v>
      </c>
      <c r="B457" s="110" t="s">
        <v>460</v>
      </c>
      <c r="C457" s="110" t="s">
        <v>463</v>
      </c>
      <c r="D457" s="110" t="s">
        <v>262</v>
      </c>
      <c r="E457" s="111">
        <f t="shared" si="7"/>
        <v>1421654.4</v>
      </c>
      <c r="F457" s="112">
        <v>1421654.4</v>
      </c>
      <c r="G457" s="112">
        <v>0</v>
      </c>
      <c r="H457" s="112">
        <v>0</v>
      </c>
      <c r="I457" s="112">
        <v>0</v>
      </c>
      <c r="J457" s="112">
        <v>0</v>
      </c>
      <c r="K457" s="112">
        <v>0</v>
      </c>
      <c r="L457" s="112">
        <v>0</v>
      </c>
      <c r="M457" s="112">
        <v>0</v>
      </c>
      <c r="N457" s="112">
        <v>0</v>
      </c>
      <c r="O457" s="112">
        <v>0</v>
      </c>
      <c r="P457" s="112">
        <v>0</v>
      </c>
      <c r="Q457" s="112">
        <v>0</v>
      </c>
      <c r="R457" s="125"/>
    </row>
    <row r="458" ht="15.6" spans="1:18">
      <c r="A458" s="110" t="s">
        <v>344</v>
      </c>
      <c r="B458" s="110" t="s">
        <v>460</v>
      </c>
      <c r="C458" s="110" t="s">
        <v>463</v>
      </c>
      <c r="D458" s="110" t="s">
        <v>263</v>
      </c>
      <c r="E458" s="111">
        <f t="shared" si="7"/>
        <v>250397</v>
      </c>
      <c r="F458" s="112">
        <v>250397</v>
      </c>
      <c r="G458" s="112">
        <v>0</v>
      </c>
      <c r="H458" s="112">
        <v>0</v>
      </c>
      <c r="I458" s="112">
        <v>0</v>
      </c>
      <c r="J458" s="112">
        <v>0</v>
      </c>
      <c r="K458" s="112">
        <v>0</v>
      </c>
      <c r="L458" s="112">
        <v>0</v>
      </c>
      <c r="M458" s="112">
        <v>0</v>
      </c>
      <c r="N458" s="112">
        <v>0</v>
      </c>
      <c r="O458" s="112">
        <v>0</v>
      </c>
      <c r="P458" s="112">
        <v>0</v>
      </c>
      <c r="Q458" s="112">
        <v>0</v>
      </c>
      <c r="R458" s="125"/>
    </row>
    <row r="459" ht="15.6" spans="1:18">
      <c r="A459" s="110" t="s">
        <v>344</v>
      </c>
      <c r="B459" s="110" t="s">
        <v>460</v>
      </c>
      <c r="C459" s="110" t="s">
        <v>463</v>
      </c>
      <c r="D459" s="110" t="s">
        <v>264</v>
      </c>
      <c r="E459" s="111">
        <f t="shared" si="7"/>
        <v>653032.8</v>
      </c>
      <c r="F459" s="112">
        <v>653032.8</v>
      </c>
      <c r="G459" s="112">
        <v>0</v>
      </c>
      <c r="H459" s="112">
        <v>0</v>
      </c>
      <c r="I459" s="112">
        <v>0</v>
      </c>
      <c r="J459" s="112">
        <v>0</v>
      </c>
      <c r="K459" s="112">
        <v>0</v>
      </c>
      <c r="L459" s="112">
        <v>0</v>
      </c>
      <c r="M459" s="112">
        <v>0</v>
      </c>
      <c r="N459" s="112">
        <v>0</v>
      </c>
      <c r="O459" s="112">
        <v>0</v>
      </c>
      <c r="P459" s="112">
        <v>0</v>
      </c>
      <c r="Q459" s="112">
        <v>0</v>
      </c>
      <c r="R459" s="125"/>
    </row>
    <row r="460" ht="15.6" spans="1:18">
      <c r="A460" s="110" t="s">
        <v>344</v>
      </c>
      <c r="B460" s="110" t="s">
        <v>460</v>
      </c>
      <c r="C460" s="110" t="s">
        <v>463</v>
      </c>
      <c r="D460" s="110" t="s">
        <v>265</v>
      </c>
      <c r="E460" s="111">
        <f t="shared" si="7"/>
        <v>447232</v>
      </c>
      <c r="F460" s="112">
        <v>447232</v>
      </c>
      <c r="G460" s="112">
        <v>0</v>
      </c>
      <c r="H460" s="112">
        <v>0</v>
      </c>
      <c r="I460" s="112">
        <v>0</v>
      </c>
      <c r="J460" s="112">
        <v>0</v>
      </c>
      <c r="K460" s="112">
        <v>0</v>
      </c>
      <c r="L460" s="112">
        <v>0</v>
      </c>
      <c r="M460" s="112">
        <v>0</v>
      </c>
      <c r="N460" s="112">
        <v>0</v>
      </c>
      <c r="O460" s="112">
        <v>0</v>
      </c>
      <c r="P460" s="112">
        <v>0</v>
      </c>
      <c r="Q460" s="112">
        <v>0</v>
      </c>
      <c r="R460" s="125"/>
    </row>
    <row r="461" ht="15.6" spans="1:18">
      <c r="A461" s="110" t="s">
        <v>344</v>
      </c>
      <c r="B461" s="110" t="s">
        <v>460</v>
      </c>
      <c r="C461" s="110" t="s">
        <v>463</v>
      </c>
      <c r="D461" s="110" t="s">
        <v>266</v>
      </c>
      <c r="E461" s="111">
        <f t="shared" si="7"/>
        <v>464291.04</v>
      </c>
      <c r="F461" s="112">
        <v>464291.04</v>
      </c>
      <c r="G461" s="112">
        <v>0</v>
      </c>
      <c r="H461" s="112">
        <v>0</v>
      </c>
      <c r="I461" s="112">
        <v>0</v>
      </c>
      <c r="J461" s="112">
        <v>0</v>
      </c>
      <c r="K461" s="112">
        <v>0</v>
      </c>
      <c r="L461" s="112">
        <v>0</v>
      </c>
      <c r="M461" s="112">
        <v>0</v>
      </c>
      <c r="N461" s="112">
        <v>0</v>
      </c>
      <c r="O461" s="112">
        <v>0</v>
      </c>
      <c r="P461" s="112">
        <v>0</v>
      </c>
      <c r="Q461" s="112">
        <v>0</v>
      </c>
      <c r="R461" s="125"/>
    </row>
    <row r="462" ht="15.6" spans="1:18">
      <c r="A462" s="110" t="s">
        <v>344</v>
      </c>
      <c r="B462" s="110" t="s">
        <v>460</v>
      </c>
      <c r="C462" s="110" t="s">
        <v>463</v>
      </c>
      <c r="D462" s="110" t="s">
        <v>267</v>
      </c>
      <c r="E462" s="111">
        <f t="shared" si="7"/>
        <v>469273.2</v>
      </c>
      <c r="F462" s="112">
        <v>469273.2</v>
      </c>
      <c r="G462" s="112">
        <v>0</v>
      </c>
      <c r="H462" s="112">
        <v>0</v>
      </c>
      <c r="I462" s="112">
        <v>0</v>
      </c>
      <c r="J462" s="112">
        <v>0</v>
      </c>
      <c r="K462" s="112">
        <v>0</v>
      </c>
      <c r="L462" s="112">
        <v>0</v>
      </c>
      <c r="M462" s="112">
        <v>0</v>
      </c>
      <c r="N462" s="112">
        <v>0</v>
      </c>
      <c r="O462" s="112">
        <v>0</v>
      </c>
      <c r="P462" s="112">
        <v>0</v>
      </c>
      <c r="Q462" s="112">
        <v>0</v>
      </c>
      <c r="R462" s="125"/>
    </row>
    <row r="463" ht="15.6" spans="1:18">
      <c r="A463" s="110" t="s">
        <v>344</v>
      </c>
      <c r="B463" s="110" t="s">
        <v>460</v>
      </c>
      <c r="C463" s="110" t="s">
        <v>463</v>
      </c>
      <c r="D463" s="110" t="s">
        <v>268</v>
      </c>
      <c r="E463" s="111">
        <f t="shared" si="7"/>
        <v>313221.6</v>
      </c>
      <c r="F463" s="112">
        <v>313221.6</v>
      </c>
      <c r="G463" s="112">
        <v>0</v>
      </c>
      <c r="H463" s="112">
        <v>0</v>
      </c>
      <c r="I463" s="112">
        <v>0</v>
      </c>
      <c r="J463" s="112">
        <v>0</v>
      </c>
      <c r="K463" s="112">
        <v>0</v>
      </c>
      <c r="L463" s="112">
        <v>0</v>
      </c>
      <c r="M463" s="112">
        <v>0</v>
      </c>
      <c r="N463" s="112">
        <v>0</v>
      </c>
      <c r="O463" s="112">
        <v>0</v>
      </c>
      <c r="P463" s="112">
        <v>0</v>
      </c>
      <c r="Q463" s="112">
        <v>0</v>
      </c>
      <c r="R463" s="125"/>
    </row>
    <row r="464" ht="15.6" spans="1:18">
      <c r="A464" s="110" t="s">
        <v>344</v>
      </c>
      <c r="B464" s="110" t="s">
        <v>460</v>
      </c>
      <c r="C464" s="110" t="s">
        <v>463</v>
      </c>
      <c r="D464" s="110" t="s">
        <v>269</v>
      </c>
      <c r="E464" s="111">
        <f t="shared" si="7"/>
        <v>616553</v>
      </c>
      <c r="F464" s="112">
        <v>616553</v>
      </c>
      <c r="G464" s="112">
        <v>0</v>
      </c>
      <c r="H464" s="112">
        <v>0</v>
      </c>
      <c r="I464" s="112">
        <v>0</v>
      </c>
      <c r="J464" s="112">
        <v>0</v>
      </c>
      <c r="K464" s="112">
        <v>0</v>
      </c>
      <c r="L464" s="112">
        <v>0</v>
      </c>
      <c r="M464" s="112">
        <v>0</v>
      </c>
      <c r="N464" s="112">
        <v>0</v>
      </c>
      <c r="O464" s="112">
        <v>0</v>
      </c>
      <c r="P464" s="112">
        <v>0</v>
      </c>
      <c r="Q464" s="112">
        <v>0</v>
      </c>
      <c r="R464" s="125"/>
    </row>
    <row r="465" ht="15.6" spans="1:18">
      <c r="A465" s="110" t="s">
        <v>344</v>
      </c>
      <c r="B465" s="110" t="s">
        <v>460</v>
      </c>
      <c r="C465" s="110" t="s">
        <v>463</v>
      </c>
      <c r="D465" s="110" t="s">
        <v>270</v>
      </c>
      <c r="E465" s="111">
        <f t="shared" si="7"/>
        <v>289349.62</v>
      </c>
      <c r="F465" s="112">
        <v>289349.62</v>
      </c>
      <c r="G465" s="112">
        <v>0</v>
      </c>
      <c r="H465" s="112">
        <v>0</v>
      </c>
      <c r="I465" s="112">
        <v>0</v>
      </c>
      <c r="J465" s="112">
        <v>0</v>
      </c>
      <c r="K465" s="112">
        <v>0</v>
      </c>
      <c r="L465" s="112">
        <v>0</v>
      </c>
      <c r="M465" s="112">
        <v>0</v>
      </c>
      <c r="N465" s="112">
        <v>0</v>
      </c>
      <c r="O465" s="112">
        <v>0</v>
      </c>
      <c r="P465" s="112">
        <v>0</v>
      </c>
      <c r="Q465" s="112">
        <v>0</v>
      </c>
      <c r="R465" s="125"/>
    </row>
    <row r="466" ht="15.6" spans="1:18">
      <c r="A466" s="110" t="s">
        <v>344</v>
      </c>
      <c r="B466" s="110" t="s">
        <v>460</v>
      </c>
      <c r="C466" s="110" t="s">
        <v>463</v>
      </c>
      <c r="D466" s="110" t="s">
        <v>271</v>
      </c>
      <c r="E466" s="111">
        <f t="shared" si="7"/>
        <v>204922.8</v>
      </c>
      <c r="F466" s="112">
        <v>204922.8</v>
      </c>
      <c r="G466" s="112">
        <v>0</v>
      </c>
      <c r="H466" s="112">
        <v>0</v>
      </c>
      <c r="I466" s="112">
        <v>0</v>
      </c>
      <c r="J466" s="112">
        <v>0</v>
      </c>
      <c r="K466" s="112">
        <v>0</v>
      </c>
      <c r="L466" s="112">
        <v>0</v>
      </c>
      <c r="M466" s="112">
        <v>0</v>
      </c>
      <c r="N466" s="112">
        <v>0</v>
      </c>
      <c r="O466" s="112">
        <v>0</v>
      </c>
      <c r="P466" s="112">
        <v>0</v>
      </c>
      <c r="Q466" s="112">
        <v>0</v>
      </c>
      <c r="R466" s="125"/>
    </row>
    <row r="467" ht="15.6" spans="1:18">
      <c r="A467" s="110" t="s">
        <v>344</v>
      </c>
      <c r="B467" s="110" t="s">
        <v>460</v>
      </c>
      <c r="C467" s="110" t="s">
        <v>463</v>
      </c>
      <c r="D467" s="110" t="s">
        <v>272</v>
      </c>
      <c r="E467" s="111">
        <f t="shared" si="7"/>
        <v>261611</v>
      </c>
      <c r="F467" s="112">
        <v>261611</v>
      </c>
      <c r="G467" s="112">
        <v>0</v>
      </c>
      <c r="H467" s="112">
        <v>0</v>
      </c>
      <c r="I467" s="112">
        <v>0</v>
      </c>
      <c r="J467" s="112">
        <v>0</v>
      </c>
      <c r="K467" s="112">
        <v>0</v>
      </c>
      <c r="L467" s="112">
        <v>0</v>
      </c>
      <c r="M467" s="112">
        <v>0</v>
      </c>
      <c r="N467" s="112">
        <v>0</v>
      </c>
      <c r="O467" s="112">
        <v>0</v>
      </c>
      <c r="P467" s="112">
        <v>0</v>
      </c>
      <c r="Q467" s="112">
        <v>0</v>
      </c>
      <c r="R467" s="125"/>
    </row>
    <row r="468" ht="15.6" spans="1:18">
      <c r="A468" s="110" t="s">
        <v>344</v>
      </c>
      <c r="B468" s="110" t="s">
        <v>460</v>
      </c>
      <c r="C468" s="110" t="s">
        <v>463</v>
      </c>
      <c r="D468" s="110" t="s">
        <v>273</v>
      </c>
      <c r="E468" s="111">
        <f t="shared" si="7"/>
        <v>335268</v>
      </c>
      <c r="F468" s="112">
        <v>335268</v>
      </c>
      <c r="G468" s="112">
        <v>0</v>
      </c>
      <c r="H468" s="112">
        <v>0</v>
      </c>
      <c r="I468" s="112">
        <v>0</v>
      </c>
      <c r="J468" s="112">
        <v>0</v>
      </c>
      <c r="K468" s="112">
        <v>0</v>
      </c>
      <c r="L468" s="112">
        <v>0</v>
      </c>
      <c r="M468" s="112">
        <v>0</v>
      </c>
      <c r="N468" s="112">
        <v>0</v>
      </c>
      <c r="O468" s="112">
        <v>0</v>
      </c>
      <c r="P468" s="112">
        <v>0</v>
      </c>
      <c r="Q468" s="112">
        <v>0</v>
      </c>
      <c r="R468" s="125"/>
    </row>
    <row r="469" ht="15.6" spans="1:18">
      <c r="A469" s="110" t="s">
        <v>344</v>
      </c>
      <c r="B469" s="110" t="s">
        <v>460</v>
      </c>
      <c r="C469" s="110" t="s">
        <v>463</v>
      </c>
      <c r="D469" s="110" t="s">
        <v>274</v>
      </c>
      <c r="E469" s="111">
        <f t="shared" si="7"/>
        <v>298864.08</v>
      </c>
      <c r="F469" s="112">
        <v>298864.08</v>
      </c>
      <c r="G469" s="112">
        <v>0</v>
      </c>
      <c r="H469" s="112">
        <v>0</v>
      </c>
      <c r="I469" s="112">
        <v>0</v>
      </c>
      <c r="J469" s="112">
        <v>0</v>
      </c>
      <c r="K469" s="112">
        <v>0</v>
      </c>
      <c r="L469" s="112">
        <v>0</v>
      </c>
      <c r="M469" s="112">
        <v>0</v>
      </c>
      <c r="N469" s="112">
        <v>0</v>
      </c>
      <c r="O469" s="112">
        <v>0</v>
      </c>
      <c r="P469" s="112">
        <v>0</v>
      </c>
      <c r="Q469" s="112">
        <v>0</v>
      </c>
      <c r="R469" s="125"/>
    </row>
    <row r="470" ht="15.6" spans="1:18">
      <c r="A470" s="110" t="s">
        <v>344</v>
      </c>
      <c r="B470" s="110" t="s">
        <v>460</v>
      </c>
      <c r="C470" s="110" t="s">
        <v>463</v>
      </c>
      <c r="D470" s="110" t="s">
        <v>166</v>
      </c>
      <c r="E470" s="111">
        <f t="shared" si="7"/>
        <v>211567.2</v>
      </c>
      <c r="F470" s="112">
        <v>211567.2</v>
      </c>
      <c r="G470" s="112">
        <v>0</v>
      </c>
      <c r="H470" s="112">
        <v>0</v>
      </c>
      <c r="I470" s="112">
        <v>0</v>
      </c>
      <c r="J470" s="112">
        <v>0</v>
      </c>
      <c r="K470" s="112">
        <v>0</v>
      </c>
      <c r="L470" s="112">
        <v>0</v>
      </c>
      <c r="M470" s="112">
        <v>0</v>
      </c>
      <c r="N470" s="112">
        <v>0</v>
      </c>
      <c r="O470" s="112">
        <v>0</v>
      </c>
      <c r="P470" s="112">
        <v>0</v>
      </c>
      <c r="Q470" s="112">
        <v>0</v>
      </c>
      <c r="R470" s="125"/>
    </row>
    <row r="471" ht="15.6" spans="1:18">
      <c r="A471" s="110" t="s">
        <v>344</v>
      </c>
      <c r="B471" s="110" t="s">
        <v>460</v>
      </c>
      <c r="C471" s="110" t="s">
        <v>463</v>
      </c>
      <c r="D471" s="110" t="s">
        <v>156</v>
      </c>
      <c r="E471" s="111">
        <f t="shared" si="7"/>
        <v>157442.4</v>
      </c>
      <c r="F471" s="112">
        <v>157442.4</v>
      </c>
      <c r="G471" s="112">
        <v>0</v>
      </c>
      <c r="H471" s="112">
        <v>0</v>
      </c>
      <c r="I471" s="112">
        <v>0</v>
      </c>
      <c r="J471" s="112">
        <v>0</v>
      </c>
      <c r="K471" s="112">
        <v>0</v>
      </c>
      <c r="L471" s="112">
        <v>0</v>
      </c>
      <c r="M471" s="112">
        <v>0</v>
      </c>
      <c r="N471" s="112">
        <v>0</v>
      </c>
      <c r="O471" s="112">
        <v>0</v>
      </c>
      <c r="P471" s="112">
        <v>0</v>
      </c>
      <c r="Q471" s="112">
        <v>0</v>
      </c>
      <c r="R471" s="125"/>
    </row>
    <row r="472" ht="15.6" spans="1:18">
      <c r="A472" s="110" t="s">
        <v>344</v>
      </c>
      <c r="B472" s="110" t="s">
        <v>460</v>
      </c>
      <c r="C472" s="110" t="s">
        <v>463</v>
      </c>
      <c r="D472" s="110" t="s">
        <v>188</v>
      </c>
      <c r="E472" s="111">
        <f t="shared" si="7"/>
        <v>176042.4</v>
      </c>
      <c r="F472" s="112">
        <v>176042.4</v>
      </c>
      <c r="G472" s="112">
        <v>0</v>
      </c>
      <c r="H472" s="112">
        <v>0</v>
      </c>
      <c r="I472" s="112">
        <v>0</v>
      </c>
      <c r="J472" s="112">
        <v>0</v>
      </c>
      <c r="K472" s="112">
        <v>0</v>
      </c>
      <c r="L472" s="112">
        <v>0</v>
      </c>
      <c r="M472" s="112">
        <v>0</v>
      </c>
      <c r="N472" s="112">
        <v>0</v>
      </c>
      <c r="O472" s="112">
        <v>0</v>
      </c>
      <c r="P472" s="112">
        <v>0</v>
      </c>
      <c r="Q472" s="112">
        <v>0</v>
      </c>
      <c r="R472" s="125"/>
    </row>
    <row r="473" ht="15.6" spans="1:18">
      <c r="A473" s="110" t="s">
        <v>344</v>
      </c>
      <c r="B473" s="110" t="s">
        <v>460</v>
      </c>
      <c r="C473" s="110" t="s">
        <v>463</v>
      </c>
      <c r="D473" s="110" t="s">
        <v>218</v>
      </c>
      <c r="E473" s="111">
        <f t="shared" si="7"/>
        <v>3546544.8</v>
      </c>
      <c r="F473" s="112">
        <v>3546544.8</v>
      </c>
      <c r="G473" s="112">
        <v>0</v>
      </c>
      <c r="H473" s="112">
        <v>0</v>
      </c>
      <c r="I473" s="112">
        <v>0</v>
      </c>
      <c r="J473" s="112">
        <v>0</v>
      </c>
      <c r="K473" s="112">
        <v>0</v>
      </c>
      <c r="L473" s="112">
        <v>0</v>
      </c>
      <c r="M473" s="112">
        <v>0</v>
      </c>
      <c r="N473" s="112">
        <v>0</v>
      </c>
      <c r="O473" s="112">
        <v>0</v>
      </c>
      <c r="P473" s="112">
        <v>0</v>
      </c>
      <c r="Q473" s="112">
        <v>0</v>
      </c>
      <c r="R473" s="125"/>
    </row>
    <row r="474" ht="15.6" spans="1:18">
      <c r="A474" s="110" t="s">
        <v>344</v>
      </c>
      <c r="B474" s="110" t="s">
        <v>460</v>
      </c>
      <c r="C474" s="110" t="s">
        <v>463</v>
      </c>
      <c r="D474" s="110" t="s">
        <v>233</v>
      </c>
      <c r="E474" s="111">
        <f t="shared" si="7"/>
        <v>266882.4</v>
      </c>
      <c r="F474" s="112">
        <v>266882.4</v>
      </c>
      <c r="G474" s="112">
        <v>0</v>
      </c>
      <c r="H474" s="112">
        <v>0</v>
      </c>
      <c r="I474" s="112">
        <v>0</v>
      </c>
      <c r="J474" s="112">
        <v>0</v>
      </c>
      <c r="K474" s="112">
        <v>0</v>
      </c>
      <c r="L474" s="112">
        <v>0</v>
      </c>
      <c r="M474" s="112">
        <v>0</v>
      </c>
      <c r="N474" s="112">
        <v>0</v>
      </c>
      <c r="O474" s="112">
        <v>0</v>
      </c>
      <c r="P474" s="112">
        <v>0</v>
      </c>
      <c r="Q474" s="112">
        <v>0</v>
      </c>
      <c r="R474" s="125"/>
    </row>
    <row r="475" ht="15.6" spans="1:18">
      <c r="A475" s="110" t="s">
        <v>344</v>
      </c>
      <c r="B475" s="110" t="s">
        <v>460</v>
      </c>
      <c r="C475" s="110" t="s">
        <v>463</v>
      </c>
      <c r="D475" s="110" t="s">
        <v>241</v>
      </c>
      <c r="E475" s="111">
        <f t="shared" si="7"/>
        <v>63331.2</v>
      </c>
      <c r="F475" s="112">
        <v>63331.2</v>
      </c>
      <c r="G475" s="112">
        <v>0</v>
      </c>
      <c r="H475" s="112">
        <v>0</v>
      </c>
      <c r="I475" s="112">
        <v>0</v>
      </c>
      <c r="J475" s="112">
        <v>0</v>
      </c>
      <c r="K475" s="112">
        <v>0</v>
      </c>
      <c r="L475" s="112">
        <v>0</v>
      </c>
      <c r="M475" s="112">
        <v>0</v>
      </c>
      <c r="N475" s="112">
        <v>0</v>
      </c>
      <c r="O475" s="112">
        <v>0</v>
      </c>
      <c r="P475" s="112">
        <v>0</v>
      </c>
      <c r="Q475" s="112">
        <v>0</v>
      </c>
      <c r="R475" s="125"/>
    </row>
    <row r="476" ht="15.6" spans="1:18">
      <c r="A476" s="110" t="s">
        <v>344</v>
      </c>
      <c r="B476" s="110" t="s">
        <v>460</v>
      </c>
      <c r="C476" s="110" t="s">
        <v>463</v>
      </c>
      <c r="D476" s="110" t="s">
        <v>234</v>
      </c>
      <c r="E476" s="111">
        <f t="shared" si="7"/>
        <v>65179.2</v>
      </c>
      <c r="F476" s="112">
        <v>65179.2</v>
      </c>
      <c r="G476" s="112">
        <v>0</v>
      </c>
      <c r="H476" s="112">
        <v>0</v>
      </c>
      <c r="I476" s="112">
        <v>0</v>
      </c>
      <c r="J476" s="112">
        <v>0</v>
      </c>
      <c r="K476" s="112">
        <v>0</v>
      </c>
      <c r="L476" s="112">
        <v>0</v>
      </c>
      <c r="M476" s="112">
        <v>0</v>
      </c>
      <c r="N476" s="112">
        <v>0</v>
      </c>
      <c r="O476" s="112">
        <v>0</v>
      </c>
      <c r="P476" s="112">
        <v>0</v>
      </c>
      <c r="Q476" s="112">
        <v>0</v>
      </c>
      <c r="R476" s="125"/>
    </row>
    <row r="477" ht="15.6" spans="1:18">
      <c r="A477" s="110" t="s">
        <v>344</v>
      </c>
      <c r="B477" s="110" t="s">
        <v>460</v>
      </c>
      <c r="C477" s="110" t="s">
        <v>463</v>
      </c>
      <c r="D477" s="110" t="s">
        <v>320</v>
      </c>
      <c r="E477" s="111">
        <f t="shared" si="7"/>
        <v>99763</v>
      </c>
      <c r="F477" s="112">
        <v>99763</v>
      </c>
      <c r="G477" s="112">
        <v>0</v>
      </c>
      <c r="H477" s="112">
        <v>0</v>
      </c>
      <c r="I477" s="112">
        <v>0</v>
      </c>
      <c r="J477" s="112">
        <v>0</v>
      </c>
      <c r="K477" s="112">
        <v>0</v>
      </c>
      <c r="L477" s="112">
        <v>0</v>
      </c>
      <c r="M477" s="112">
        <v>0</v>
      </c>
      <c r="N477" s="112">
        <v>0</v>
      </c>
      <c r="O477" s="112">
        <v>0</v>
      </c>
      <c r="P477" s="112">
        <v>0</v>
      </c>
      <c r="Q477" s="112">
        <v>0</v>
      </c>
      <c r="R477" s="125"/>
    </row>
    <row r="478" ht="15.6" spans="1:18">
      <c r="A478" s="110" t="s">
        <v>344</v>
      </c>
      <c r="B478" s="110" t="s">
        <v>460</v>
      </c>
      <c r="C478" s="110" t="s">
        <v>463</v>
      </c>
      <c r="D478" s="110" t="s">
        <v>329</v>
      </c>
      <c r="E478" s="111">
        <f t="shared" si="7"/>
        <v>133082.4</v>
      </c>
      <c r="F478" s="112">
        <v>133082.4</v>
      </c>
      <c r="G478" s="112">
        <v>0</v>
      </c>
      <c r="H478" s="112">
        <v>0</v>
      </c>
      <c r="I478" s="112">
        <v>0</v>
      </c>
      <c r="J478" s="112">
        <v>0</v>
      </c>
      <c r="K478" s="112">
        <v>0</v>
      </c>
      <c r="L478" s="112">
        <v>0</v>
      </c>
      <c r="M478" s="112">
        <v>0</v>
      </c>
      <c r="N478" s="112">
        <v>0</v>
      </c>
      <c r="O478" s="112">
        <v>0</v>
      </c>
      <c r="P478" s="112">
        <v>0</v>
      </c>
      <c r="Q478" s="112">
        <v>0</v>
      </c>
      <c r="R478" s="125"/>
    </row>
    <row r="479" ht="15.6" spans="1:18">
      <c r="A479" s="110" t="s">
        <v>344</v>
      </c>
      <c r="B479" s="110" t="s">
        <v>460</v>
      </c>
      <c r="C479" s="110" t="s">
        <v>463</v>
      </c>
      <c r="D479" s="110" t="s">
        <v>338</v>
      </c>
      <c r="E479" s="111">
        <f t="shared" si="7"/>
        <v>246475.2</v>
      </c>
      <c r="F479" s="112">
        <v>246475.2</v>
      </c>
      <c r="G479" s="112">
        <v>0</v>
      </c>
      <c r="H479" s="112">
        <v>0</v>
      </c>
      <c r="I479" s="112">
        <v>0</v>
      </c>
      <c r="J479" s="112">
        <v>0</v>
      </c>
      <c r="K479" s="112">
        <v>0</v>
      </c>
      <c r="L479" s="112">
        <v>0</v>
      </c>
      <c r="M479" s="112">
        <v>0</v>
      </c>
      <c r="N479" s="112">
        <v>0</v>
      </c>
      <c r="O479" s="112">
        <v>0</v>
      </c>
      <c r="P479" s="112">
        <v>0</v>
      </c>
      <c r="Q479" s="112">
        <v>0</v>
      </c>
      <c r="R479" s="125"/>
    </row>
    <row r="480" ht="15.6" spans="1:18">
      <c r="A480" s="110" t="s">
        <v>344</v>
      </c>
      <c r="B480" s="110" t="s">
        <v>460</v>
      </c>
      <c r="C480" s="110" t="s">
        <v>463</v>
      </c>
      <c r="D480" s="110" t="s">
        <v>343</v>
      </c>
      <c r="E480" s="111">
        <f t="shared" si="7"/>
        <v>81869</v>
      </c>
      <c r="F480" s="112">
        <v>81869</v>
      </c>
      <c r="G480" s="112">
        <v>0</v>
      </c>
      <c r="H480" s="112">
        <v>0</v>
      </c>
      <c r="I480" s="112">
        <v>0</v>
      </c>
      <c r="J480" s="112">
        <v>0</v>
      </c>
      <c r="K480" s="112">
        <v>0</v>
      </c>
      <c r="L480" s="112">
        <v>0</v>
      </c>
      <c r="M480" s="112">
        <v>0</v>
      </c>
      <c r="N480" s="112">
        <v>0</v>
      </c>
      <c r="O480" s="112">
        <v>0</v>
      </c>
      <c r="P480" s="112">
        <v>0</v>
      </c>
      <c r="Q480" s="112">
        <v>0</v>
      </c>
      <c r="R480" s="125"/>
    </row>
    <row r="481" ht="15.6" spans="1:18">
      <c r="A481" s="110" t="s">
        <v>344</v>
      </c>
      <c r="B481" s="110" t="s">
        <v>460</v>
      </c>
      <c r="C481" s="110" t="s">
        <v>463</v>
      </c>
      <c r="D481" s="110" t="s">
        <v>290</v>
      </c>
      <c r="E481" s="111">
        <f t="shared" si="7"/>
        <v>218903</v>
      </c>
      <c r="F481" s="112">
        <v>218903</v>
      </c>
      <c r="G481" s="112">
        <v>0</v>
      </c>
      <c r="H481" s="112">
        <v>0</v>
      </c>
      <c r="I481" s="112">
        <v>0</v>
      </c>
      <c r="J481" s="112">
        <v>0</v>
      </c>
      <c r="K481" s="112">
        <v>0</v>
      </c>
      <c r="L481" s="112">
        <v>0</v>
      </c>
      <c r="M481" s="112">
        <v>0</v>
      </c>
      <c r="N481" s="112">
        <v>0</v>
      </c>
      <c r="O481" s="112">
        <v>0</v>
      </c>
      <c r="P481" s="112">
        <v>0</v>
      </c>
      <c r="Q481" s="112">
        <v>0</v>
      </c>
      <c r="R481" s="125"/>
    </row>
    <row r="482" ht="15.6" spans="1:18">
      <c r="A482" s="110" t="s">
        <v>344</v>
      </c>
      <c r="B482" s="110" t="s">
        <v>460</v>
      </c>
      <c r="C482" s="110" t="s">
        <v>463</v>
      </c>
      <c r="D482" s="110" t="s">
        <v>160</v>
      </c>
      <c r="E482" s="111">
        <f t="shared" si="7"/>
        <v>166456.8</v>
      </c>
      <c r="F482" s="112">
        <v>166456.8</v>
      </c>
      <c r="G482" s="112">
        <v>0</v>
      </c>
      <c r="H482" s="112">
        <v>0</v>
      </c>
      <c r="I482" s="112">
        <v>0</v>
      </c>
      <c r="J482" s="112">
        <v>0</v>
      </c>
      <c r="K482" s="112">
        <v>0</v>
      </c>
      <c r="L482" s="112">
        <v>0</v>
      </c>
      <c r="M482" s="112">
        <v>0</v>
      </c>
      <c r="N482" s="112">
        <v>0</v>
      </c>
      <c r="O482" s="112">
        <v>0</v>
      </c>
      <c r="P482" s="112">
        <v>0</v>
      </c>
      <c r="Q482" s="112">
        <v>0</v>
      </c>
      <c r="R482" s="125"/>
    </row>
    <row r="483" ht="15.6" spans="1:18">
      <c r="A483" s="110" t="s">
        <v>344</v>
      </c>
      <c r="B483" s="110" t="s">
        <v>460</v>
      </c>
      <c r="C483" s="110" t="s">
        <v>463</v>
      </c>
      <c r="D483" s="110" t="s">
        <v>79</v>
      </c>
      <c r="E483" s="111">
        <f t="shared" si="7"/>
        <v>89570</v>
      </c>
      <c r="F483" s="112">
        <v>89570</v>
      </c>
      <c r="G483" s="112">
        <v>0</v>
      </c>
      <c r="H483" s="112">
        <v>0</v>
      </c>
      <c r="I483" s="112">
        <v>0</v>
      </c>
      <c r="J483" s="112">
        <v>0</v>
      </c>
      <c r="K483" s="112">
        <v>0</v>
      </c>
      <c r="L483" s="112">
        <v>0</v>
      </c>
      <c r="M483" s="112">
        <v>0</v>
      </c>
      <c r="N483" s="112">
        <v>0</v>
      </c>
      <c r="O483" s="112">
        <v>0</v>
      </c>
      <c r="P483" s="112">
        <v>0</v>
      </c>
      <c r="Q483" s="112">
        <v>0</v>
      </c>
      <c r="R483" s="125"/>
    </row>
    <row r="484" ht="15.6" spans="1:18">
      <c r="A484" s="110" t="s">
        <v>344</v>
      </c>
      <c r="B484" s="110" t="s">
        <v>460</v>
      </c>
      <c r="C484" s="110" t="s">
        <v>463</v>
      </c>
      <c r="D484" s="110" t="s">
        <v>202</v>
      </c>
      <c r="E484" s="111">
        <f t="shared" si="7"/>
        <v>55833.6</v>
      </c>
      <c r="F484" s="112">
        <v>55833.6</v>
      </c>
      <c r="G484" s="112">
        <v>0</v>
      </c>
      <c r="H484" s="112">
        <v>0</v>
      </c>
      <c r="I484" s="112">
        <v>0</v>
      </c>
      <c r="J484" s="112">
        <v>0</v>
      </c>
      <c r="K484" s="112">
        <v>0</v>
      </c>
      <c r="L484" s="112">
        <v>0</v>
      </c>
      <c r="M484" s="112">
        <v>0</v>
      </c>
      <c r="N484" s="112">
        <v>0</v>
      </c>
      <c r="O484" s="112">
        <v>0</v>
      </c>
      <c r="P484" s="112">
        <v>0</v>
      </c>
      <c r="Q484" s="112">
        <v>0</v>
      </c>
      <c r="R484" s="125"/>
    </row>
    <row r="485" ht="15.6" spans="1:18">
      <c r="A485" s="110" t="s">
        <v>344</v>
      </c>
      <c r="B485" s="110" t="s">
        <v>460</v>
      </c>
      <c r="C485" s="110" t="s">
        <v>463</v>
      </c>
      <c r="D485" s="110" t="s">
        <v>465</v>
      </c>
      <c r="E485" s="111">
        <f t="shared" si="7"/>
        <v>199084.8</v>
      </c>
      <c r="F485" s="112">
        <v>199084.8</v>
      </c>
      <c r="G485" s="112">
        <v>0</v>
      </c>
      <c r="H485" s="112">
        <v>0</v>
      </c>
      <c r="I485" s="112">
        <v>0</v>
      </c>
      <c r="J485" s="112">
        <v>0</v>
      </c>
      <c r="K485" s="112">
        <v>0</v>
      </c>
      <c r="L485" s="112">
        <v>0</v>
      </c>
      <c r="M485" s="112">
        <v>0</v>
      </c>
      <c r="N485" s="112">
        <v>0</v>
      </c>
      <c r="O485" s="112">
        <v>0</v>
      </c>
      <c r="P485" s="112">
        <v>0</v>
      </c>
      <c r="Q485" s="112">
        <v>0</v>
      </c>
      <c r="R485" s="125"/>
    </row>
    <row r="486" ht="15.6" spans="1:18">
      <c r="A486" s="110" t="s">
        <v>344</v>
      </c>
      <c r="B486" s="110" t="s">
        <v>460</v>
      </c>
      <c r="C486" s="110" t="s">
        <v>463</v>
      </c>
      <c r="D486" s="110" t="s">
        <v>466</v>
      </c>
      <c r="E486" s="111">
        <f t="shared" si="7"/>
        <v>335944.8</v>
      </c>
      <c r="F486" s="112">
        <v>335944.8</v>
      </c>
      <c r="G486" s="112">
        <v>0</v>
      </c>
      <c r="H486" s="112">
        <v>0</v>
      </c>
      <c r="I486" s="112">
        <v>0</v>
      </c>
      <c r="J486" s="112">
        <v>0</v>
      </c>
      <c r="K486" s="112">
        <v>0</v>
      </c>
      <c r="L486" s="112">
        <v>0</v>
      </c>
      <c r="M486" s="112">
        <v>0</v>
      </c>
      <c r="N486" s="112">
        <v>0</v>
      </c>
      <c r="O486" s="112">
        <v>0</v>
      </c>
      <c r="P486" s="112">
        <v>0</v>
      </c>
      <c r="Q486" s="112">
        <v>0</v>
      </c>
      <c r="R486" s="125"/>
    </row>
    <row r="487" ht="15.6" spans="1:18">
      <c r="A487" s="110" t="s">
        <v>344</v>
      </c>
      <c r="B487" s="110" t="s">
        <v>460</v>
      </c>
      <c r="C487" s="110" t="s">
        <v>463</v>
      </c>
      <c r="D487" s="110" t="s">
        <v>467</v>
      </c>
      <c r="E487" s="111">
        <f t="shared" si="7"/>
        <v>1017494.4</v>
      </c>
      <c r="F487" s="112">
        <v>1017494.4</v>
      </c>
      <c r="G487" s="112">
        <v>0</v>
      </c>
      <c r="H487" s="112">
        <v>0</v>
      </c>
      <c r="I487" s="112">
        <v>0</v>
      </c>
      <c r="J487" s="112">
        <v>0</v>
      </c>
      <c r="K487" s="112">
        <v>0</v>
      </c>
      <c r="L487" s="112">
        <v>0</v>
      </c>
      <c r="M487" s="112">
        <v>0</v>
      </c>
      <c r="N487" s="112">
        <v>0</v>
      </c>
      <c r="O487" s="112">
        <v>0</v>
      </c>
      <c r="P487" s="112">
        <v>0</v>
      </c>
      <c r="Q487" s="112">
        <v>0</v>
      </c>
      <c r="R487" s="125"/>
    </row>
    <row r="488" ht="15.6" spans="1:18">
      <c r="A488" s="110" t="s">
        <v>344</v>
      </c>
      <c r="B488" s="110" t="s">
        <v>460</v>
      </c>
      <c r="C488" s="110" t="s">
        <v>463</v>
      </c>
      <c r="D488" s="110" t="s">
        <v>468</v>
      </c>
      <c r="E488" s="111">
        <f t="shared" si="7"/>
        <v>167695.2</v>
      </c>
      <c r="F488" s="112">
        <v>167695.2</v>
      </c>
      <c r="G488" s="112">
        <v>0</v>
      </c>
      <c r="H488" s="112">
        <v>0</v>
      </c>
      <c r="I488" s="112">
        <v>0</v>
      </c>
      <c r="J488" s="112">
        <v>0</v>
      </c>
      <c r="K488" s="112">
        <v>0</v>
      </c>
      <c r="L488" s="112">
        <v>0</v>
      </c>
      <c r="M488" s="112">
        <v>0</v>
      </c>
      <c r="N488" s="112">
        <v>0</v>
      </c>
      <c r="O488" s="112">
        <v>0</v>
      </c>
      <c r="P488" s="112">
        <v>0</v>
      </c>
      <c r="Q488" s="112">
        <v>0</v>
      </c>
      <c r="R488" s="125"/>
    </row>
    <row r="489" ht="15.6" spans="1:18">
      <c r="A489" s="110" t="s">
        <v>344</v>
      </c>
      <c r="B489" s="110" t="s">
        <v>460</v>
      </c>
      <c r="C489" s="110" t="s">
        <v>463</v>
      </c>
      <c r="D489" s="110" t="s">
        <v>469</v>
      </c>
      <c r="E489" s="111">
        <f t="shared" si="7"/>
        <v>204134.4</v>
      </c>
      <c r="F489" s="112">
        <v>204134.4</v>
      </c>
      <c r="G489" s="112">
        <v>0</v>
      </c>
      <c r="H489" s="112">
        <v>0</v>
      </c>
      <c r="I489" s="112">
        <v>0</v>
      </c>
      <c r="J489" s="112">
        <v>0</v>
      </c>
      <c r="K489" s="112">
        <v>0</v>
      </c>
      <c r="L489" s="112">
        <v>0</v>
      </c>
      <c r="M489" s="112">
        <v>0</v>
      </c>
      <c r="N489" s="112">
        <v>0</v>
      </c>
      <c r="O489" s="112">
        <v>0</v>
      </c>
      <c r="P489" s="112">
        <v>0</v>
      </c>
      <c r="Q489" s="112">
        <v>0</v>
      </c>
      <c r="R489" s="125"/>
    </row>
    <row r="490" ht="15.6" spans="1:18">
      <c r="A490" s="110" t="s">
        <v>344</v>
      </c>
      <c r="B490" s="110" t="s">
        <v>460</v>
      </c>
      <c r="C490" s="110" t="s">
        <v>463</v>
      </c>
      <c r="D490" s="110" t="s">
        <v>470</v>
      </c>
      <c r="E490" s="111">
        <f t="shared" si="7"/>
        <v>207163.2</v>
      </c>
      <c r="F490" s="112">
        <v>207163.2</v>
      </c>
      <c r="G490" s="112">
        <v>0</v>
      </c>
      <c r="H490" s="112">
        <v>0</v>
      </c>
      <c r="I490" s="112">
        <v>0</v>
      </c>
      <c r="J490" s="112">
        <v>0</v>
      </c>
      <c r="K490" s="112">
        <v>0</v>
      </c>
      <c r="L490" s="112">
        <v>0</v>
      </c>
      <c r="M490" s="112">
        <v>0</v>
      </c>
      <c r="N490" s="112">
        <v>0</v>
      </c>
      <c r="O490" s="112">
        <v>0</v>
      </c>
      <c r="P490" s="112">
        <v>0</v>
      </c>
      <c r="Q490" s="112">
        <v>0</v>
      </c>
      <c r="R490" s="125"/>
    </row>
    <row r="491" ht="15.6" spans="1:18">
      <c r="A491" s="110" t="s">
        <v>344</v>
      </c>
      <c r="B491" s="110" t="s">
        <v>460</v>
      </c>
      <c r="C491" s="110" t="s">
        <v>463</v>
      </c>
      <c r="D491" s="110" t="s">
        <v>471</v>
      </c>
      <c r="E491" s="111">
        <f t="shared" si="7"/>
        <v>105693.6</v>
      </c>
      <c r="F491" s="112">
        <v>105693.6</v>
      </c>
      <c r="G491" s="112">
        <v>0</v>
      </c>
      <c r="H491" s="112">
        <v>0</v>
      </c>
      <c r="I491" s="112">
        <v>0</v>
      </c>
      <c r="J491" s="112">
        <v>0</v>
      </c>
      <c r="K491" s="112">
        <v>0</v>
      </c>
      <c r="L491" s="112">
        <v>0</v>
      </c>
      <c r="M491" s="112">
        <v>0</v>
      </c>
      <c r="N491" s="112">
        <v>0</v>
      </c>
      <c r="O491" s="112">
        <v>0</v>
      </c>
      <c r="P491" s="112">
        <v>0</v>
      </c>
      <c r="Q491" s="112">
        <v>0</v>
      </c>
      <c r="R491" s="125"/>
    </row>
    <row r="492" ht="15.6" spans="1:18">
      <c r="A492" s="110" t="s">
        <v>344</v>
      </c>
      <c r="B492" s="110" t="s">
        <v>460</v>
      </c>
      <c r="C492" s="110" t="s">
        <v>463</v>
      </c>
      <c r="D492" s="110" t="s">
        <v>472</v>
      </c>
      <c r="E492" s="111">
        <f t="shared" ref="E492:E555" si="8">SUM(F492:R492)</f>
        <v>122560.8</v>
      </c>
      <c r="F492" s="112">
        <v>122560.8</v>
      </c>
      <c r="G492" s="112">
        <v>0</v>
      </c>
      <c r="H492" s="112">
        <v>0</v>
      </c>
      <c r="I492" s="112">
        <v>0</v>
      </c>
      <c r="J492" s="112">
        <v>0</v>
      </c>
      <c r="K492" s="112">
        <v>0</v>
      </c>
      <c r="L492" s="112">
        <v>0</v>
      </c>
      <c r="M492" s="112">
        <v>0</v>
      </c>
      <c r="N492" s="112">
        <v>0</v>
      </c>
      <c r="O492" s="112">
        <v>0</v>
      </c>
      <c r="P492" s="112">
        <v>0</v>
      </c>
      <c r="Q492" s="112">
        <v>0</v>
      </c>
      <c r="R492" s="125"/>
    </row>
    <row r="493" ht="15.6" spans="1:18">
      <c r="A493" s="110" t="s">
        <v>344</v>
      </c>
      <c r="B493" s="110" t="s">
        <v>460</v>
      </c>
      <c r="C493" s="110" t="s">
        <v>463</v>
      </c>
      <c r="D493" s="110" t="s">
        <v>473</v>
      </c>
      <c r="E493" s="111">
        <f t="shared" si="8"/>
        <v>201302.4</v>
      </c>
      <c r="F493" s="112">
        <v>201302.4</v>
      </c>
      <c r="G493" s="112">
        <v>0</v>
      </c>
      <c r="H493" s="112">
        <v>0</v>
      </c>
      <c r="I493" s="112">
        <v>0</v>
      </c>
      <c r="J493" s="112">
        <v>0</v>
      </c>
      <c r="K493" s="112">
        <v>0</v>
      </c>
      <c r="L493" s="112">
        <v>0</v>
      </c>
      <c r="M493" s="112">
        <v>0</v>
      </c>
      <c r="N493" s="112">
        <v>0</v>
      </c>
      <c r="O493" s="112">
        <v>0</v>
      </c>
      <c r="P493" s="112">
        <v>0</v>
      </c>
      <c r="Q493" s="112">
        <v>0</v>
      </c>
      <c r="R493" s="125"/>
    </row>
    <row r="494" ht="15.6" spans="1:18">
      <c r="A494" s="110" t="s">
        <v>344</v>
      </c>
      <c r="B494" s="110" t="s">
        <v>460</v>
      </c>
      <c r="C494" s="110" t="s">
        <v>463</v>
      </c>
      <c r="D494" s="110" t="s">
        <v>380</v>
      </c>
      <c r="E494" s="111">
        <f t="shared" si="8"/>
        <v>156328.8</v>
      </c>
      <c r="F494" s="112">
        <v>156328.8</v>
      </c>
      <c r="G494" s="112">
        <v>0</v>
      </c>
      <c r="H494" s="112">
        <v>0</v>
      </c>
      <c r="I494" s="112">
        <v>0</v>
      </c>
      <c r="J494" s="112">
        <v>0</v>
      </c>
      <c r="K494" s="112">
        <v>0</v>
      </c>
      <c r="L494" s="112">
        <v>0</v>
      </c>
      <c r="M494" s="112">
        <v>0</v>
      </c>
      <c r="N494" s="112">
        <v>0</v>
      </c>
      <c r="O494" s="112">
        <v>0</v>
      </c>
      <c r="P494" s="112">
        <v>0</v>
      </c>
      <c r="Q494" s="112">
        <v>0</v>
      </c>
      <c r="R494" s="125"/>
    </row>
    <row r="495" ht="15.6" spans="1:18">
      <c r="A495" s="110" t="s">
        <v>344</v>
      </c>
      <c r="B495" s="110" t="s">
        <v>460</v>
      </c>
      <c r="C495" s="110" t="s">
        <v>463</v>
      </c>
      <c r="D495" s="110" t="s">
        <v>474</v>
      </c>
      <c r="E495" s="111">
        <f t="shared" si="8"/>
        <v>136022.4</v>
      </c>
      <c r="F495" s="112">
        <v>136022.4</v>
      </c>
      <c r="G495" s="112">
        <v>0</v>
      </c>
      <c r="H495" s="112">
        <v>0</v>
      </c>
      <c r="I495" s="112">
        <v>0</v>
      </c>
      <c r="J495" s="112">
        <v>0</v>
      </c>
      <c r="K495" s="112">
        <v>0</v>
      </c>
      <c r="L495" s="112">
        <v>0</v>
      </c>
      <c r="M495" s="112">
        <v>0</v>
      </c>
      <c r="N495" s="112">
        <v>0</v>
      </c>
      <c r="O495" s="112">
        <v>0</v>
      </c>
      <c r="P495" s="112">
        <v>0</v>
      </c>
      <c r="Q495" s="112">
        <v>0</v>
      </c>
      <c r="R495" s="125"/>
    </row>
    <row r="496" ht="15.6" spans="1:18">
      <c r="A496" s="110" t="s">
        <v>344</v>
      </c>
      <c r="B496" s="110" t="s">
        <v>460</v>
      </c>
      <c r="C496" s="110" t="s">
        <v>463</v>
      </c>
      <c r="D496" s="110" t="s">
        <v>172</v>
      </c>
      <c r="E496" s="111">
        <f t="shared" si="8"/>
        <v>55913</v>
      </c>
      <c r="F496" s="112">
        <v>55913</v>
      </c>
      <c r="G496" s="112">
        <v>0</v>
      </c>
      <c r="H496" s="112">
        <v>0</v>
      </c>
      <c r="I496" s="112">
        <v>0</v>
      </c>
      <c r="J496" s="112">
        <v>0</v>
      </c>
      <c r="K496" s="112">
        <v>0</v>
      </c>
      <c r="L496" s="112">
        <v>0</v>
      </c>
      <c r="M496" s="112">
        <v>0</v>
      </c>
      <c r="N496" s="112">
        <v>0</v>
      </c>
      <c r="O496" s="112">
        <v>0</v>
      </c>
      <c r="P496" s="112">
        <v>0</v>
      </c>
      <c r="Q496" s="112">
        <v>0</v>
      </c>
      <c r="R496" s="125"/>
    </row>
    <row r="497" ht="15.6" spans="1:18">
      <c r="A497" s="110" t="s">
        <v>344</v>
      </c>
      <c r="B497" s="110" t="s">
        <v>460</v>
      </c>
      <c r="C497" s="110" t="s">
        <v>463</v>
      </c>
      <c r="D497" s="110" t="s">
        <v>138</v>
      </c>
      <c r="E497" s="111">
        <f t="shared" si="8"/>
        <v>325690</v>
      </c>
      <c r="F497" s="112">
        <v>266290</v>
      </c>
      <c r="G497" s="112">
        <v>0</v>
      </c>
      <c r="H497" s="112">
        <v>0</v>
      </c>
      <c r="I497" s="112">
        <v>0</v>
      </c>
      <c r="J497" s="112">
        <v>0</v>
      </c>
      <c r="K497" s="112">
        <v>0</v>
      </c>
      <c r="L497" s="112">
        <v>0</v>
      </c>
      <c r="M497" s="112">
        <v>0</v>
      </c>
      <c r="N497" s="112">
        <v>0</v>
      </c>
      <c r="O497" s="112">
        <v>0</v>
      </c>
      <c r="P497" s="112">
        <v>0</v>
      </c>
      <c r="Q497" s="112">
        <v>59400</v>
      </c>
      <c r="R497" s="125"/>
    </row>
    <row r="498" ht="15.6" spans="1:18">
      <c r="A498" s="110" t="s">
        <v>344</v>
      </c>
      <c r="B498" s="110" t="s">
        <v>460</v>
      </c>
      <c r="C498" s="110" t="s">
        <v>463</v>
      </c>
      <c r="D498" s="110" t="s">
        <v>475</v>
      </c>
      <c r="E498" s="111">
        <f t="shared" si="8"/>
        <v>156792</v>
      </c>
      <c r="F498" s="112">
        <v>156792</v>
      </c>
      <c r="G498" s="112">
        <v>0</v>
      </c>
      <c r="H498" s="112">
        <v>0</v>
      </c>
      <c r="I498" s="112">
        <v>0</v>
      </c>
      <c r="J498" s="112">
        <v>0</v>
      </c>
      <c r="K498" s="112">
        <v>0</v>
      </c>
      <c r="L498" s="112">
        <v>0</v>
      </c>
      <c r="M498" s="112">
        <v>0</v>
      </c>
      <c r="N498" s="112">
        <v>0</v>
      </c>
      <c r="O498" s="112">
        <v>0</v>
      </c>
      <c r="P498" s="112">
        <v>0</v>
      </c>
      <c r="Q498" s="112">
        <v>0</v>
      </c>
      <c r="R498" s="125"/>
    </row>
    <row r="499" ht="15.6" spans="1:18">
      <c r="A499" s="110" t="s">
        <v>344</v>
      </c>
      <c r="B499" s="110" t="s">
        <v>460</v>
      </c>
      <c r="C499" s="110" t="s">
        <v>463</v>
      </c>
      <c r="D499" s="110" t="s">
        <v>476</v>
      </c>
      <c r="E499" s="111">
        <f t="shared" si="8"/>
        <v>453936</v>
      </c>
      <c r="F499" s="112">
        <v>453936</v>
      </c>
      <c r="G499" s="112">
        <v>0</v>
      </c>
      <c r="H499" s="112">
        <v>0</v>
      </c>
      <c r="I499" s="112">
        <v>0</v>
      </c>
      <c r="J499" s="112">
        <v>0</v>
      </c>
      <c r="K499" s="112">
        <v>0</v>
      </c>
      <c r="L499" s="112">
        <v>0</v>
      </c>
      <c r="M499" s="112">
        <v>0</v>
      </c>
      <c r="N499" s="112">
        <v>0</v>
      </c>
      <c r="O499" s="112">
        <v>0</v>
      </c>
      <c r="P499" s="112">
        <v>0</v>
      </c>
      <c r="Q499" s="112">
        <v>0</v>
      </c>
      <c r="R499" s="125"/>
    </row>
    <row r="500" ht="15.6" spans="1:18">
      <c r="A500" s="110" t="s">
        <v>344</v>
      </c>
      <c r="B500" s="110" t="s">
        <v>460</v>
      </c>
      <c r="C500" s="110" t="s">
        <v>463</v>
      </c>
      <c r="D500" s="110" t="s">
        <v>477</v>
      </c>
      <c r="E500" s="111">
        <f t="shared" si="8"/>
        <v>387895.2</v>
      </c>
      <c r="F500" s="112">
        <v>387895.2</v>
      </c>
      <c r="G500" s="112">
        <v>0</v>
      </c>
      <c r="H500" s="112">
        <v>0</v>
      </c>
      <c r="I500" s="112">
        <v>0</v>
      </c>
      <c r="J500" s="112">
        <v>0</v>
      </c>
      <c r="K500" s="112">
        <v>0</v>
      </c>
      <c r="L500" s="112">
        <v>0</v>
      </c>
      <c r="M500" s="112">
        <v>0</v>
      </c>
      <c r="N500" s="112">
        <v>0</v>
      </c>
      <c r="O500" s="112">
        <v>0</v>
      </c>
      <c r="P500" s="112">
        <v>0</v>
      </c>
      <c r="Q500" s="112">
        <v>0</v>
      </c>
      <c r="R500" s="125"/>
    </row>
    <row r="501" ht="15.6" spans="1:18">
      <c r="A501" s="110" t="s">
        <v>344</v>
      </c>
      <c r="B501" s="110" t="s">
        <v>460</v>
      </c>
      <c r="C501" s="110" t="s">
        <v>463</v>
      </c>
      <c r="D501" s="110" t="s">
        <v>478</v>
      </c>
      <c r="E501" s="111">
        <f t="shared" si="8"/>
        <v>99015.6</v>
      </c>
      <c r="F501" s="112">
        <v>99015.6</v>
      </c>
      <c r="G501" s="112">
        <v>0</v>
      </c>
      <c r="H501" s="112">
        <v>0</v>
      </c>
      <c r="I501" s="112">
        <v>0</v>
      </c>
      <c r="J501" s="112">
        <v>0</v>
      </c>
      <c r="K501" s="112">
        <v>0</v>
      </c>
      <c r="L501" s="112">
        <v>0</v>
      </c>
      <c r="M501" s="112">
        <v>0</v>
      </c>
      <c r="N501" s="112">
        <v>0</v>
      </c>
      <c r="O501" s="112">
        <v>0</v>
      </c>
      <c r="P501" s="112">
        <v>0</v>
      </c>
      <c r="Q501" s="112">
        <v>0</v>
      </c>
      <c r="R501" s="125"/>
    </row>
    <row r="502" ht="15.6" spans="1:18">
      <c r="A502" s="110" t="s">
        <v>344</v>
      </c>
      <c r="B502" s="110" t="s">
        <v>460</v>
      </c>
      <c r="C502" s="110" t="s">
        <v>463</v>
      </c>
      <c r="D502" s="110" t="s">
        <v>479</v>
      </c>
      <c r="E502" s="111">
        <f t="shared" si="8"/>
        <v>87379.2</v>
      </c>
      <c r="F502" s="112">
        <v>87379.2</v>
      </c>
      <c r="G502" s="112">
        <v>0</v>
      </c>
      <c r="H502" s="112">
        <v>0</v>
      </c>
      <c r="I502" s="112">
        <v>0</v>
      </c>
      <c r="J502" s="112">
        <v>0</v>
      </c>
      <c r="K502" s="112">
        <v>0</v>
      </c>
      <c r="L502" s="112">
        <v>0</v>
      </c>
      <c r="M502" s="112">
        <v>0</v>
      </c>
      <c r="N502" s="112">
        <v>0</v>
      </c>
      <c r="O502" s="112">
        <v>0</v>
      </c>
      <c r="P502" s="112">
        <v>0</v>
      </c>
      <c r="Q502" s="112">
        <v>0</v>
      </c>
      <c r="R502" s="125"/>
    </row>
    <row r="503" ht="15.6" spans="1:18">
      <c r="A503" s="110" t="s">
        <v>344</v>
      </c>
      <c r="B503" s="110" t="s">
        <v>460</v>
      </c>
      <c r="C503" s="110" t="s">
        <v>463</v>
      </c>
      <c r="D503" s="110" t="s">
        <v>480</v>
      </c>
      <c r="E503" s="111">
        <f t="shared" si="8"/>
        <v>36763</v>
      </c>
      <c r="F503" s="112">
        <v>36763</v>
      </c>
      <c r="G503" s="112">
        <v>0</v>
      </c>
      <c r="H503" s="112">
        <v>0</v>
      </c>
      <c r="I503" s="112">
        <v>0</v>
      </c>
      <c r="J503" s="112">
        <v>0</v>
      </c>
      <c r="K503" s="112">
        <v>0</v>
      </c>
      <c r="L503" s="112">
        <v>0</v>
      </c>
      <c r="M503" s="112">
        <v>0</v>
      </c>
      <c r="N503" s="112">
        <v>0</v>
      </c>
      <c r="O503" s="112">
        <v>0</v>
      </c>
      <c r="P503" s="112">
        <v>0</v>
      </c>
      <c r="Q503" s="112">
        <v>0</v>
      </c>
      <c r="R503" s="125"/>
    </row>
    <row r="504" ht="15.6" spans="1:18">
      <c r="A504" s="110" t="s">
        <v>344</v>
      </c>
      <c r="B504" s="110" t="s">
        <v>460</v>
      </c>
      <c r="C504" s="110" t="s">
        <v>463</v>
      </c>
      <c r="D504" s="110" t="s">
        <v>481</v>
      </c>
      <c r="E504" s="111">
        <f t="shared" si="8"/>
        <v>2246078.4</v>
      </c>
      <c r="F504" s="112">
        <v>2246078.4</v>
      </c>
      <c r="G504" s="112">
        <v>0</v>
      </c>
      <c r="H504" s="112">
        <v>0</v>
      </c>
      <c r="I504" s="112">
        <v>0</v>
      </c>
      <c r="J504" s="112">
        <v>0</v>
      </c>
      <c r="K504" s="112">
        <v>0</v>
      </c>
      <c r="L504" s="112">
        <v>0</v>
      </c>
      <c r="M504" s="112">
        <v>0</v>
      </c>
      <c r="N504" s="112">
        <v>0</v>
      </c>
      <c r="O504" s="112">
        <v>0</v>
      </c>
      <c r="P504" s="112">
        <v>0</v>
      </c>
      <c r="Q504" s="112">
        <v>0</v>
      </c>
      <c r="R504" s="125"/>
    </row>
    <row r="505" ht="15.6" spans="1:18">
      <c r="A505" s="110" t="s">
        <v>344</v>
      </c>
      <c r="B505" s="110" t="s">
        <v>460</v>
      </c>
      <c r="C505" s="110" t="s">
        <v>463</v>
      </c>
      <c r="D505" s="110" t="s">
        <v>482</v>
      </c>
      <c r="E505" s="111">
        <f t="shared" si="8"/>
        <v>200644.8</v>
      </c>
      <c r="F505" s="112">
        <v>200644.8</v>
      </c>
      <c r="G505" s="112">
        <v>0</v>
      </c>
      <c r="H505" s="112">
        <v>0</v>
      </c>
      <c r="I505" s="112">
        <v>0</v>
      </c>
      <c r="J505" s="112">
        <v>0</v>
      </c>
      <c r="K505" s="112">
        <v>0</v>
      </c>
      <c r="L505" s="112">
        <v>0</v>
      </c>
      <c r="M505" s="112">
        <v>0</v>
      </c>
      <c r="N505" s="112">
        <v>0</v>
      </c>
      <c r="O505" s="112">
        <v>0</v>
      </c>
      <c r="P505" s="112">
        <v>0</v>
      </c>
      <c r="Q505" s="112">
        <v>0</v>
      </c>
      <c r="R505" s="125"/>
    </row>
    <row r="506" ht="15.6" spans="1:18">
      <c r="A506" s="110" t="s">
        <v>344</v>
      </c>
      <c r="B506" s="110" t="s">
        <v>460</v>
      </c>
      <c r="C506" s="110" t="s">
        <v>463</v>
      </c>
      <c r="D506" s="110" t="s">
        <v>483</v>
      </c>
      <c r="E506" s="111">
        <f t="shared" si="8"/>
        <v>293877.6</v>
      </c>
      <c r="F506" s="112">
        <v>293877.6</v>
      </c>
      <c r="G506" s="112">
        <v>0</v>
      </c>
      <c r="H506" s="112">
        <v>0</v>
      </c>
      <c r="I506" s="112">
        <v>0</v>
      </c>
      <c r="J506" s="112">
        <v>0</v>
      </c>
      <c r="K506" s="112">
        <v>0</v>
      </c>
      <c r="L506" s="112">
        <v>0</v>
      </c>
      <c r="M506" s="112">
        <v>0</v>
      </c>
      <c r="N506" s="112">
        <v>0</v>
      </c>
      <c r="O506" s="112">
        <v>0</v>
      </c>
      <c r="P506" s="112">
        <v>0</v>
      </c>
      <c r="Q506" s="112">
        <v>0</v>
      </c>
      <c r="R506" s="125"/>
    </row>
    <row r="507" ht="15.6" spans="1:18">
      <c r="A507" s="110" t="s">
        <v>344</v>
      </c>
      <c r="B507" s="110" t="s">
        <v>460</v>
      </c>
      <c r="C507" s="110" t="s">
        <v>463</v>
      </c>
      <c r="D507" s="110" t="s">
        <v>484</v>
      </c>
      <c r="E507" s="111">
        <f t="shared" si="8"/>
        <v>12327.3</v>
      </c>
      <c r="F507" s="112">
        <v>12327.3</v>
      </c>
      <c r="G507" s="112">
        <v>0</v>
      </c>
      <c r="H507" s="112">
        <v>0</v>
      </c>
      <c r="I507" s="112">
        <v>0</v>
      </c>
      <c r="J507" s="112">
        <v>0</v>
      </c>
      <c r="K507" s="112">
        <v>0</v>
      </c>
      <c r="L507" s="112">
        <v>0</v>
      </c>
      <c r="M507" s="112">
        <v>0</v>
      </c>
      <c r="N507" s="112">
        <v>0</v>
      </c>
      <c r="O507" s="112">
        <v>0</v>
      </c>
      <c r="P507" s="112">
        <v>0</v>
      </c>
      <c r="Q507" s="112">
        <v>0</v>
      </c>
      <c r="R507" s="125"/>
    </row>
    <row r="508" ht="15.6" spans="1:18">
      <c r="A508" s="110" t="s">
        <v>344</v>
      </c>
      <c r="B508" s="110" t="s">
        <v>460</v>
      </c>
      <c r="C508" s="110" t="s">
        <v>463</v>
      </c>
      <c r="D508" s="110" t="s">
        <v>485</v>
      </c>
      <c r="E508" s="111">
        <f t="shared" si="8"/>
        <v>14760.4</v>
      </c>
      <c r="F508" s="112">
        <v>14760.4</v>
      </c>
      <c r="G508" s="112">
        <v>0</v>
      </c>
      <c r="H508" s="112">
        <v>0</v>
      </c>
      <c r="I508" s="112">
        <v>0</v>
      </c>
      <c r="J508" s="112">
        <v>0</v>
      </c>
      <c r="K508" s="112">
        <v>0</v>
      </c>
      <c r="L508" s="112">
        <v>0</v>
      </c>
      <c r="M508" s="112">
        <v>0</v>
      </c>
      <c r="N508" s="112">
        <v>0</v>
      </c>
      <c r="O508" s="112">
        <v>0</v>
      </c>
      <c r="P508" s="112">
        <v>0</v>
      </c>
      <c r="Q508" s="112">
        <v>0</v>
      </c>
      <c r="R508" s="125"/>
    </row>
    <row r="509" ht="15.6" spans="1:18">
      <c r="A509" s="110" t="s">
        <v>344</v>
      </c>
      <c r="B509" s="110" t="s">
        <v>460</v>
      </c>
      <c r="C509" s="110" t="s">
        <v>463</v>
      </c>
      <c r="D509" s="110" t="s">
        <v>486</v>
      </c>
      <c r="E509" s="111">
        <f t="shared" si="8"/>
        <v>10204.2</v>
      </c>
      <c r="F509" s="112">
        <v>10204.2</v>
      </c>
      <c r="G509" s="112">
        <v>0</v>
      </c>
      <c r="H509" s="112">
        <v>0</v>
      </c>
      <c r="I509" s="112">
        <v>0</v>
      </c>
      <c r="J509" s="112">
        <v>0</v>
      </c>
      <c r="K509" s="112">
        <v>0</v>
      </c>
      <c r="L509" s="112">
        <v>0</v>
      </c>
      <c r="M509" s="112">
        <v>0</v>
      </c>
      <c r="N509" s="112">
        <v>0</v>
      </c>
      <c r="O509" s="112">
        <v>0</v>
      </c>
      <c r="P509" s="112">
        <v>0</v>
      </c>
      <c r="Q509" s="112">
        <v>0</v>
      </c>
      <c r="R509" s="125"/>
    </row>
    <row r="510" ht="15.6" spans="1:18">
      <c r="A510" s="110" t="s">
        <v>344</v>
      </c>
      <c r="B510" s="110" t="s">
        <v>460</v>
      </c>
      <c r="C510" s="110" t="s">
        <v>463</v>
      </c>
      <c r="D510" s="110" t="s">
        <v>487</v>
      </c>
      <c r="E510" s="111">
        <f t="shared" si="8"/>
        <v>110943.6</v>
      </c>
      <c r="F510" s="112">
        <v>110943.6</v>
      </c>
      <c r="G510" s="112">
        <v>0</v>
      </c>
      <c r="H510" s="112">
        <v>0</v>
      </c>
      <c r="I510" s="112">
        <v>0</v>
      </c>
      <c r="J510" s="112">
        <v>0</v>
      </c>
      <c r="K510" s="112">
        <v>0</v>
      </c>
      <c r="L510" s="112">
        <v>0</v>
      </c>
      <c r="M510" s="112">
        <v>0</v>
      </c>
      <c r="N510" s="112">
        <v>0</v>
      </c>
      <c r="O510" s="112">
        <v>0</v>
      </c>
      <c r="P510" s="112">
        <v>0</v>
      </c>
      <c r="Q510" s="112">
        <v>0</v>
      </c>
      <c r="R510" s="125"/>
    </row>
    <row r="511" ht="15.6" spans="1:18">
      <c r="A511" s="110" t="s">
        <v>344</v>
      </c>
      <c r="B511" s="110" t="s">
        <v>460</v>
      </c>
      <c r="C511" s="110" t="s">
        <v>463</v>
      </c>
      <c r="D511" s="110" t="s">
        <v>488</v>
      </c>
      <c r="E511" s="111">
        <f t="shared" si="8"/>
        <v>151557.6</v>
      </c>
      <c r="F511" s="112">
        <v>151557.6</v>
      </c>
      <c r="G511" s="112">
        <v>0</v>
      </c>
      <c r="H511" s="112">
        <v>0</v>
      </c>
      <c r="I511" s="112">
        <v>0</v>
      </c>
      <c r="J511" s="112">
        <v>0</v>
      </c>
      <c r="K511" s="112">
        <v>0</v>
      </c>
      <c r="L511" s="112">
        <v>0</v>
      </c>
      <c r="M511" s="112">
        <v>0</v>
      </c>
      <c r="N511" s="112">
        <v>0</v>
      </c>
      <c r="O511" s="112">
        <v>0</v>
      </c>
      <c r="P511" s="112">
        <v>0</v>
      </c>
      <c r="Q511" s="112">
        <v>0</v>
      </c>
      <c r="R511" s="125"/>
    </row>
    <row r="512" ht="15.6" spans="1:18">
      <c r="A512" s="110" t="s">
        <v>344</v>
      </c>
      <c r="B512" s="110" t="s">
        <v>460</v>
      </c>
      <c r="C512" s="110" t="s">
        <v>463</v>
      </c>
      <c r="D512" s="110" t="s">
        <v>489</v>
      </c>
      <c r="E512" s="111">
        <f t="shared" si="8"/>
        <v>223440</v>
      </c>
      <c r="F512" s="112">
        <v>223440</v>
      </c>
      <c r="G512" s="112">
        <v>0</v>
      </c>
      <c r="H512" s="112">
        <v>0</v>
      </c>
      <c r="I512" s="112">
        <v>0</v>
      </c>
      <c r="J512" s="112">
        <v>0</v>
      </c>
      <c r="K512" s="112">
        <v>0</v>
      </c>
      <c r="L512" s="112">
        <v>0</v>
      </c>
      <c r="M512" s="112">
        <v>0</v>
      </c>
      <c r="N512" s="112">
        <v>0</v>
      </c>
      <c r="O512" s="112">
        <v>0</v>
      </c>
      <c r="P512" s="112">
        <v>0</v>
      </c>
      <c r="Q512" s="112">
        <v>0</v>
      </c>
      <c r="R512" s="125"/>
    </row>
    <row r="513" ht="15.6" spans="1:18">
      <c r="A513" s="110" t="s">
        <v>344</v>
      </c>
      <c r="B513" s="110" t="s">
        <v>460</v>
      </c>
      <c r="C513" s="110" t="s">
        <v>463</v>
      </c>
      <c r="D513" s="110" t="s">
        <v>490</v>
      </c>
      <c r="E513" s="111">
        <f t="shared" si="8"/>
        <v>162577.2</v>
      </c>
      <c r="F513" s="112">
        <v>162577.2</v>
      </c>
      <c r="G513" s="112">
        <v>0</v>
      </c>
      <c r="H513" s="112">
        <v>0</v>
      </c>
      <c r="I513" s="112">
        <v>0</v>
      </c>
      <c r="J513" s="112">
        <v>0</v>
      </c>
      <c r="K513" s="112">
        <v>0</v>
      </c>
      <c r="L513" s="112">
        <v>0</v>
      </c>
      <c r="M513" s="112">
        <v>0</v>
      </c>
      <c r="N513" s="112">
        <v>0</v>
      </c>
      <c r="O513" s="112">
        <v>0</v>
      </c>
      <c r="P513" s="112">
        <v>0</v>
      </c>
      <c r="Q513" s="112">
        <v>0</v>
      </c>
      <c r="R513" s="125"/>
    </row>
    <row r="514" ht="15.6" spans="1:18">
      <c r="A514" s="110" t="s">
        <v>344</v>
      </c>
      <c r="B514" s="110" t="s">
        <v>460</v>
      </c>
      <c r="C514" s="110" t="s">
        <v>463</v>
      </c>
      <c r="D514" s="110" t="s">
        <v>491</v>
      </c>
      <c r="E514" s="111">
        <f t="shared" si="8"/>
        <v>182121.6</v>
      </c>
      <c r="F514" s="112">
        <v>182121.6</v>
      </c>
      <c r="G514" s="112">
        <v>0</v>
      </c>
      <c r="H514" s="112">
        <v>0</v>
      </c>
      <c r="I514" s="112">
        <v>0</v>
      </c>
      <c r="J514" s="112">
        <v>0</v>
      </c>
      <c r="K514" s="112">
        <v>0</v>
      </c>
      <c r="L514" s="112">
        <v>0</v>
      </c>
      <c r="M514" s="112">
        <v>0</v>
      </c>
      <c r="N514" s="112">
        <v>0</v>
      </c>
      <c r="O514" s="112">
        <v>0</v>
      </c>
      <c r="P514" s="112">
        <v>0</v>
      </c>
      <c r="Q514" s="112">
        <v>0</v>
      </c>
      <c r="R514" s="125"/>
    </row>
    <row r="515" ht="15.6" spans="1:18">
      <c r="A515" s="110" t="s">
        <v>344</v>
      </c>
      <c r="B515" s="110" t="s">
        <v>460</v>
      </c>
      <c r="C515" s="110" t="s">
        <v>463</v>
      </c>
      <c r="D515" s="110" t="s">
        <v>492</v>
      </c>
      <c r="E515" s="111">
        <f t="shared" si="8"/>
        <v>162909.6</v>
      </c>
      <c r="F515" s="112">
        <v>162909.6</v>
      </c>
      <c r="G515" s="112">
        <v>0</v>
      </c>
      <c r="H515" s="112">
        <v>0</v>
      </c>
      <c r="I515" s="112">
        <v>0</v>
      </c>
      <c r="J515" s="112">
        <v>0</v>
      </c>
      <c r="K515" s="112">
        <v>0</v>
      </c>
      <c r="L515" s="112">
        <v>0</v>
      </c>
      <c r="M515" s="112">
        <v>0</v>
      </c>
      <c r="N515" s="112">
        <v>0</v>
      </c>
      <c r="O515" s="112">
        <v>0</v>
      </c>
      <c r="P515" s="112">
        <v>0</v>
      </c>
      <c r="Q515" s="112">
        <v>0</v>
      </c>
      <c r="R515" s="125"/>
    </row>
    <row r="516" ht="15.6" spans="1:18">
      <c r="A516" s="110" t="s">
        <v>344</v>
      </c>
      <c r="B516" s="110" t="s">
        <v>460</v>
      </c>
      <c r="C516" s="110" t="s">
        <v>463</v>
      </c>
      <c r="D516" s="110" t="s">
        <v>361</v>
      </c>
      <c r="E516" s="111">
        <f t="shared" si="8"/>
        <v>180753.6</v>
      </c>
      <c r="F516" s="112">
        <v>180753.6</v>
      </c>
      <c r="G516" s="112">
        <v>0</v>
      </c>
      <c r="H516" s="112">
        <v>0</v>
      </c>
      <c r="I516" s="112">
        <v>0</v>
      </c>
      <c r="J516" s="112">
        <v>0</v>
      </c>
      <c r="K516" s="112">
        <v>0</v>
      </c>
      <c r="L516" s="112">
        <v>0</v>
      </c>
      <c r="M516" s="112">
        <v>0</v>
      </c>
      <c r="N516" s="112">
        <v>0</v>
      </c>
      <c r="O516" s="112">
        <v>0</v>
      </c>
      <c r="P516" s="112">
        <v>0</v>
      </c>
      <c r="Q516" s="112">
        <v>0</v>
      </c>
      <c r="R516" s="125"/>
    </row>
    <row r="517" ht="15.6" spans="1:18">
      <c r="A517" s="110" t="s">
        <v>344</v>
      </c>
      <c r="B517" s="110" t="s">
        <v>460</v>
      </c>
      <c r="C517" s="110" t="s">
        <v>463</v>
      </c>
      <c r="D517" s="110" t="s">
        <v>493</v>
      </c>
      <c r="E517" s="111">
        <f t="shared" si="8"/>
        <v>317119.2</v>
      </c>
      <c r="F517" s="112">
        <v>317119.2</v>
      </c>
      <c r="G517" s="112">
        <v>0</v>
      </c>
      <c r="H517" s="112">
        <v>0</v>
      </c>
      <c r="I517" s="112">
        <v>0</v>
      </c>
      <c r="J517" s="112">
        <v>0</v>
      </c>
      <c r="K517" s="112">
        <v>0</v>
      </c>
      <c r="L517" s="112">
        <v>0</v>
      </c>
      <c r="M517" s="112">
        <v>0</v>
      </c>
      <c r="N517" s="112">
        <v>0</v>
      </c>
      <c r="O517" s="112">
        <v>0</v>
      </c>
      <c r="P517" s="112">
        <v>0</v>
      </c>
      <c r="Q517" s="112">
        <v>0</v>
      </c>
      <c r="R517" s="125"/>
    </row>
    <row r="518" ht="15.6" spans="1:18">
      <c r="A518" s="110" t="s">
        <v>344</v>
      </c>
      <c r="B518" s="110" t="s">
        <v>460</v>
      </c>
      <c r="C518" s="110" t="s">
        <v>463</v>
      </c>
      <c r="D518" s="110" t="s">
        <v>376</v>
      </c>
      <c r="E518" s="111">
        <f t="shared" si="8"/>
        <v>104402</v>
      </c>
      <c r="F518" s="112">
        <v>104402</v>
      </c>
      <c r="G518" s="112">
        <v>0</v>
      </c>
      <c r="H518" s="112">
        <v>0</v>
      </c>
      <c r="I518" s="112">
        <v>0</v>
      </c>
      <c r="J518" s="112">
        <v>0</v>
      </c>
      <c r="K518" s="112">
        <v>0</v>
      </c>
      <c r="L518" s="112">
        <v>0</v>
      </c>
      <c r="M518" s="112">
        <v>0</v>
      </c>
      <c r="N518" s="112">
        <v>0</v>
      </c>
      <c r="O518" s="112">
        <v>0</v>
      </c>
      <c r="P518" s="112">
        <v>0</v>
      </c>
      <c r="Q518" s="112">
        <v>0</v>
      </c>
      <c r="R518" s="125"/>
    </row>
    <row r="519" ht="15.6" spans="1:18">
      <c r="A519" s="110" t="s">
        <v>344</v>
      </c>
      <c r="B519" s="110" t="s">
        <v>460</v>
      </c>
      <c r="C519" s="110" t="s">
        <v>463</v>
      </c>
      <c r="D519" s="110" t="s">
        <v>377</v>
      </c>
      <c r="E519" s="111">
        <f t="shared" si="8"/>
        <v>174016.8</v>
      </c>
      <c r="F519" s="112">
        <v>174016.8</v>
      </c>
      <c r="G519" s="112">
        <v>0</v>
      </c>
      <c r="H519" s="112">
        <v>0</v>
      </c>
      <c r="I519" s="112">
        <v>0</v>
      </c>
      <c r="J519" s="112">
        <v>0</v>
      </c>
      <c r="K519" s="112">
        <v>0</v>
      </c>
      <c r="L519" s="112">
        <v>0</v>
      </c>
      <c r="M519" s="112">
        <v>0</v>
      </c>
      <c r="N519" s="112">
        <v>0</v>
      </c>
      <c r="O519" s="112">
        <v>0</v>
      </c>
      <c r="P519" s="112">
        <v>0</v>
      </c>
      <c r="Q519" s="112">
        <v>0</v>
      </c>
      <c r="R519" s="125"/>
    </row>
    <row r="520" ht="15.6" spans="1:18">
      <c r="A520" s="110" t="s">
        <v>344</v>
      </c>
      <c r="B520" s="110" t="s">
        <v>460</v>
      </c>
      <c r="C520" s="110" t="s">
        <v>463</v>
      </c>
      <c r="D520" s="110" t="s">
        <v>429</v>
      </c>
      <c r="E520" s="111">
        <f t="shared" si="8"/>
        <v>51691.2</v>
      </c>
      <c r="F520" s="112">
        <v>51691.2</v>
      </c>
      <c r="G520" s="112">
        <v>0</v>
      </c>
      <c r="H520" s="112">
        <v>0</v>
      </c>
      <c r="I520" s="112">
        <v>0</v>
      </c>
      <c r="J520" s="112">
        <v>0</v>
      </c>
      <c r="K520" s="112">
        <v>0</v>
      </c>
      <c r="L520" s="112">
        <v>0</v>
      </c>
      <c r="M520" s="112">
        <v>0</v>
      </c>
      <c r="N520" s="112">
        <v>0</v>
      </c>
      <c r="O520" s="112">
        <v>0</v>
      </c>
      <c r="P520" s="112">
        <v>0</v>
      </c>
      <c r="Q520" s="112">
        <v>0</v>
      </c>
      <c r="R520" s="125"/>
    </row>
    <row r="521" ht="15.6" spans="1:18">
      <c r="A521" s="110" t="s">
        <v>344</v>
      </c>
      <c r="B521" s="110" t="s">
        <v>460</v>
      </c>
      <c r="C521" s="110" t="s">
        <v>463</v>
      </c>
      <c r="D521" s="110" t="s">
        <v>135</v>
      </c>
      <c r="E521" s="111">
        <f t="shared" si="8"/>
        <v>419244</v>
      </c>
      <c r="F521" s="112">
        <v>419244</v>
      </c>
      <c r="G521" s="112">
        <v>0</v>
      </c>
      <c r="H521" s="112">
        <v>0</v>
      </c>
      <c r="I521" s="112">
        <v>0</v>
      </c>
      <c r="J521" s="112">
        <v>0</v>
      </c>
      <c r="K521" s="112">
        <v>0</v>
      </c>
      <c r="L521" s="112">
        <v>0</v>
      </c>
      <c r="M521" s="112">
        <v>0</v>
      </c>
      <c r="N521" s="112">
        <v>0</v>
      </c>
      <c r="O521" s="112">
        <v>0</v>
      </c>
      <c r="P521" s="112">
        <v>0</v>
      </c>
      <c r="Q521" s="112">
        <v>0</v>
      </c>
      <c r="R521" s="125"/>
    </row>
    <row r="522" ht="15.6" spans="1:18">
      <c r="A522" s="110" t="s">
        <v>344</v>
      </c>
      <c r="B522" s="110" t="s">
        <v>460</v>
      </c>
      <c r="C522" s="110" t="s">
        <v>463</v>
      </c>
      <c r="D522" s="110" t="s">
        <v>385</v>
      </c>
      <c r="E522" s="111">
        <f t="shared" si="8"/>
        <v>783171</v>
      </c>
      <c r="F522" s="112">
        <v>0</v>
      </c>
      <c r="G522" s="112">
        <v>0</v>
      </c>
      <c r="H522" s="112">
        <v>783171</v>
      </c>
      <c r="I522" s="112">
        <v>0</v>
      </c>
      <c r="J522" s="112">
        <v>0</v>
      </c>
      <c r="K522" s="112">
        <v>0</v>
      </c>
      <c r="L522" s="112">
        <v>0</v>
      </c>
      <c r="M522" s="112">
        <v>0</v>
      </c>
      <c r="N522" s="112">
        <v>0</v>
      </c>
      <c r="O522" s="112">
        <v>0</v>
      </c>
      <c r="P522" s="112">
        <v>0</v>
      </c>
      <c r="Q522" s="112">
        <v>0</v>
      </c>
      <c r="R522" s="125"/>
    </row>
    <row r="523" ht="15.6" spans="1:18">
      <c r="A523" s="110" t="s">
        <v>344</v>
      </c>
      <c r="B523" s="110" t="s">
        <v>460</v>
      </c>
      <c r="C523" s="110" t="s">
        <v>463</v>
      </c>
      <c r="D523" s="110" t="s">
        <v>80</v>
      </c>
      <c r="E523" s="111">
        <f t="shared" si="8"/>
        <v>582968.4</v>
      </c>
      <c r="F523" s="112">
        <v>582968.4</v>
      </c>
      <c r="G523" s="112">
        <v>0</v>
      </c>
      <c r="H523" s="112">
        <v>0</v>
      </c>
      <c r="I523" s="112">
        <v>0</v>
      </c>
      <c r="J523" s="112">
        <v>0</v>
      </c>
      <c r="K523" s="112">
        <v>0</v>
      </c>
      <c r="L523" s="112">
        <v>0</v>
      </c>
      <c r="M523" s="112">
        <v>0</v>
      </c>
      <c r="N523" s="112">
        <v>0</v>
      </c>
      <c r="O523" s="112">
        <v>0</v>
      </c>
      <c r="P523" s="112">
        <v>0</v>
      </c>
      <c r="Q523" s="112">
        <v>0</v>
      </c>
      <c r="R523" s="125"/>
    </row>
    <row r="524" ht="15.6" spans="1:18">
      <c r="A524" s="110" t="s">
        <v>344</v>
      </c>
      <c r="B524" s="110" t="s">
        <v>460</v>
      </c>
      <c r="C524" s="110" t="s">
        <v>463</v>
      </c>
      <c r="D524" s="110" t="s">
        <v>48</v>
      </c>
      <c r="E524" s="111">
        <f t="shared" si="8"/>
        <v>662855.76</v>
      </c>
      <c r="F524" s="112">
        <v>662855.76</v>
      </c>
      <c r="G524" s="112">
        <v>0</v>
      </c>
      <c r="H524" s="112">
        <v>0</v>
      </c>
      <c r="I524" s="112">
        <v>0</v>
      </c>
      <c r="J524" s="112">
        <v>0</v>
      </c>
      <c r="K524" s="112">
        <v>0</v>
      </c>
      <c r="L524" s="112">
        <v>0</v>
      </c>
      <c r="M524" s="112">
        <v>0</v>
      </c>
      <c r="N524" s="112">
        <v>0</v>
      </c>
      <c r="O524" s="112">
        <v>0</v>
      </c>
      <c r="P524" s="112">
        <v>0</v>
      </c>
      <c r="Q524" s="112">
        <v>0</v>
      </c>
      <c r="R524" s="125"/>
    </row>
    <row r="525" ht="15.6" spans="1:18">
      <c r="A525" s="110" t="s">
        <v>344</v>
      </c>
      <c r="B525" s="110" t="s">
        <v>460</v>
      </c>
      <c r="C525" s="110" t="s">
        <v>463</v>
      </c>
      <c r="D525" s="110" t="s">
        <v>49</v>
      </c>
      <c r="E525" s="111">
        <f t="shared" si="8"/>
        <v>602656.8</v>
      </c>
      <c r="F525" s="112">
        <v>602656.8</v>
      </c>
      <c r="G525" s="112">
        <v>0</v>
      </c>
      <c r="H525" s="112">
        <v>0</v>
      </c>
      <c r="I525" s="112">
        <v>0</v>
      </c>
      <c r="J525" s="112">
        <v>0</v>
      </c>
      <c r="K525" s="112">
        <v>0</v>
      </c>
      <c r="L525" s="112">
        <v>0</v>
      </c>
      <c r="M525" s="112">
        <v>0</v>
      </c>
      <c r="N525" s="112">
        <v>0</v>
      </c>
      <c r="O525" s="112">
        <v>0</v>
      </c>
      <c r="P525" s="112">
        <v>0</v>
      </c>
      <c r="Q525" s="112">
        <v>0</v>
      </c>
      <c r="R525" s="125"/>
    </row>
    <row r="526" ht="15.6" spans="1:18">
      <c r="A526" s="110" t="s">
        <v>344</v>
      </c>
      <c r="B526" s="110" t="s">
        <v>460</v>
      </c>
      <c r="C526" s="110" t="s">
        <v>463</v>
      </c>
      <c r="D526" s="110" t="s">
        <v>62</v>
      </c>
      <c r="E526" s="111">
        <f t="shared" si="8"/>
        <v>484217</v>
      </c>
      <c r="F526" s="112">
        <v>484217</v>
      </c>
      <c r="G526" s="112">
        <v>0</v>
      </c>
      <c r="H526" s="112">
        <v>0</v>
      </c>
      <c r="I526" s="112">
        <v>0</v>
      </c>
      <c r="J526" s="112">
        <v>0</v>
      </c>
      <c r="K526" s="112">
        <v>0</v>
      </c>
      <c r="L526" s="112">
        <v>0</v>
      </c>
      <c r="M526" s="112">
        <v>0</v>
      </c>
      <c r="N526" s="112">
        <v>0</v>
      </c>
      <c r="O526" s="112">
        <v>0</v>
      </c>
      <c r="P526" s="112">
        <v>0</v>
      </c>
      <c r="Q526" s="112">
        <v>0</v>
      </c>
      <c r="R526" s="125"/>
    </row>
    <row r="527" ht="15.6" spans="1:18">
      <c r="A527" s="110" t="s">
        <v>344</v>
      </c>
      <c r="B527" s="110" t="s">
        <v>460</v>
      </c>
      <c r="C527" s="110" t="s">
        <v>463</v>
      </c>
      <c r="D527" s="110" t="s">
        <v>63</v>
      </c>
      <c r="E527" s="111">
        <f t="shared" si="8"/>
        <v>613663.2</v>
      </c>
      <c r="F527" s="112">
        <v>613663.2</v>
      </c>
      <c r="G527" s="112">
        <v>0</v>
      </c>
      <c r="H527" s="112">
        <v>0</v>
      </c>
      <c r="I527" s="112">
        <v>0</v>
      </c>
      <c r="J527" s="112">
        <v>0</v>
      </c>
      <c r="K527" s="112">
        <v>0</v>
      </c>
      <c r="L527" s="112">
        <v>0</v>
      </c>
      <c r="M527" s="112">
        <v>0</v>
      </c>
      <c r="N527" s="112">
        <v>0</v>
      </c>
      <c r="O527" s="112">
        <v>0</v>
      </c>
      <c r="P527" s="112">
        <v>0</v>
      </c>
      <c r="Q527" s="112">
        <v>0</v>
      </c>
      <c r="R527" s="125"/>
    </row>
    <row r="528" ht="15.6" spans="1:18">
      <c r="A528" s="110" t="s">
        <v>344</v>
      </c>
      <c r="B528" s="110" t="s">
        <v>460</v>
      </c>
      <c r="C528" s="110" t="s">
        <v>463</v>
      </c>
      <c r="D528" s="110" t="s">
        <v>81</v>
      </c>
      <c r="E528" s="111">
        <f t="shared" si="8"/>
        <v>587299</v>
      </c>
      <c r="F528" s="112">
        <v>587299</v>
      </c>
      <c r="G528" s="112">
        <v>0</v>
      </c>
      <c r="H528" s="112">
        <v>0</v>
      </c>
      <c r="I528" s="112">
        <v>0</v>
      </c>
      <c r="J528" s="112">
        <v>0</v>
      </c>
      <c r="K528" s="112">
        <v>0</v>
      </c>
      <c r="L528" s="112">
        <v>0</v>
      </c>
      <c r="M528" s="112">
        <v>0</v>
      </c>
      <c r="N528" s="112">
        <v>0</v>
      </c>
      <c r="O528" s="112">
        <v>0</v>
      </c>
      <c r="P528" s="112">
        <v>0</v>
      </c>
      <c r="Q528" s="112">
        <v>0</v>
      </c>
      <c r="R528" s="125"/>
    </row>
    <row r="529" ht="15.6" spans="1:18">
      <c r="A529" s="110" t="s">
        <v>344</v>
      </c>
      <c r="B529" s="110" t="s">
        <v>460</v>
      </c>
      <c r="C529" s="110" t="s">
        <v>463</v>
      </c>
      <c r="D529" s="110" t="s">
        <v>150</v>
      </c>
      <c r="E529" s="111">
        <f t="shared" si="8"/>
        <v>847327.2</v>
      </c>
      <c r="F529" s="112">
        <v>847327.2</v>
      </c>
      <c r="G529" s="112">
        <v>0</v>
      </c>
      <c r="H529" s="112">
        <v>0</v>
      </c>
      <c r="I529" s="112">
        <v>0</v>
      </c>
      <c r="J529" s="112">
        <v>0</v>
      </c>
      <c r="K529" s="112">
        <v>0</v>
      </c>
      <c r="L529" s="112">
        <v>0</v>
      </c>
      <c r="M529" s="112">
        <v>0</v>
      </c>
      <c r="N529" s="112">
        <v>0</v>
      </c>
      <c r="O529" s="112">
        <v>0</v>
      </c>
      <c r="P529" s="112">
        <v>0</v>
      </c>
      <c r="Q529" s="112">
        <v>0</v>
      </c>
      <c r="R529" s="125"/>
    </row>
    <row r="530" ht="15.6" spans="1:18">
      <c r="A530" s="109"/>
      <c r="B530" s="110" t="s">
        <v>494</v>
      </c>
      <c r="C530" s="109"/>
      <c r="D530" s="110" t="s">
        <v>495</v>
      </c>
      <c r="E530" s="111">
        <f t="shared" si="8"/>
        <v>3454366.03</v>
      </c>
      <c r="F530" s="112">
        <v>3454366.03</v>
      </c>
      <c r="G530" s="112">
        <v>0</v>
      </c>
      <c r="H530" s="112">
        <v>0</v>
      </c>
      <c r="I530" s="112">
        <v>0</v>
      </c>
      <c r="J530" s="112">
        <v>0</v>
      </c>
      <c r="K530" s="112">
        <v>0</v>
      </c>
      <c r="L530" s="112">
        <v>0</v>
      </c>
      <c r="M530" s="112">
        <v>0</v>
      </c>
      <c r="N530" s="112">
        <v>0</v>
      </c>
      <c r="O530" s="112">
        <v>0</v>
      </c>
      <c r="P530" s="112">
        <v>0</v>
      </c>
      <c r="Q530" s="112">
        <v>0</v>
      </c>
      <c r="R530" s="125"/>
    </row>
    <row r="531" ht="15.6" spans="1:18">
      <c r="A531" s="109"/>
      <c r="B531" s="109"/>
      <c r="C531" s="110" t="s">
        <v>496</v>
      </c>
      <c r="D531" s="110" t="s">
        <v>497</v>
      </c>
      <c r="E531" s="111">
        <f t="shared" si="8"/>
        <v>982753.5</v>
      </c>
      <c r="F531" s="112">
        <v>982753.5</v>
      </c>
      <c r="G531" s="112">
        <v>0</v>
      </c>
      <c r="H531" s="112">
        <v>0</v>
      </c>
      <c r="I531" s="112">
        <v>0</v>
      </c>
      <c r="J531" s="112">
        <v>0</v>
      </c>
      <c r="K531" s="112">
        <v>0</v>
      </c>
      <c r="L531" s="112">
        <v>0</v>
      </c>
      <c r="M531" s="112">
        <v>0</v>
      </c>
      <c r="N531" s="112">
        <v>0</v>
      </c>
      <c r="O531" s="112">
        <v>0</v>
      </c>
      <c r="P531" s="112">
        <v>0</v>
      </c>
      <c r="Q531" s="112">
        <v>0</v>
      </c>
      <c r="R531" s="125"/>
    </row>
    <row r="532" ht="15.6" spans="1:18">
      <c r="A532" s="110" t="s">
        <v>344</v>
      </c>
      <c r="B532" s="110" t="s">
        <v>494</v>
      </c>
      <c r="C532" s="110" t="s">
        <v>496</v>
      </c>
      <c r="D532" s="110" t="s">
        <v>176</v>
      </c>
      <c r="E532" s="111">
        <f t="shared" si="8"/>
        <v>1348.92</v>
      </c>
      <c r="F532" s="112">
        <v>1348.92</v>
      </c>
      <c r="G532" s="112">
        <v>0</v>
      </c>
      <c r="H532" s="112">
        <v>0</v>
      </c>
      <c r="I532" s="112">
        <v>0</v>
      </c>
      <c r="J532" s="112">
        <v>0</v>
      </c>
      <c r="K532" s="112">
        <v>0</v>
      </c>
      <c r="L532" s="112">
        <v>0</v>
      </c>
      <c r="M532" s="112">
        <v>0</v>
      </c>
      <c r="N532" s="112">
        <v>0</v>
      </c>
      <c r="O532" s="112">
        <v>0</v>
      </c>
      <c r="P532" s="112">
        <v>0</v>
      </c>
      <c r="Q532" s="112">
        <v>0</v>
      </c>
      <c r="R532" s="125"/>
    </row>
    <row r="533" ht="15.6" spans="1:18">
      <c r="A533" s="110" t="s">
        <v>344</v>
      </c>
      <c r="B533" s="110" t="s">
        <v>494</v>
      </c>
      <c r="C533" s="110" t="s">
        <v>496</v>
      </c>
      <c r="D533" s="110" t="s">
        <v>43</v>
      </c>
      <c r="E533" s="111">
        <f t="shared" si="8"/>
        <v>11779.74</v>
      </c>
      <c r="F533" s="112">
        <v>11779.74</v>
      </c>
      <c r="G533" s="112">
        <v>0</v>
      </c>
      <c r="H533" s="112">
        <v>0</v>
      </c>
      <c r="I533" s="112">
        <v>0</v>
      </c>
      <c r="J533" s="112">
        <v>0</v>
      </c>
      <c r="K533" s="112">
        <v>0</v>
      </c>
      <c r="L533" s="112">
        <v>0</v>
      </c>
      <c r="M533" s="112">
        <v>0</v>
      </c>
      <c r="N533" s="112">
        <v>0</v>
      </c>
      <c r="O533" s="112">
        <v>0</v>
      </c>
      <c r="P533" s="112">
        <v>0</v>
      </c>
      <c r="Q533" s="112">
        <v>0</v>
      </c>
      <c r="R533" s="125"/>
    </row>
    <row r="534" ht="15.6" spans="1:18">
      <c r="A534" s="110" t="s">
        <v>344</v>
      </c>
      <c r="B534" s="110" t="s">
        <v>494</v>
      </c>
      <c r="C534" s="110" t="s">
        <v>496</v>
      </c>
      <c r="D534" s="110" t="s">
        <v>77</v>
      </c>
      <c r="E534" s="111">
        <f t="shared" si="8"/>
        <v>10043.34</v>
      </c>
      <c r="F534" s="112">
        <v>10043.34</v>
      </c>
      <c r="G534" s="112">
        <v>0</v>
      </c>
      <c r="H534" s="112">
        <v>0</v>
      </c>
      <c r="I534" s="112">
        <v>0</v>
      </c>
      <c r="J534" s="112">
        <v>0</v>
      </c>
      <c r="K534" s="112">
        <v>0</v>
      </c>
      <c r="L534" s="112">
        <v>0</v>
      </c>
      <c r="M534" s="112">
        <v>0</v>
      </c>
      <c r="N534" s="112">
        <v>0</v>
      </c>
      <c r="O534" s="112">
        <v>0</v>
      </c>
      <c r="P534" s="112">
        <v>0</v>
      </c>
      <c r="Q534" s="112">
        <v>0</v>
      </c>
      <c r="R534" s="125"/>
    </row>
    <row r="535" ht="15.6" spans="1:18">
      <c r="A535" s="110" t="s">
        <v>344</v>
      </c>
      <c r="B535" s="110" t="s">
        <v>494</v>
      </c>
      <c r="C535" s="110" t="s">
        <v>496</v>
      </c>
      <c r="D535" s="110" t="s">
        <v>78</v>
      </c>
      <c r="E535" s="111">
        <f t="shared" si="8"/>
        <v>1224.6</v>
      </c>
      <c r="F535" s="112">
        <v>1224.6</v>
      </c>
      <c r="G535" s="112">
        <v>0</v>
      </c>
      <c r="H535" s="112">
        <v>0</v>
      </c>
      <c r="I535" s="112">
        <v>0</v>
      </c>
      <c r="J535" s="112">
        <v>0</v>
      </c>
      <c r="K535" s="112">
        <v>0</v>
      </c>
      <c r="L535" s="112">
        <v>0</v>
      </c>
      <c r="M535" s="112">
        <v>0</v>
      </c>
      <c r="N535" s="112">
        <v>0</v>
      </c>
      <c r="O535" s="112">
        <v>0</v>
      </c>
      <c r="P535" s="112">
        <v>0</v>
      </c>
      <c r="Q535" s="112">
        <v>0</v>
      </c>
      <c r="R535" s="125"/>
    </row>
    <row r="536" ht="15.6" spans="1:18">
      <c r="A536" s="110" t="s">
        <v>344</v>
      </c>
      <c r="B536" s="110" t="s">
        <v>494</v>
      </c>
      <c r="C536" s="110" t="s">
        <v>496</v>
      </c>
      <c r="D536" s="110" t="s">
        <v>61</v>
      </c>
      <c r="E536" s="111">
        <f t="shared" si="8"/>
        <v>1328.76</v>
      </c>
      <c r="F536" s="112">
        <v>1328.76</v>
      </c>
      <c r="G536" s="112">
        <v>0</v>
      </c>
      <c r="H536" s="112">
        <v>0</v>
      </c>
      <c r="I536" s="112">
        <v>0</v>
      </c>
      <c r="J536" s="112">
        <v>0</v>
      </c>
      <c r="K536" s="112">
        <v>0</v>
      </c>
      <c r="L536" s="112">
        <v>0</v>
      </c>
      <c r="M536" s="112">
        <v>0</v>
      </c>
      <c r="N536" s="112">
        <v>0</v>
      </c>
      <c r="O536" s="112">
        <v>0</v>
      </c>
      <c r="P536" s="112">
        <v>0</v>
      </c>
      <c r="Q536" s="112">
        <v>0</v>
      </c>
      <c r="R536" s="125"/>
    </row>
    <row r="537" ht="15.6" spans="1:18">
      <c r="A537" s="110" t="s">
        <v>344</v>
      </c>
      <c r="B537" s="110" t="s">
        <v>494</v>
      </c>
      <c r="C537" s="110" t="s">
        <v>496</v>
      </c>
      <c r="D537" s="110" t="s">
        <v>182</v>
      </c>
      <c r="E537" s="111">
        <f t="shared" si="8"/>
        <v>354.6</v>
      </c>
      <c r="F537" s="112">
        <v>354.6</v>
      </c>
      <c r="G537" s="112">
        <v>0</v>
      </c>
      <c r="H537" s="112">
        <v>0</v>
      </c>
      <c r="I537" s="112">
        <v>0</v>
      </c>
      <c r="J537" s="112">
        <v>0</v>
      </c>
      <c r="K537" s="112">
        <v>0</v>
      </c>
      <c r="L537" s="112">
        <v>0</v>
      </c>
      <c r="M537" s="112">
        <v>0</v>
      </c>
      <c r="N537" s="112">
        <v>0</v>
      </c>
      <c r="O537" s="112">
        <v>0</v>
      </c>
      <c r="P537" s="112">
        <v>0</v>
      </c>
      <c r="Q537" s="112">
        <v>0</v>
      </c>
      <c r="R537" s="125"/>
    </row>
    <row r="538" ht="15.6" spans="1:18">
      <c r="A538" s="110" t="s">
        <v>344</v>
      </c>
      <c r="B538" s="110" t="s">
        <v>494</v>
      </c>
      <c r="C538" s="110" t="s">
        <v>496</v>
      </c>
      <c r="D538" s="110" t="s">
        <v>170</v>
      </c>
      <c r="E538" s="111">
        <f t="shared" si="8"/>
        <v>6369.6</v>
      </c>
      <c r="F538" s="112">
        <v>6369.6</v>
      </c>
      <c r="G538" s="112">
        <v>0</v>
      </c>
      <c r="H538" s="112">
        <v>0</v>
      </c>
      <c r="I538" s="112">
        <v>0</v>
      </c>
      <c r="J538" s="112">
        <v>0</v>
      </c>
      <c r="K538" s="112">
        <v>0</v>
      </c>
      <c r="L538" s="112">
        <v>0</v>
      </c>
      <c r="M538" s="112">
        <v>0</v>
      </c>
      <c r="N538" s="112">
        <v>0</v>
      </c>
      <c r="O538" s="112">
        <v>0</v>
      </c>
      <c r="P538" s="112">
        <v>0</v>
      </c>
      <c r="Q538" s="112">
        <v>0</v>
      </c>
      <c r="R538" s="125"/>
    </row>
    <row r="539" ht="15.6" spans="1:18">
      <c r="A539" s="110" t="s">
        <v>344</v>
      </c>
      <c r="B539" s="110" t="s">
        <v>494</v>
      </c>
      <c r="C539" s="110" t="s">
        <v>496</v>
      </c>
      <c r="D539" s="110" t="s">
        <v>171</v>
      </c>
      <c r="E539" s="111">
        <f t="shared" si="8"/>
        <v>398.1</v>
      </c>
      <c r="F539" s="112">
        <v>398.1</v>
      </c>
      <c r="G539" s="112">
        <v>0</v>
      </c>
      <c r="H539" s="112">
        <v>0</v>
      </c>
      <c r="I539" s="112">
        <v>0</v>
      </c>
      <c r="J539" s="112">
        <v>0</v>
      </c>
      <c r="K539" s="112">
        <v>0</v>
      </c>
      <c r="L539" s="112">
        <v>0</v>
      </c>
      <c r="M539" s="112">
        <v>0</v>
      </c>
      <c r="N539" s="112">
        <v>0</v>
      </c>
      <c r="O539" s="112">
        <v>0</v>
      </c>
      <c r="P539" s="112">
        <v>0</v>
      </c>
      <c r="Q539" s="112">
        <v>0</v>
      </c>
      <c r="R539" s="125"/>
    </row>
    <row r="540" ht="15.6" spans="1:18">
      <c r="A540" s="110" t="s">
        <v>344</v>
      </c>
      <c r="B540" s="110" t="s">
        <v>494</v>
      </c>
      <c r="C540" s="110" t="s">
        <v>496</v>
      </c>
      <c r="D540" s="110" t="s">
        <v>146</v>
      </c>
      <c r="E540" s="111">
        <f t="shared" si="8"/>
        <v>425</v>
      </c>
      <c r="F540" s="112">
        <v>425</v>
      </c>
      <c r="G540" s="112">
        <v>0</v>
      </c>
      <c r="H540" s="112">
        <v>0</v>
      </c>
      <c r="I540" s="112">
        <v>0</v>
      </c>
      <c r="J540" s="112">
        <v>0</v>
      </c>
      <c r="K540" s="112">
        <v>0</v>
      </c>
      <c r="L540" s="112">
        <v>0</v>
      </c>
      <c r="M540" s="112">
        <v>0</v>
      </c>
      <c r="N540" s="112">
        <v>0</v>
      </c>
      <c r="O540" s="112">
        <v>0</v>
      </c>
      <c r="P540" s="112">
        <v>0</v>
      </c>
      <c r="Q540" s="112">
        <v>0</v>
      </c>
      <c r="R540" s="125"/>
    </row>
    <row r="541" ht="15.6" spans="1:18">
      <c r="A541" s="110" t="s">
        <v>344</v>
      </c>
      <c r="B541" s="110" t="s">
        <v>494</v>
      </c>
      <c r="C541" s="110" t="s">
        <v>496</v>
      </c>
      <c r="D541" s="110" t="s">
        <v>126</v>
      </c>
      <c r="E541" s="111">
        <f t="shared" si="8"/>
        <v>384.5</v>
      </c>
      <c r="F541" s="112">
        <v>384.5</v>
      </c>
      <c r="G541" s="112">
        <v>0</v>
      </c>
      <c r="H541" s="112">
        <v>0</v>
      </c>
      <c r="I541" s="112">
        <v>0</v>
      </c>
      <c r="J541" s="112">
        <v>0</v>
      </c>
      <c r="K541" s="112">
        <v>0</v>
      </c>
      <c r="L541" s="112">
        <v>0</v>
      </c>
      <c r="M541" s="112">
        <v>0</v>
      </c>
      <c r="N541" s="112">
        <v>0</v>
      </c>
      <c r="O541" s="112">
        <v>0</v>
      </c>
      <c r="P541" s="112">
        <v>0</v>
      </c>
      <c r="Q541" s="112">
        <v>0</v>
      </c>
      <c r="R541" s="125"/>
    </row>
    <row r="542" ht="15.6" spans="1:18">
      <c r="A542" s="110" t="s">
        <v>344</v>
      </c>
      <c r="B542" s="110" t="s">
        <v>494</v>
      </c>
      <c r="C542" s="110" t="s">
        <v>496</v>
      </c>
      <c r="D542" s="110" t="s">
        <v>111</v>
      </c>
      <c r="E542" s="111">
        <f t="shared" si="8"/>
        <v>17347.98</v>
      </c>
      <c r="F542" s="112">
        <v>17347.98</v>
      </c>
      <c r="G542" s="112">
        <v>0</v>
      </c>
      <c r="H542" s="112">
        <v>0</v>
      </c>
      <c r="I542" s="112">
        <v>0</v>
      </c>
      <c r="J542" s="112">
        <v>0</v>
      </c>
      <c r="K542" s="112">
        <v>0</v>
      </c>
      <c r="L542" s="112">
        <v>0</v>
      </c>
      <c r="M542" s="112">
        <v>0</v>
      </c>
      <c r="N542" s="112">
        <v>0</v>
      </c>
      <c r="O542" s="112">
        <v>0</v>
      </c>
      <c r="P542" s="112">
        <v>0</v>
      </c>
      <c r="Q542" s="112">
        <v>0</v>
      </c>
      <c r="R542" s="125"/>
    </row>
    <row r="543" ht="15.6" spans="1:18">
      <c r="A543" s="110" t="s">
        <v>344</v>
      </c>
      <c r="B543" s="110" t="s">
        <v>494</v>
      </c>
      <c r="C543" s="110" t="s">
        <v>496</v>
      </c>
      <c r="D543" s="110" t="s">
        <v>249</v>
      </c>
      <c r="E543" s="111">
        <f t="shared" si="8"/>
        <v>426.6</v>
      </c>
      <c r="F543" s="112">
        <v>426.6</v>
      </c>
      <c r="G543" s="112">
        <v>0</v>
      </c>
      <c r="H543" s="112">
        <v>0</v>
      </c>
      <c r="I543" s="112">
        <v>0</v>
      </c>
      <c r="J543" s="112">
        <v>0</v>
      </c>
      <c r="K543" s="112">
        <v>0</v>
      </c>
      <c r="L543" s="112">
        <v>0</v>
      </c>
      <c r="M543" s="112">
        <v>0</v>
      </c>
      <c r="N543" s="112">
        <v>0</v>
      </c>
      <c r="O543" s="112">
        <v>0</v>
      </c>
      <c r="P543" s="112">
        <v>0</v>
      </c>
      <c r="Q543" s="112">
        <v>0</v>
      </c>
      <c r="R543" s="125"/>
    </row>
    <row r="544" ht="15.6" spans="1:18">
      <c r="A544" s="110" t="s">
        <v>344</v>
      </c>
      <c r="B544" s="110" t="s">
        <v>494</v>
      </c>
      <c r="C544" s="110" t="s">
        <v>496</v>
      </c>
      <c r="D544" s="110" t="s">
        <v>281</v>
      </c>
      <c r="E544" s="111">
        <f t="shared" si="8"/>
        <v>26061.84</v>
      </c>
      <c r="F544" s="112">
        <v>26061.84</v>
      </c>
      <c r="G544" s="112">
        <v>0</v>
      </c>
      <c r="H544" s="112">
        <v>0</v>
      </c>
      <c r="I544" s="112">
        <v>0</v>
      </c>
      <c r="J544" s="112">
        <v>0</v>
      </c>
      <c r="K544" s="112">
        <v>0</v>
      </c>
      <c r="L544" s="112">
        <v>0</v>
      </c>
      <c r="M544" s="112">
        <v>0</v>
      </c>
      <c r="N544" s="112">
        <v>0</v>
      </c>
      <c r="O544" s="112">
        <v>0</v>
      </c>
      <c r="P544" s="112">
        <v>0</v>
      </c>
      <c r="Q544" s="112">
        <v>0</v>
      </c>
      <c r="R544" s="125"/>
    </row>
    <row r="545" ht="15.6" spans="1:18">
      <c r="A545" s="110" t="s">
        <v>344</v>
      </c>
      <c r="B545" s="110" t="s">
        <v>494</v>
      </c>
      <c r="C545" s="110" t="s">
        <v>496</v>
      </c>
      <c r="D545" s="110" t="s">
        <v>257</v>
      </c>
      <c r="E545" s="111">
        <f t="shared" si="8"/>
        <v>47280.99</v>
      </c>
      <c r="F545" s="112">
        <v>47280.99</v>
      </c>
      <c r="G545" s="112">
        <v>0</v>
      </c>
      <c r="H545" s="112">
        <v>0</v>
      </c>
      <c r="I545" s="112">
        <v>0</v>
      </c>
      <c r="J545" s="112">
        <v>0</v>
      </c>
      <c r="K545" s="112">
        <v>0</v>
      </c>
      <c r="L545" s="112">
        <v>0</v>
      </c>
      <c r="M545" s="112">
        <v>0</v>
      </c>
      <c r="N545" s="112">
        <v>0</v>
      </c>
      <c r="O545" s="112">
        <v>0</v>
      </c>
      <c r="P545" s="112">
        <v>0</v>
      </c>
      <c r="Q545" s="112">
        <v>0</v>
      </c>
      <c r="R545" s="125"/>
    </row>
    <row r="546" ht="15.6" spans="1:18">
      <c r="A546" s="110" t="s">
        <v>344</v>
      </c>
      <c r="B546" s="110" t="s">
        <v>494</v>
      </c>
      <c r="C546" s="110" t="s">
        <v>496</v>
      </c>
      <c r="D546" s="110" t="s">
        <v>258</v>
      </c>
      <c r="E546" s="111">
        <f t="shared" si="8"/>
        <v>42350.28</v>
      </c>
      <c r="F546" s="112">
        <v>42350.28</v>
      </c>
      <c r="G546" s="112">
        <v>0</v>
      </c>
      <c r="H546" s="112">
        <v>0</v>
      </c>
      <c r="I546" s="112">
        <v>0</v>
      </c>
      <c r="J546" s="112">
        <v>0</v>
      </c>
      <c r="K546" s="112">
        <v>0</v>
      </c>
      <c r="L546" s="112">
        <v>0</v>
      </c>
      <c r="M546" s="112">
        <v>0</v>
      </c>
      <c r="N546" s="112">
        <v>0</v>
      </c>
      <c r="O546" s="112">
        <v>0</v>
      </c>
      <c r="P546" s="112">
        <v>0</v>
      </c>
      <c r="Q546" s="112">
        <v>0</v>
      </c>
      <c r="R546" s="125"/>
    </row>
    <row r="547" ht="15.6" spans="1:18">
      <c r="A547" s="110" t="s">
        <v>344</v>
      </c>
      <c r="B547" s="110" t="s">
        <v>494</v>
      </c>
      <c r="C547" s="110" t="s">
        <v>496</v>
      </c>
      <c r="D547" s="110" t="s">
        <v>259</v>
      </c>
      <c r="E547" s="111">
        <f t="shared" si="8"/>
        <v>12716</v>
      </c>
      <c r="F547" s="112">
        <v>12716</v>
      </c>
      <c r="G547" s="112">
        <v>0</v>
      </c>
      <c r="H547" s="112">
        <v>0</v>
      </c>
      <c r="I547" s="112">
        <v>0</v>
      </c>
      <c r="J547" s="112">
        <v>0</v>
      </c>
      <c r="K547" s="112">
        <v>0</v>
      </c>
      <c r="L547" s="112">
        <v>0</v>
      </c>
      <c r="M547" s="112">
        <v>0</v>
      </c>
      <c r="N547" s="112">
        <v>0</v>
      </c>
      <c r="O547" s="112">
        <v>0</v>
      </c>
      <c r="P547" s="112">
        <v>0</v>
      </c>
      <c r="Q547" s="112">
        <v>0</v>
      </c>
      <c r="R547" s="125"/>
    </row>
    <row r="548" ht="15.6" spans="1:18">
      <c r="A548" s="110" t="s">
        <v>344</v>
      </c>
      <c r="B548" s="110" t="s">
        <v>494</v>
      </c>
      <c r="C548" s="110" t="s">
        <v>496</v>
      </c>
      <c r="D548" s="110" t="s">
        <v>260</v>
      </c>
      <c r="E548" s="111">
        <f t="shared" si="8"/>
        <v>62618.61</v>
      </c>
      <c r="F548" s="112">
        <v>62618.61</v>
      </c>
      <c r="G548" s="112">
        <v>0</v>
      </c>
      <c r="H548" s="112">
        <v>0</v>
      </c>
      <c r="I548" s="112">
        <v>0</v>
      </c>
      <c r="J548" s="112">
        <v>0</v>
      </c>
      <c r="K548" s="112">
        <v>0</v>
      </c>
      <c r="L548" s="112">
        <v>0</v>
      </c>
      <c r="M548" s="112">
        <v>0</v>
      </c>
      <c r="N548" s="112">
        <v>0</v>
      </c>
      <c r="O548" s="112">
        <v>0</v>
      </c>
      <c r="P548" s="112">
        <v>0</v>
      </c>
      <c r="Q548" s="112">
        <v>0</v>
      </c>
      <c r="R548" s="125"/>
    </row>
    <row r="549" ht="15.6" spans="1:18">
      <c r="A549" s="110" t="s">
        <v>344</v>
      </c>
      <c r="B549" s="110" t="s">
        <v>494</v>
      </c>
      <c r="C549" s="110" t="s">
        <v>496</v>
      </c>
      <c r="D549" s="110" t="s">
        <v>277</v>
      </c>
      <c r="E549" s="111">
        <f t="shared" si="8"/>
        <v>89955</v>
      </c>
      <c r="F549" s="112">
        <v>89955</v>
      </c>
      <c r="G549" s="112">
        <v>0</v>
      </c>
      <c r="H549" s="112">
        <v>0</v>
      </c>
      <c r="I549" s="112">
        <v>0</v>
      </c>
      <c r="J549" s="112">
        <v>0</v>
      </c>
      <c r="K549" s="112">
        <v>0</v>
      </c>
      <c r="L549" s="112">
        <v>0</v>
      </c>
      <c r="M549" s="112">
        <v>0</v>
      </c>
      <c r="N549" s="112">
        <v>0</v>
      </c>
      <c r="O549" s="112">
        <v>0</v>
      </c>
      <c r="P549" s="112">
        <v>0</v>
      </c>
      <c r="Q549" s="112">
        <v>0</v>
      </c>
      <c r="R549" s="125"/>
    </row>
    <row r="550" ht="15.6" spans="1:18">
      <c r="A550" s="110" t="s">
        <v>344</v>
      </c>
      <c r="B550" s="110" t="s">
        <v>494</v>
      </c>
      <c r="C550" s="110" t="s">
        <v>496</v>
      </c>
      <c r="D550" s="110" t="s">
        <v>261</v>
      </c>
      <c r="E550" s="111">
        <f t="shared" si="8"/>
        <v>36073.2</v>
      </c>
      <c r="F550" s="112">
        <v>36073.2</v>
      </c>
      <c r="G550" s="112">
        <v>0</v>
      </c>
      <c r="H550" s="112">
        <v>0</v>
      </c>
      <c r="I550" s="112">
        <v>0</v>
      </c>
      <c r="J550" s="112">
        <v>0</v>
      </c>
      <c r="K550" s="112">
        <v>0</v>
      </c>
      <c r="L550" s="112">
        <v>0</v>
      </c>
      <c r="M550" s="112">
        <v>0</v>
      </c>
      <c r="N550" s="112">
        <v>0</v>
      </c>
      <c r="O550" s="112">
        <v>0</v>
      </c>
      <c r="P550" s="112">
        <v>0</v>
      </c>
      <c r="Q550" s="112">
        <v>0</v>
      </c>
      <c r="R550" s="125"/>
    </row>
    <row r="551" ht="15.6" spans="1:18">
      <c r="A551" s="110" t="s">
        <v>344</v>
      </c>
      <c r="B551" s="110" t="s">
        <v>494</v>
      </c>
      <c r="C551" s="110" t="s">
        <v>496</v>
      </c>
      <c r="D551" s="110" t="s">
        <v>278</v>
      </c>
      <c r="E551" s="111">
        <f t="shared" si="8"/>
        <v>96508.8</v>
      </c>
      <c r="F551" s="112">
        <v>96508.8</v>
      </c>
      <c r="G551" s="112">
        <v>0</v>
      </c>
      <c r="H551" s="112">
        <v>0</v>
      </c>
      <c r="I551" s="112">
        <v>0</v>
      </c>
      <c r="J551" s="112">
        <v>0</v>
      </c>
      <c r="K551" s="112">
        <v>0</v>
      </c>
      <c r="L551" s="112">
        <v>0</v>
      </c>
      <c r="M551" s="112">
        <v>0</v>
      </c>
      <c r="N551" s="112">
        <v>0</v>
      </c>
      <c r="O551" s="112">
        <v>0</v>
      </c>
      <c r="P551" s="112">
        <v>0</v>
      </c>
      <c r="Q551" s="112">
        <v>0</v>
      </c>
      <c r="R551" s="125"/>
    </row>
    <row r="552" ht="15.6" spans="1:18">
      <c r="A552" s="110" t="s">
        <v>344</v>
      </c>
      <c r="B552" s="110" t="s">
        <v>494</v>
      </c>
      <c r="C552" s="110" t="s">
        <v>496</v>
      </c>
      <c r="D552" s="110" t="s">
        <v>254</v>
      </c>
      <c r="E552" s="111">
        <f t="shared" si="8"/>
        <v>7938.09</v>
      </c>
      <c r="F552" s="112">
        <v>7938.09</v>
      </c>
      <c r="G552" s="112">
        <v>0</v>
      </c>
      <c r="H552" s="112">
        <v>0</v>
      </c>
      <c r="I552" s="112">
        <v>0</v>
      </c>
      <c r="J552" s="112">
        <v>0</v>
      </c>
      <c r="K552" s="112">
        <v>0</v>
      </c>
      <c r="L552" s="112">
        <v>0</v>
      </c>
      <c r="M552" s="112">
        <v>0</v>
      </c>
      <c r="N552" s="112">
        <v>0</v>
      </c>
      <c r="O552" s="112">
        <v>0</v>
      </c>
      <c r="P552" s="112">
        <v>0</v>
      </c>
      <c r="Q552" s="112">
        <v>0</v>
      </c>
      <c r="R552" s="125"/>
    </row>
    <row r="553" ht="15.6" spans="1:18">
      <c r="A553" s="110" t="s">
        <v>344</v>
      </c>
      <c r="B553" s="110" t="s">
        <v>494</v>
      </c>
      <c r="C553" s="110" t="s">
        <v>496</v>
      </c>
      <c r="D553" s="110" t="s">
        <v>262</v>
      </c>
      <c r="E553" s="111">
        <f t="shared" si="8"/>
        <v>35541.36</v>
      </c>
      <c r="F553" s="112">
        <v>35541.36</v>
      </c>
      <c r="G553" s="112">
        <v>0</v>
      </c>
      <c r="H553" s="112">
        <v>0</v>
      </c>
      <c r="I553" s="112">
        <v>0</v>
      </c>
      <c r="J553" s="112">
        <v>0</v>
      </c>
      <c r="K553" s="112">
        <v>0</v>
      </c>
      <c r="L553" s="112">
        <v>0</v>
      </c>
      <c r="M553" s="112">
        <v>0</v>
      </c>
      <c r="N553" s="112">
        <v>0</v>
      </c>
      <c r="O553" s="112">
        <v>0</v>
      </c>
      <c r="P553" s="112">
        <v>0</v>
      </c>
      <c r="Q553" s="112">
        <v>0</v>
      </c>
      <c r="R553" s="125"/>
    </row>
    <row r="554" ht="15.6" spans="1:18">
      <c r="A554" s="110" t="s">
        <v>344</v>
      </c>
      <c r="B554" s="110" t="s">
        <v>494</v>
      </c>
      <c r="C554" s="110" t="s">
        <v>496</v>
      </c>
      <c r="D554" s="110" t="s">
        <v>263</v>
      </c>
      <c r="E554" s="111">
        <f t="shared" si="8"/>
        <v>6260</v>
      </c>
      <c r="F554" s="112">
        <v>6260</v>
      </c>
      <c r="G554" s="112">
        <v>0</v>
      </c>
      <c r="H554" s="112">
        <v>0</v>
      </c>
      <c r="I554" s="112">
        <v>0</v>
      </c>
      <c r="J554" s="112">
        <v>0</v>
      </c>
      <c r="K554" s="112">
        <v>0</v>
      </c>
      <c r="L554" s="112">
        <v>0</v>
      </c>
      <c r="M554" s="112">
        <v>0</v>
      </c>
      <c r="N554" s="112">
        <v>0</v>
      </c>
      <c r="O554" s="112">
        <v>0</v>
      </c>
      <c r="P554" s="112">
        <v>0</v>
      </c>
      <c r="Q554" s="112">
        <v>0</v>
      </c>
      <c r="R554" s="125"/>
    </row>
    <row r="555" ht="15.6" spans="1:18">
      <c r="A555" s="110" t="s">
        <v>344</v>
      </c>
      <c r="B555" s="110" t="s">
        <v>494</v>
      </c>
      <c r="C555" s="110" t="s">
        <v>496</v>
      </c>
      <c r="D555" s="110" t="s">
        <v>264</v>
      </c>
      <c r="E555" s="111">
        <f t="shared" si="8"/>
        <v>16325.82</v>
      </c>
      <c r="F555" s="112">
        <v>16325.82</v>
      </c>
      <c r="G555" s="112">
        <v>0</v>
      </c>
      <c r="H555" s="112">
        <v>0</v>
      </c>
      <c r="I555" s="112">
        <v>0</v>
      </c>
      <c r="J555" s="112">
        <v>0</v>
      </c>
      <c r="K555" s="112">
        <v>0</v>
      </c>
      <c r="L555" s="112">
        <v>0</v>
      </c>
      <c r="M555" s="112">
        <v>0</v>
      </c>
      <c r="N555" s="112">
        <v>0</v>
      </c>
      <c r="O555" s="112">
        <v>0</v>
      </c>
      <c r="P555" s="112">
        <v>0</v>
      </c>
      <c r="Q555" s="112">
        <v>0</v>
      </c>
      <c r="R555" s="125"/>
    </row>
    <row r="556" ht="15.6" spans="1:18">
      <c r="A556" s="110" t="s">
        <v>344</v>
      </c>
      <c r="B556" s="110" t="s">
        <v>494</v>
      </c>
      <c r="C556" s="110" t="s">
        <v>496</v>
      </c>
      <c r="D556" s="110" t="s">
        <v>265</v>
      </c>
      <c r="E556" s="111">
        <f t="shared" ref="E556:E619" si="9">SUM(F556:R556)</f>
        <v>11181</v>
      </c>
      <c r="F556" s="112">
        <v>11181</v>
      </c>
      <c r="G556" s="112">
        <v>0</v>
      </c>
      <c r="H556" s="112">
        <v>0</v>
      </c>
      <c r="I556" s="112">
        <v>0</v>
      </c>
      <c r="J556" s="112">
        <v>0</v>
      </c>
      <c r="K556" s="112">
        <v>0</v>
      </c>
      <c r="L556" s="112">
        <v>0</v>
      </c>
      <c r="M556" s="112">
        <v>0</v>
      </c>
      <c r="N556" s="112">
        <v>0</v>
      </c>
      <c r="O556" s="112">
        <v>0</v>
      </c>
      <c r="P556" s="112">
        <v>0</v>
      </c>
      <c r="Q556" s="112">
        <v>0</v>
      </c>
      <c r="R556" s="125"/>
    </row>
    <row r="557" ht="15.6" spans="1:18">
      <c r="A557" s="110" t="s">
        <v>344</v>
      </c>
      <c r="B557" s="110" t="s">
        <v>494</v>
      </c>
      <c r="C557" s="110" t="s">
        <v>496</v>
      </c>
      <c r="D557" s="110" t="s">
        <v>266</v>
      </c>
      <c r="E557" s="111">
        <f t="shared" si="9"/>
        <v>11607.28</v>
      </c>
      <c r="F557" s="112">
        <v>11607.28</v>
      </c>
      <c r="G557" s="112">
        <v>0</v>
      </c>
      <c r="H557" s="112">
        <v>0</v>
      </c>
      <c r="I557" s="112">
        <v>0</v>
      </c>
      <c r="J557" s="112">
        <v>0</v>
      </c>
      <c r="K557" s="112">
        <v>0</v>
      </c>
      <c r="L557" s="112">
        <v>0</v>
      </c>
      <c r="M557" s="112">
        <v>0</v>
      </c>
      <c r="N557" s="112">
        <v>0</v>
      </c>
      <c r="O557" s="112">
        <v>0</v>
      </c>
      <c r="P557" s="112">
        <v>0</v>
      </c>
      <c r="Q557" s="112">
        <v>0</v>
      </c>
      <c r="R557" s="125"/>
    </row>
    <row r="558" ht="15.6" spans="1:18">
      <c r="A558" s="110" t="s">
        <v>344</v>
      </c>
      <c r="B558" s="110" t="s">
        <v>494</v>
      </c>
      <c r="C558" s="110" t="s">
        <v>496</v>
      </c>
      <c r="D558" s="110" t="s">
        <v>267</v>
      </c>
      <c r="E558" s="111">
        <f t="shared" si="9"/>
        <v>11731.83</v>
      </c>
      <c r="F558" s="112">
        <v>11731.83</v>
      </c>
      <c r="G558" s="112">
        <v>0</v>
      </c>
      <c r="H558" s="112">
        <v>0</v>
      </c>
      <c r="I558" s="112">
        <v>0</v>
      </c>
      <c r="J558" s="112">
        <v>0</v>
      </c>
      <c r="K558" s="112">
        <v>0</v>
      </c>
      <c r="L558" s="112">
        <v>0</v>
      </c>
      <c r="M558" s="112">
        <v>0</v>
      </c>
      <c r="N558" s="112">
        <v>0</v>
      </c>
      <c r="O558" s="112">
        <v>0</v>
      </c>
      <c r="P558" s="112">
        <v>0</v>
      </c>
      <c r="Q558" s="112">
        <v>0</v>
      </c>
      <c r="R558" s="125"/>
    </row>
    <row r="559" ht="15.6" spans="1:18">
      <c r="A559" s="110" t="s">
        <v>344</v>
      </c>
      <c r="B559" s="110" t="s">
        <v>494</v>
      </c>
      <c r="C559" s="110" t="s">
        <v>496</v>
      </c>
      <c r="D559" s="110" t="s">
        <v>268</v>
      </c>
      <c r="E559" s="111">
        <f t="shared" si="9"/>
        <v>7830.54</v>
      </c>
      <c r="F559" s="112">
        <v>7830.54</v>
      </c>
      <c r="G559" s="112">
        <v>0</v>
      </c>
      <c r="H559" s="112">
        <v>0</v>
      </c>
      <c r="I559" s="112">
        <v>0</v>
      </c>
      <c r="J559" s="112">
        <v>0</v>
      </c>
      <c r="K559" s="112">
        <v>0</v>
      </c>
      <c r="L559" s="112">
        <v>0</v>
      </c>
      <c r="M559" s="112">
        <v>0</v>
      </c>
      <c r="N559" s="112">
        <v>0</v>
      </c>
      <c r="O559" s="112">
        <v>0</v>
      </c>
      <c r="P559" s="112">
        <v>0</v>
      </c>
      <c r="Q559" s="112">
        <v>0</v>
      </c>
      <c r="R559" s="125"/>
    </row>
    <row r="560" ht="15.6" spans="1:18">
      <c r="A560" s="110" t="s">
        <v>344</v>
      </c>
      <c r="B560" s="110" t="s">
        <v>494</v>
      </c>
      <c r="C560" s="110" t="s">
        <v>496</v>
      </c>
      <c r="D560" s="110" t="s">
        <v>269</v>
      </c>
      <c r="E560" s="111">
        <f t="shared" si="9"/>
        <v>15414</v>
      </c>
      <c r="F560" s="112">
        <v>15414</v>
      </c>
      <c r="G560" s="112">
        <v>0</v>
      </c>
      <c r="H560" s="112">
        <v>0</v>
      </c>
      <c r="I560" s="112">
        <v>0</v>
      </c>
      <c r="J560" s="112">
        <v>0</v>
      </c>
      <c r="K560" s="112">
        <v>0</v>
      </c>
      <c r="L560" s="112">
        <v>0</v>
      </c>
      <c r="M560" s="112">
        <v>0</v>
      </c>
      <c r="N560" s="112">
        <v>0</v>
      </c>
      <c r="O560" s="112">
        <v>0</v>
      </c>
      <c r="P560" s="112">
        <v>0</v>
      </c>
      <c r="Q560" s="112">
        <v>0</v>
      </c>
      <c r="R560" s="125"/>
    </row>
    <row r="561" ht="15.6" spans="1:18">
      <c r="A561" s="110" t="s">
        <v>344</v>
      </c>
      <c r="B561" s="110" t="s">
        <v>494</v>
      </c>
      <c r="C561" s="110" t="s">
        <v>496</v>
      </c>
      <c r="D561" s="110" t="s">
        <v>270</v>
      </c>
      <c r="E561" s="111">
        <f t="shared" si="9"/>
        <v>7233.74</v>
      </c>
      <c r="F561" s="112">
        <v>7233.74</v>
      </c>
      <c r="G561" s="112">
        <v>0</v>
      </c>
      <c r="H561" s="112">
        <v>0</v>
      </c>
      <c r="I561" s="112">
        <v>0</v>
      </c>
      <c r="J561" s="112">
        <v>0</v>
      </c>
      <c r="K561" s="112">
        <v>0</v>
      </c>
      <c r="L561" s="112">
        <v>0</v>
      </c>
      <c r="M561" s="112">
        <v>0</v>
      </c>
      <c r="N561" s="112">
        <v>0</v>
      </c>
      <c r="O561" s="112">
        <v>0</v>
      </c>
      <c r="P561" s="112">
        <v>0</v>
      </c>
      <c r="Q561" s="112">
        <v>0</v>
      </c>
      <c r="R561" s="125"/>
    </row>
    <row r="562" ht="15.6" spans="1:18">
      <c r="A562" s="110" t="s">
        <v>344</v>
      </c>
      <c r="B562" s="110" t="s">
        <v>494</v>
      </c>
      <c r="C562" s="110" t="s">
        <v>496</v>
      </c>
      <c r="D562" s="110" t="s">
        <v>271</v>
      </c>
      <c r="E562" s="111">
        <f t="shared" si="9"/>
        <v>5123.07</v>
      </c>
      <c r="F562" s="112">
        <v>5123.07</v>
      </c>
      <c r="G562" s="112">
        <v>0</v>
      </c>
      <c r="H562" s="112">
        <v>0</v>
      </c>
      <c r="I562" s="112">
        <v>0</v>
      </c>
      <c r="J562" s="112">
        <v>0</v>
      </c>
      <c r="K562" s="112">
        <v>0</v>
      </c>
      <c r="L562" s="112">
        <v>0</v>
      </c>
      <c r="M562" s="112">
        <v>0</v>
      </c>
      <c r="N562" s="112">
        <v>0</v>
      </c>
      <c r="O562" s="112">
        <v>0</v>
      </c>
      <c r="P562" s="112">
        <v>0</v>
      </c>
      <c r="Q562" s="112">
        <v>0</v>
      </c>
      <c r="R562" s="125"/>
    </row>
    <row r="563" ht="15.6" spans="1:18">
      <c r="A563" s="110" t="s">
        <v>344</v>
      </c>
      <c r="B563" s="110" t="s">
        <v>494</v>
      </c>
      <c r="C563" s="110" t="s">
        <v>496</v>
      </c>
      <c r="D563" s="110" t="s">
        <v>272</v>
      </c>
      <c r="E563" s="111">
        <f t="shared" si="9"/>
        <v>6540</v>
      </c>
      <c r="F563" s="112">
        <v>6540</v>
      </c>
      <c r="G563" s="112">
        <v>0</v>
      </c>
      <c r="H563" s="112">
        <v>0</v>
      </c>
      <c r="I563" s="112">
        <v>0</v>
      </c>
      <c r="J563" s="112">
        <v>0</v>
      </c>
      <c r="K563" s="112">
        <v>0</v>
      </c>
      <c r="L563" s="112">
        <v>0</v>
      </c>
      <c r="M563" s="112">
        <v>0</v>
      </c>
      <c r="N563" s="112">
        <v>0</v>
      </c>
      <c r="O563" s="112">
        <v>0</v>
      </c>
      <c r="P563" s="112">
        <v>0</v>
      </c>
      <c r="Q563" s="112">
        <v>0</v>
      </c>
      <c r="R563" s="125"/>
    </row>
    <row r="564" ht="15.6" spans="1:18">
      <c r="A564" s="110" t="s">
        <v>344</v>
      </c>
      <c r="B564" s="110" t="s">
        <v>494</v>
      </c>
      <c r="C564" s="110" t="s">
        <v>496</v>
      </c>
      <c r="D564" s="110" t="s">
        <v>273</v>
      </c>
      <c r="E564" s="111">
        <f t="shared" si="9"/>
        <v>8381.7</v>
      </c>
      <c r="F564" s="112">
        <v>8381.7</v>
      </c>
      <c r="G564" s="112">
        <v>0</v>
      </c>
      <c r="H564" s="112">
        <v>0</v>
      </c>
      <c r="I564" s="112">
        <v>0</v>
      </c>
      <c r="J564" s="112">
        <v>0</v>
      </c>
      <c r="K564" s="112">
        <v>0</v>
      </c>
      <c r="L564" s="112">
        <v>0</v>
      </c>
      <c r="M564" s="112">
        <v>0</v>
      </c>
      <c r="N564" s="112">
        <v>0</v>
      </c>
      <c r="O564" s="112">
        <v>0</v>
      </c>
      <c r="P564" s="112">
        <v>0</v>
      </c>
      <c r="Q564" s="112">
        <v>0</v>
      </c>
      <c r="R564" s="125"/>
    </row>
    <row r="565" ht="15.6" spans="1:18">
      <c r="A565" s="110" t="s">
        <v>344</v>
      </c>
      <c r="B565" s="110" t="s">
        <v>494</v>
      </c>
      <c r="C565" s="110" t="s">
        <v>496</v>
      </c>
      <c r="D565" s="110" t="s">
        <v>274</v>
      </c>
      <c r="E565" s="111">
        <f t="shared" si="9"/>
        <v>7471.56</v>
      </c>
      <c r="F565" s="112">
        <v>7471.56</v>
      </c>
      <c r="G565" s="112">
        <v>0</v>
      </c>
      <c r="H565" s="112">
        <v>0</v>
      </c>
      <c r="I565" s="112">
        <v>0</v>
      </c>
      <c r="J565" s="112">
        <v>0</v>
      </c>
      <c r="K565" s="112">
        <v>0</v>
      </c>
      <c r="L565" s="112">
        <v>0</v>
      </c>
      <c r="M565" s="112">
        <v>0</v>
      </c>
      <c r="N565" s="112">
        <v>0</v>
      </c>
      <c r="O565" s="112">
        <v>0</v>
      </c>
      <c r="P565" s="112">
        <v>0</v>
      </c>
      <c r="Q565" s="112">
        <v>0</v>
      </c>
      <c r="R565" s="125"/>
    </row>
    <row r="566" ht="15.6" spans="1:18">
      <c r="A566" s="110" t="s">
        <v>344</v>
      </c>
      <c r="B566" s="110" t="s">
        <v>494</v>
      </c>
      <c r="C566" s="110" t="s">
        <v>496</v>
      </c>
      <c r="D566" s="110" t="s">
        <v>166</v>
      </c>
      <c r="E566" s="111">
        <f t="shared" si="9"/>
        <v>1983.72</v>
      </c>
      <c r="F566" s="112">
        <v>1983.72</v>
      </c>
      <c r="G566" s="112">
        <v>0</v>
      </c>
      <c r="H566" s="112">
        <v>0</v>
      </c>
      <c r="I566" s="112">
        <v>0</v>
      </c>
      <c r="J566" s="112">
        <v>0</v>
      </c>
      <c r="K566" s="112">
        <v>0</v>
      </c>
      <c r="L566" s="112">
        <v>0</v>
      </c>
      <c r="M566" s="112">
        <v>0</v>
      </c>
      <c r="N566" s="112">
        <v>0</v>
      </c>
      <c r="O566" s="112">
        <v>0</v>
      </c>
      <c r="P566" s="112">
        <v>0</v>
      </c>
      <c r="Q566" s="112">
        <v>0</v>
      </c>
      <c r="R566" s="125"/>
    </row>
    <row r="567" ht="15.6" spans="1:18">
      <c r="A567" s="110" t="s">
        <v>344</v>
      </c>
      <c r="B567" s="110" t="s">
        <v>494</v>
      </c>
      <c r="C567" s="110" t="s">
        <v>496</v>
      </c>
      <c r="D567" s="110" t="s">
        <v>156</v>
      </c>
      <c r="E567" s="111">
        <f t="shared" si="9"/>
        <v>731.4</v>
      </c>
      <c r="F567" s="112">
        <v>731.4</v>
      </c>
      <c r="G567" s="112">
        <v>0</v>
      </c>
      <c r="H567" s="112">
        <v>0</v>
      </c>
      <c r="I567" s="112">
        <v>0</v>
      </c>
      <c r="J567" s="112">
        <v>0</v>
      </c>
      <c r="K567" s="112">
        <v>0</v>
      </c>
      <c r="L567" s="112">
        <v>0</v>
      </c>
      <c r="M567" s="112">
        <v>0</v>
      </c>
      <c r="N567" s="112">
        <v>0</v>
      </c>
      <c r="O567" s="112">
        <v>0</v>
      </c>
      <c r="P567" s="112">
        <v>0</v>
      </c>
      <c r="Q567" s="112">
        <v>0</v>
      </c>
      <c r="R567" s="125"/>
    </row>
    <row r="568" ht="15.6" spans="1:18">
      <c r="A568" s="110" t="s">
        <v>344</v>
      </c>
      <c r="B568" s="110" t="s">
        <v>494</v>
      </c>
      <c r="C568" s="110" t="s">
        <v>496</v>
      </c>
      <c r="D568" s="110" t="s">
        <v>188</v>
      </c>
      <c r="E568" s="111">
        <f t="shared" si="9"/>
        <v>4401.06</v>
      </c>
      <c r="F568" s="112">
        <v>4401.06</v>
      </c>
      <c r="G568" s="112">
        <v>0</v>
      </c>
      <c r="H568" s="112">
        <v>0</v>
      </c>
      <c r="I568" s="112">
        <v>0</v>
      </c>
      <c r="J568" s="112">
        <v>0</v>
      </c>
      <c r="K568" s="112">
        <v>0</v>
      </c>
      <c r="L568" s="112">
        <v>0</v>
      </c>
      <c r="M568" s="112">
        <v>0</v>
      </c>
      <c r="N568" s="112">
        <v>0</v>
      </c>
      <c r="O568" s="112">
        <v>0</v>
      </c>
      <c r="P568" s="112">
        <v>0</v>
      </c>
      <c r="Q568" s="112">
        <v>0</v>
      </c>
      <c r="R568" s="125"/>
    </row>
    <row r="569" ht="15.6" spans="1:18">
      <c r="A569" s="110" t="s">
        <v>344</v>
      </c>
      <c r="B569" s="110" t="s">
        <v>494</v>
      </c>
      <c r="C569" s="110" t="s">
        <v>496</v>
      </c>
      <c r="D569" s="110" t="s">
        <v>218</v>
      </c>
      <c r="E569" s="111">
        <f t="shared" si="9"/>
        <v>442.26</v>
      </c>
      <c r="F569" s="112">
        <v>442.26</v>
      </c>
      <c r="G569" s="112">
        <v>0</v>
      </c>
      <c r="H569" s="112">
        <v>0</v>
      </c>
      <c r="I569" s="112">
        <v>0</v>
      </c>
      <c r="J569" s="112">
        <v>0</v>
      </c>
      <c r="K569" s="112">
        <v>0</v>
      </c>
      <c r="L569" s="112">
        <v>0</v>
      </c>
      <c r="M569" s="112">
        <v>0</v>
      </c>
      <c r="N569" s="112">
        <v>0</v>
      </c>
      <c r="O569" s="112">
        <v>0</v>
      </c>
      <c r="P569" s="112">
        <v>0</v>
      </c>
      <c r="Q569" s="112">
        <v>0</v>
      </c>
      <c r="R569" s="125"/>
    </row>
    <row r="570" ht="15.6" spans="1:18">
      <c r="A570" s="110" t="s">
        <v>344</v>
      </c>
      <c r="B570" s="110" t="s">
        <v>494</v>
      </c>
      <c r="C570" s="110" t="s">
        <v>496</v>
      </c>
      <c r="D570" s="110" t="s">
        <v>241</v>
      </c>
      <c r="E570" s="111">
        <f t="shared" si="9"/>
        <v>1583.3</v>
      </c>
      <c r="F570" s="112">
        <v>1583.3</v>
      </c>
      <c r="G570" s="112">
        <v>0</v>
      </c>
      <c r="H570" s="112">
        <v>0</v>
      </c>
      <c r="I570" s="112">
        <v>0</v>
      </c>
      <c r="J570" s="112">
        <v>0</v>
      </c>
      <c r="K570" s="112">
        <v>0</v>
      </c>
      <c r="L570" s="112">
        <v>0</v>
      </c>
      <c r="M570" s="112">
        <v>0</v>
      </c>
      <c r="N570" s="112">
        <v>0</v>
      </c>
      <c r="O570" s="112">
        <v>0</v>
      </c>
      <c r="P570" s="112">
        <v>0</v>
      </c>
      <c r="Q570" s="112">
        <v>0</v>
      </c>
      <c r="R570" s="125"/>
    </row>
    <row r="571" ht="15.6" spans="1:18">
      <c r="A571" s="110" t="s">
        <v>344</v>
      </c>
      <c r="B571" s="110" t="s">
        <v>494</v>
      </c>
      <c r="C571" s="110" t="s">
        <v>496</v>
      </c>
      <c r="D571" s="110" t="s">
        <v>234</v>
      </c>
      <c r="E571" s="111">
        <f t="shared" si="9"/>
        <v>1629.5</v>
      </c>
      <c r="F571" s="112">
        <v>1629.5</v>
      </c>
      <c r="G571" s="112">
        <v>0</v>
      </c>
      <c r="H571" s="112">
        <v>0</v>
      </c>
      <c r="I571" s="112">
        <v>0</v>
      </c>
      <c r="J571" s="112">
        <v>0</v>
      </c>
      <c r="K571" s="112">
        <v>0</v>
      </c>
      <c r="L571" s="112">
        <v>0</v>
      </c>
      <c r="M571" s="112">
        <v>0</v>
      </c>
      <c r="N571" s="112">
        <v>0</v>
      </c>
      <c r="O571" s="112">
        <v>0</v>
      </c>
      <c r="P571" s="112">
        <v>0</v>
      </c>
      <c r="Q571" s="112">
        <v>0</v>
      </c>
      <c r="R571" s="125"/>
    </row>
    <row r="572" ht="15.6" spans="1:18">
      <c r="A572" s="110" t="s">
        <v>344</v>
      </c>
      <c r="B572" s="110" t="s">
        <v>494</v>
      </c>
      <c r="C572" s="110" t="s">
        <v>496</v>
      </c>
      <c r="D572" s="110" t="s">
        <v>320</v>
      </c>
      <c r="E572" s="111">
        <f t="shared" si="9"/>
        <v>427.2</v>
      </c>
      <c r="F572" s="112">
        <v>427.2</v>
      </c>
      <c r="G572" s="112">
        <v>0</v>
      </c>
      <c r="H572" s="112">
        <v>0</v>
      </c>
      <c r="I572" s="112">
        <v>0</v>
      </c>
      <c r="J572" s="112">
        <v>0</v>
      </c>
      <c r="K572" s="112">
        <v>0</v>
      </c>
      <c r="L572" s="112">
        <v>0</v>
      </c>
      <c r="M572" s="112">
        <v>0</v>
      </c>
      <c r="N572" s="112">
        <v>0</v>
      </c>
      <c r="O572" s="112">
        <v>0</v>
      </c>
      <c r="P572" s="112">
        <v>0</v>
      </c>
      <c r="Q572" s="112">
        <v>0</v>
      </c>
      <c r="R572" s="125"/>
    </row>
    <row r="573" ht="15.6" spans="1:18">
      <c r="A573" s="110" t="s">
        <v>344</v>
      </c>
      <c r="B573" s="110" t="s">
        <v>494</v>
      </c>
      <c r="C573" s="110" t="s">
        <v>496</v>
      </c>
      <c r="D573" s="110" t="s">
        <v>329</v>
      </c>
      <c r="E573" s="111">
        <f t="shared" si="9"/>
        <v>3327.1</v>
      </c>
      <c r="F573" s="112">
        <v>3327.1</v>
      </c>
      <c r="G573" s="112">
        <v>0</v>
      </c>
      <c r="H573" s="112">
        <v>0</v>
      </c>
      <c r="I573" s="112">
        <v>0</v>
      </c>
      <c r="J573" s="112">
        <v>0</v>
      </c>
      <c r="K573" s="112">
        <v>0</v>
      </c>
      <c r="L573" s="112">
        <v>0</v>
      </c>
      <c r="M573" s="112">
        <v>0</v>
      </c>
      <c r="N573" s="112">
        <v>0</v>
      </c>
      <c r="O573" s="112">
        <v>0</v>
      </c>
      <c r="P573" s="112">
        <v>0</v>
      </c>
      <c r="Q573" s="112">
        <v>0</v>
      </c>
      <c r="R573" s="125"/>
    </row>
    <row r="574" ht="15.6" spans="1:18">
      <c r="A574" s="110" t="s">
        <v>344</v>
      </c>
      <c r="B574" s="110" t="s">
        <v>494</v>
      </c>
      <c r="C574" s="110" t="s">
        <v>496</v>
      </c>
      <c r="D574" s="110" t="s">
        <v>338</v>
      </c>
      <c r="E574" s="111">
        <f t="shared" si="9"/>
        <v>6161.88</v>
      </c>
      <c r="F574" s="112">
        <v>6161.88</v>
      </c>
      <c r="G574" s="112">
        <v>0</v>
      </c>
      <c r="H574" s="112">
        <v>0</v>
      </c>
      <c r="I574" s="112">
        <v>0</v>
      </c>
      <c r="J574" s="112">
        <v>0</v>
      </c>
      <c r="K574" s="112">
        <v>0</v>
      </c>
      <c r="L574" s="112">
        <v>0</v>
      </c>
      <c r="M574" s="112">
        <v>0</v>
      </c>
      <c r="N574" s="112">
        <v>0</v>
      </c>
      <c r="O574" s="112">
        <v>0</v>
      </c>
      <c r="P574" s="112">
        <v>0</v>
      </c>
      <c r="Q574" s="112">
        <v>0</v>
      </c>
      <c r="R574" s="125"/>
    </row>
    <row r="575" ht="15.6" spans="1:18">
      <c r="A575" s="110" t="s">
        <v>344</v>
      </c>
      <c r="B575" s="110" t="s">
        <v>494</v>
      </c>
      <c r="C575" s="110" t="s">
        <v>496</v>
      </c>
      <c r="D575" s="110" t="s">
        <v>343</v>
      </c>
      <c r="E575" s="111">
        <f t="shared" si="9"/>
        <v>2046.7</v>
      </c>
      <c r="F575" s="112">
        <v>2046.7</v>
      </c>
      <c r="G575" s="112">
        <v>0</v>
      </c>
      <c r="H575" s="112">
        <v>0</v>
      </c>
      <c r="I575" s="112">
        <v>0</v>
      </c>
      <c r="J575" s="112">
        <v>0</v>
      </c>
      <c r="K575" s="112">
        <v>0</v>
      </c>
      <c r="L575" s="112">
        <v>0</v>
      </c>
      <c r="M575" s="112">
        <v>0</v>
      </c>
      <c r="N575" s="112">
        <v>0</v>
      </c>
      <c r="O575" s="112">
        <v>0</v>
      </c>
      <c r="P575" s="112">
        <v>0</v>
      </c>
      <c r="Q575" s="112">
        <v>0</v>
      </c>
      <c r="R575" s="125"/>
    </row>
    <row r="576" ht="15.6" spans="1:18">
      <c r="A576" s="110" t="s">
        <v>344</v>
      </c>
      <c r="B576" s="110" t="s">
        <v>494</v>
      </c>
      <c r="C576" s="110" t="s">
        <v>496</v>
      </c>
      <c r="D576" s="110" t="s">
        <v>290</v>
      </c>
      <c r="E576" s="111">
        <f t="shared" si="9"/>
        <v>5473</v>
      </c>
      <c r="F576" s="112">
        <v>5473</v>
      </c>
      <c r="G576" s="112">
        <v>0</v>
      </c>
      <c r="H576" s="112">
        <v>0</v>
      </c>
      <c r="I576" s="112">
        <v>0</v>
      </c>
      <c r="J576" s="112">
        <v>0</v>
      </c>
      <c r="K576" s="112">
        <v>0</v>
      </c>
      <c r="L576" s="112">
        <v>0</v>
      </c>
      <c r="M576" s="112">
        <v>0</v>
      </c>
      <c r="N576" s="112">
        <v>0</v>
      </c>
      <c r="O576" s="112">
        <v>0</v>
      </c>
      <c r="P576" s="112">
        <v>0</v>
      </c>
      <c r="Q576" s="112">
        <v>0</v>
      </c>
      <c r="R576" s="125"/>
    </row>
    <row r="577" ht="15.6" spans="1:18">
      <c r="A577" s="110" t="s">
        <v>344</v>
      </c>
      <c r="B577" s="110" t="s">
        <v>494</v>
      </c>
      <c r="C577" s="110" t="s">
        <v>496</v>
      </c>
      <c r="D577" s="110" t="s">
        <v>160</v>
      </c>
      <c r="E577" s="111">
        <f t="shared" si="9"/>
        <v>2043.18</v>
      </c>
      <c r="F577" s="112">
        <v>2043.18</v>
      </c>
      <c r="G577" s="112">
        <v>0</v>
      </c>
      <c r="H577" s="112">
        <v>0</v>
      </c>
      <c r="I577" s="112">
        <v>0</v>
      </c>
      <c r="J577" s="112">
        <v>0</v>
      </c>
      <c r="K577" s="112">
        <v>0</v>
      </c>
      <c r="L577" s="112">
        <v>0</v>
      </c>
      <c r="M577" s="112">
        <v>0</v>
      </c>
      <c r="N577" s="112">
        <v>0</v>
      </c>
      <c r="O577" s="112">
        <v>0</v>
      </c>
      <c r="P577" s="112">
        <v>0</v>
      </c>
      <c r="Q577" s="112">
        <v>0</v>
      </c>
      <c r="R577" s="125"/>
    </row>
    <row r="578" ht="15.6" spans="1:18">
      <c r="A578" s="110" t="s">
        <v>344</v>
      </c>
      <c r="B578" s="110" t="s">
        <v>494</v>
      </c>
      <c r="C578" s="110" t="s">
        <v>496</v>
      </c>
      <c r="D578" s="110" t="s">
        <v>465</v>
      </c>
      <c r="E578" s="111">
        <f t="shared" si="9"/>
        <v>2457.6</v>
      </c>
      <c r="F578" s="112">
        <v>2457.6</v>
      </c>
      <c r="G578" s="112">
        <v>0</v>
      </c>
      <c r="H578" s="112">
        <v>0</v>
      </c>
      <c r="I578" s="112">
        <v>0</v>
      </c>
      <c r="J578" s="112">
        <v>0</v>
      </c>
      <c r="K578" s="112">
        <v>0</v>
      </c>
      <c r="L578" s="112">
        <v>0</v>
      </c>
      <c r="M578" s="112">
        <v>0</v>
      </c>
      <c r="N578" s="112">
        <v>0</v>
      </c>
      <c r="O578" s="112">
        <v>0</v>
      </c>
      <c r="P578" s="112">
        <v>0</v>
      </c>
      <c r="Q578" s="112">
        <v>0</v>
      </c>
      <c r="R578" s="125"/>
    </row>
    <row r="579" ht="15.6" spans="1:18">
      <c r="A579" s="110" t="s">
        <v>344</v>
      </c>
      <c r="B579" s="110" t="s">
        <v>494</v>
      </c>
      <c r="C579" s="110" t="s">
        <v>496</v>
      </c>
      <c r="D579" s="110" t="s">
        <v>466</v>
      </c>
      <c r="E579" s="111">
        <f t="shared" si="9"/>
        <v>8398.62</v>
      </c>
      <c r="F579" s="112">
        <v>8398.62</v>
      </c>
      <c r="G579" s="112">
        <v>0</v>
      </c>
      <c r="H579" s="112">
        <v>0</v>
      </c>
      <c r="I579" s="112">
        <v>0</v>
      </c>
      <c r="J579" s="112">
        <v>0</v>
      </c>
      <c r="K579" s="112">
        <v>0</v>
      </c>
      <c r="L579" s="112">
        <v>0</v>
      </c>
      <c r="M579" s="112">
        <v>0</v>
      </c>
      <c r="N579" s="112">
        <v>0</v>
      </c>
      <c r="O579" s="112">
        <v>0</v>
      </c>
      <c r="P579" s="112">
        <v>0</v>
      </c>
      <c r="Q579" s="112">
        <v>0</v>
      </c>
      <c r="R579" s="125"/>
    </row>
    <row r="580" ht="15.6" spans="1:18">
      <c r="A580" s="110" t="s">
        <v>344</v>
      </c>
      <c r="B580" s="110" t="s">
        <v>494</v>
      </c>
      <c r="C580" s="110" t="s">
        <v>496</v>
      </c>
      <c r="D580" s="110" t="s">
        <v>467</v>
      </c>
      <c r="E580" s="111">
        <f t="shared" si="9"/>
        <v>2679.48</v>
      </c>
      <c r="F580" s="112">
        <v>2679.48</v>
      </c>
      <c r="G580" s="112">
        <v>0</v>
      </c>
      <c r="H580" s="112">
        <v>0</v>
      </c>
      <c r="I580" s="112">
        <v>0</v>
      </c>
      <c r="J580" s="112">
        <v>0</v>
      </c>
      <c r="K580" s="112">
        <v>0</v>
      </c>
      <c r="L580" s="112">
        <v>0</v>
      </c>
      <c r="M580" s="112">
        <v>0</v>
      </c>
      <c r="N580" s="112">
        <v>0</v>
      </c>
      <c r="O580" s="112">
        <v>0</v>
      </c>
      <c r="P580" s="112">
        <v>0</v>
      </c>
      <c r="Q580" s="112">
        <v>0</v>
      </c>
      <c r="R580" s="125"/>
    </row>
    <row r="581" ht="15.6" spans="1:18">
      <c r="A581" s="110" t="s">
        <v>344</v>
      </c>
      <c r="B581" s="110" t="s">
        <v>494</v>
      </c>
      <c r="C581" s="110" t="s">
        <v>496</v>
      </c>
      <c r="D581" s="110" t="s">
        <v>468</v>
      </c>
      <c r="E581" s="111">
        <f t="shared" si="9"/>
        <v>4194.18</v>
      </c>
      <c r="F581" s="112">
        <v>4194.18</v>
      </c>
      <c r="G581" s="112">
        <v>0</v>
      </c>
      <c r="H581" s="112">
        <v>0</v>
      </c>
      <c r="I581" s="112">
        <v>0</v>
      </c>
      <c r="J581" s="112">
        <v>0</v>
      </c>
      <c r="K581" s="112">
        <v>0</v>
      </c>
      <c r="L581" s="112">
        <v>0</v>
      </c>
      <c r="M581" s="112">
        <v>0</v>
      </c>
      <c r="N581" s="112">
        <v>0</v>
      </c>
      <c r="O581" s="112">
        <v>0</v>
      </c>
      <c r="P581" s="112">
        <v>0</v>
      </c>
      <c r="Q581" s="112">
        <v>0</v>
      </c>
      <c r="R581" s="125"/>
    </row>
    <row r="582" ht="15.6" spans="1:18">
      <c r="A582" s="110" t="s">
        <v>344</v>
      </c>
      <c r="B582" s="110" t="s">
        <v>494</v>
      </c>
      <c r="C582" s="110" t="s">
        <v>496</v>
      </c>
      <c r="D582" s="110" t="s">
        <v>469</v>
      </c>
      <c r="E582" s="111">
        <f t="shared" si="9"/>
        <v>403.08</v>
      </c>
      <c r="F582" s="112">
        <v>403.08</v>
      </c>
      <c r="G582" s="112">
        <v>0</v>
      </c>
      <c r="H582" s="112">
        <v>0</v>
      </c>
      <c r="I582" s="112">
        <v>0</v>
      </c>
      <c r="J582" s="112">
        <v>0</v>
      </c>
      <c r="K582" s="112">
        <v>0</v>
      </c>
      <c r="L582" s="112">
        <v>0</v>
      </c>
      <c r="M582" s="112">
        <v>0</v>
      </c>
      <c r="N582" s="112">
        <v>0</v>
      </c>
      <c r="O582" s="112">
        <v>0</v>
      </c>
      <c r="P582" s="112">
        <v>0</v>
      </c>
      <c r="Q582" s="112">
        <v>0</v>
      </c>
      <c r="R582" s="125"/>
    </row>
    <row r="583" ht="15.6" spans="1:18">
      <c r="A583" s="110" t="s">
        <v>344</v>
      </c>
      <c r="B583" s="110" t="s">
        <v>494</v>
      </c>
      <c r="C583" s="110" t="s">
        <v>496</v>
      </c>
      <c r="D583" s="110" t="s">
        <v>470</v>
      </c>
      <c r="E583" s="111">
        <f t="shared" si="9"/>
        <v>5717.88</v>
      </c>
      <c r="F583" s="112">
        <v>5717.88</v>
      </c>
      <c r="G583" s="112">
        <v>0</v>
      </c>
      <c r="H583" s="112">
        <v>0</v>
      </c>
      <c r="I583" s="112">
        <v>0</v>
      </c>
      <c r="J583" s="112">
        <v>0</v>
      </c>
      <c r="K583" s="112">
        <v>0</v>
      </c>
      <c r="L583" s="112">
        <v>0</v>
      </c>
      <c r="M583" s="112">
        <v>0</v>
      </c>
      <c r="N583" s="112">
        <v>0</v>
      </c>
      <c r="O583" s="112">
        <v>0</v>
      </c>
      <c r="P583" s="112">
        <v>0</v>
      </c>
      <c r="Q583" s="112">
        <v>0</v>
      </c>
      <c r="R583" s="125"/>
    </row>
    <row r="584" ht="15.6" spans="1:18">
      <c r="A584" s="110" t="s">
        <v>344</v>
      </c>
      <c r="B584" s="110" t="s">
        <v>494</v>
      </c>
      <c r="C584" s="110" t="s">
        <v>496</v>
      </c>
      <c r="D584" s="110" t="s">
        <v>472</v>
      </c>
      <c r="E584" s="111">
        <f t="shared" si="9"/>
        <v>327.36</v>
      </c>
      <c r="F584" s="112">
        <v>327.36</v>
      </c>
      <c r="G584" s="112">
        <v>0</v>
      </c>
      <c r="H584" s="112">
        <v>0</v>
      </c>
      <c r="I584" s="112">
        <v>0</v>
      </c>
      <c r="J584" s="112">
        <v>0</v>
      </c>
      <c r="K584" s="112">
        <v>0</v>
      </c>
      <c r="L584" s="112">
        <v>0</v>
      </c>
      <c r="M584" s="112">
        <v>0</v>
      </c>
      <c r="N584" s="112">
        <v>0</v>
      </c>
      <c r="O584" s="112">
        <v>0</v>
      </c>
      <c r="P584" s="112">
        <v>0</v>
      </c>
      <c r="Q584" s="112">
        <v>0</v>
      </c>
      <c r="R584" s="125"/>
    </row>
    <row r="585" ht="15.6" spans="1:18">
      <c r="A585" s="110" t="s">
        <v>344</v>
      </c>
      <c r="B585" s="110" t="s">
        <v>494</v>
      </c>
      <c r="C585" s="110" t="s">
        <v>496</v>
      </c>
      <c r="D585" s="110" t="s">
        <v>473</v>
      </c>
      <c r="E585" s="111">
        <f t="shared" si="9"/>
        <v>327.24</v>
      </c>
      <c r="F585" s="112">
        <v>327.24</v>
      </c>
      <c r="G585" s="112">
        <v>0</v>
      </c>
      <c r="H585" s="112">
        <v>0</v>
      </c>
      <c r="I585" s="112">
        <v>0</v>
      </c>
      <c r="J585" s="112">
        <v>0</v>
      </c>
      <c r="K585" s="112">
        <v>0</v>
      </c>
      <c r="L585" s="112">
        <v>0</v>
      </c>
      <c r="M585" s="112">
        <v>0</v>
      </c>
      <c r="N585" s="112">
        <v>0</v>
      </c>
      <c r="O585" s="112">
        <v>0</v>
      </c>
      <c r="P585" s="112">
        <v>0</v>
      </c>
      <c r="Q585" s="112">
        <v>0</v>
      </c>
      <c r="R585" s="125"/>
    </row>
    <row r="586" ht="15.6" spans="1:18">
      <c r="A586" s="110" t="s">
        <v>344</v>
      </c>
      <c r="B586" s="110" t="s">
        <v>494</v>
      </c>
      <c r="C586" s="110" t="s">
        <v>496</v>
      </c>
      <c r="D586" s="110" t="s">
        <v>380</v>
      </c>
      <c r="E586" s="111">
        <f t="shared" si="9"/>
        <v>4041.84</v>
      </c>
      <c r="F586" s="112">
        <v>4041.84</v>
      </c>
      <c r="G586" s="112">
        <v>0</v>
      </c>
      <c r="H586" s="112">
        <v>0</v>
      </c>
      <c r="I586" s="112">
        <v>0</v>
      </c>
      <c r="J586" s="112">
        <v>0</v>
      </c>
      <c r="K586" s="112">
        <v>0</v>
      </c>
      <c r="L586" s="112">
        <v>0</v>
      </c>
      <c r="M586" s="112">
        <v>0</v>
      </c>
      <c r="N586" s="112">
        <v>0</v>
      </c>
      <c r="O586" s="112">
        <v>0</v>
      </c>
      <c r="P586" s="112">
        <v>0</v>
      </c>
      <c r="Q586" s="112">
        <v>0</v>
      </c>
      <c r="R586" s="125"/>
    </row>
    <row r="587" ht="15.6" spans="1:18">
      <c r="A587" s="110" t="s">
        <v>344</v>
      </c>
      <c r="B587" s="110" t="s">
        <v>494</v>
      </c>
      <c r="C587" s="110" t="s">
        <v>496</v>
      </c>
      <c r="D587" s="110" t="s">
        <v>474</v>
      </c>
      <c r="E587" s="111">
        <f t="shared" si="9"/>
        <v>344.64</v>
      </c>
      <c r="F587" s="112">
        <v>344.64</v>
      </c>
      <c r="G587" s="112">
        <v>0</v>
      </c>
      <c r="H587" s="112">
        <v>0</v>
      </c>
      <c r="I587" s="112">
        <v>0</v>
      </c>
      <c r="J587" s="112">
        <v>0</v>
      </c>
      <c r="K587" s="112">
        <v>0</v>
      </c>
      <c r="L587" s="112">
        <v>0</v>
      </c>
      <c r="M587" s="112">
        <v>0</v>
      </c>
      <c r="N587" s="112">
        <v>0</v>
      </c>
      <c r="O587" s="112">
        <v>0</v>
      </c>
      <c r="P587" s="112">
        <v>0</v>
      </c>
      <c r="Q587" s="112">
        <v>0</v>
      </c>
      <c r="R587" s="125"/>
    </row>
    <row r="588" ht="15.6" spans="1:18">
      <c r="A588" s="110" t="s">
        <v>344</v>
      </c>
      <c r="B588" s="110" t="s">
        <v>494</v>
      </c>
      <c r="C588" s="110" t="s">
        <v>496</v>
      </c>
      <c r="D588" s="110" t="s">
        <v>475</v>
      </c>
      <c r="E588" s="111">
        <f t="shared" si="9"/>
        <v>2356.92</v>
      </c>
      <c r="F588" s="112">
        <v>2356.92</v>
      </c>
      <c r="G588" s="112">
        <v>0</v>
      </c>
      <c r="H588" s="112">
        <v>0</v>
      </c>
      <c r="I588" s="112">
        <v>0</v>
      </c>
      <c r="J588" s="112">
        <v>0</v>
      </c>
      <c r="K588" s="112">
        <v>0</v>
      </c>
      <c r="L588" s="112">
        <v>0</v>
      </c>
      <c r="M588" s="112">
        <v>0</v>
      </c>
      <c r="N588" s="112">
        <v>0</v>
      </c>
      <c r="O588" s="112">
        <v>0</v>
      </c>
      <c r="P588" s="112">
        <v>0</v>
      </c>
      <c r="Q588" s="112">
        <v>0</v>
      </c>
      <c r="R588" s="125"/>
    </row>
    <row r="589" ht="15.6" spans="1:18">
      <c r="A589" s="110" t="s">
        <v>344</v>
      </c>
      <c r="B589" s="110" t="s">
        <v>494</v>
      </c>
      <c r="C589" s="110" t="s">
        <v>496</v>
      </c>
      <c r="D589" s="110" t="s">
        <v>476</v>
      </c>
      <c r="E589" s="111">
        <f t="shared" si="9"/>
        <v>11756.4</v>
      </c>
      <c r="F589" s="112">
        <v>11756.4</v>
      </c>
      <c r="G589" s="112">
        <v>0</v>
      </c>
      <c r="H589" s="112">
        <v>0</v>
      </c>
      <c r="I589" s="112">
        <v>0</v>
      </c>
      <c r="J589" s="112">
        <v>0</v>
      </c>
      <c r="K589" s="112">
        <v>0</v>
      </c>
      <c r="L589" s="112">
        <v>0</v>
      </c>
      <c r="M589" s="112">
        <v>0</v>
      </c>
      <c r="N589" s="112">
        <v>0</v>
      </c>
      <c r="O589" s="112">
        <v>0</v>
      </c>
      <c r="P589" s="112">
        <v>0</v>
      </c>
      <c r="Q589" s="112">
        <v>0</v>
      </c>
      <c r="R589" s="125"/>
    </row>
    <row r="590" ht="15.6" spans="1:18">
      <c r="A590" s="110" t="s">
        <v>344</v>
      </c>
      <c r="B590" s="110" t="s">
        <v>494</v>
      </c>
      <c r="C590" s="110" t="s">
        <v>496</v>
      </c>
      <c r="D590" s="110" t="s">
        <v>477</v>
      </c>
      <c r="E590" s="111">
        <f t="shared" si="9"/>
        <v>9697.38</v>
      </c>
      <c r="F590" s="112">
        <v>9697.38</v>
      </c>
      <c r="G590" s="112">
        <v>0</v>
      </c>
      <c r="H590" s="112">
        <v>0</v>
      </c>
      <c r="I590" s="112">
        <v>0</v>
      </c>
      <c r="J590" s="112">
        <v>0</v>
      </c>
      <c r="K590" s="112">
        <v>0</v>
      </c>
      <c r="L590" s="112">
        <v>0</v>
      </c>
      <c r="M590" s="112">
        <v>0</v>
      </c>
      <c r="N590" s="112">
        <v>0</v>
      </c>
      <c r="O590" s="112">
        <v>0</v>
      </c>
      <c r="P590" s="112">
        <v>0</v>
      </c>
      <c r="Q590" s="112">
        <v>0</v>
      </c>
      <c r="R590" s="125"/>
    </row>
    <row r="591" ht="15.6" spans="1:18">
      <c r="A591" s="110" t="s">
        <v>344</v>
      </c>
      <c r="B591" s="110" t="s">
        <v>494</v>
      </c>
      <c r="C591" s="110" t="s">
        <v>496</v>
      </c>
      <c r="D591" s="110" t="s">
        <v>478</v>
      </c>
      <c r="E591" s="111">
        <f t="shared" si="9"/>
        <v>2475.39</v>
      </c>
      <c r="F591" s="112">
        <v>2475.39</v>
      </c>
      <c r="G591" s="112">
        <v>0</v>
      </c>
      <c r="H591" s="112">
        <v>0</v>
      </c>
      <c r="I591" s="112">
        <v>0</v>
      </c>
      <c r="J591" s="112">
        <v>0</v>
      </c>
      <c r="K591" s="112">
        <v>0</v>
      </c>
      <c r="L591" s="112">
        <v>0</v>
      </c>
      <c r="M591" s="112">
        <v>0</v>
      </c>
      <c r="N591" s="112">
        <v>0</v>
      </c>
      <c r="O591" s="112">
        <v>0</v>
      </c>
      <c r="P591" s="112">
        <v>0</v>
      </c>
      <c r="Q591" s="112">
        <v>0</v>
      </c>
      <c r="R591" s="125"/>
    </row>
    <row r="592" ht="15.6" spans="1:18">
      <c r="A592" s="110" t="s">
        <v>344</v>
      </c>
      <c r="B592" s="110" t="s">
        <v>494</v>
      </c>
      <c r="C592" s="110" t="s">
        <v>496</v>
      </c>
      <c r="D592" s="110" t="s">
        <v>479</v>
      </c>
      <c r="E592" s="111">
        <f t="shared" si="9"/>
        <v>2184.48</v>
      </c>
      <c r="F592" s="112">
        <v>2184.48</v>
      </c>
      <c r="G592" s="112">
        <v>0</v>
      </c>
      <c r="H592" s="112">
        <v>0</v>
      </c>
      <c r="I592" s="112">
        <v>0</v>
      </c>
      <c r="J592" s="112">
        <v>0</v>
      </c>
      <c r="K592" s="112">
        <v>0</v>
      </c>
      <c r="L592" s="112">
        <v>0</v>
      </c>
      <c r="M592" s="112">
        <v>0</v>
      </c>
      <c r="N592" s="112">
        <v>0</v>
      </c>
      <c r="O592" s="112">
        <v>0</v>
      </c>
      <c r="P592" s="112">
        <v>0</v>
      </c>
      <c r="Q592" s="112">
        <v>0</v>
      </c>
      <c r="R592" s="125"/>
    </row>
    <row r="593" ht="15.6" spans="1:18">
      <c r="A593" s="110" t="s">
        <v>344</v>
      </c>
      <c r="B593" s="110" t="s">
        <v>494</v>
      </c>
      <c r="C593" s="110" t="s">
        <v>496</v>
      </c>
      <c r="D593" s="110" t="s">
        <v>480</v>
      </c>
      <c r="E593" s="111">
        <f t="shared" si="9"/>
        <v>919.08</v>
      </c>
      <c r="F593" s="112">
        <v>919.08</v>
      </c>
      <c r="G593" s="112">
        <v>0</v>
      </c>
      <c r="H593" s="112">
        <v>0</v>
      </c>
      <c r="I593" s="112">
        <v>0</v>
      </c>
      <c r="J593" s="112">
        <v>0</v>
      </c>
      <c r="K593" s="112">
        <v>0</v>
      </c>
      <c r="L593" s="112">
        <v>0</v>
      </c>
      <c r="M593" s="112">
        <v>0</v>
      </c>
      <c r="N593" s="112">
        <v>0</v>
      </c>
      <c r="O593" s="112">
        <v>0</v>
      </c>
      <c r="P593" s="112">
        <v>0</v>
      </c>
      <c r="Q593" s="112">
        <v>0</v>
      </c>
      <c r="R593" s="125"/>
    </row>
    <row r="594" ht="15.6" spans="1:18">
      <c r="A594" s="110" t="s">
        <v>344</v>
      </c>
      <c r="B594" s="110" t="s">
        <v>494</v>
      </c>
      <c r="C594" s="110" t="s">
        <v>496</v>
      </c>
      <c r="D594" s="110" t="s">
        <v>481</v>
      </c>
      <c r="E594" s="111">
        <f t="shared" si="9"/>
        <v>66558.24</v>
      </c>
      <c r="F594" s="112">
        <v>66558.24</v>
      </c>
      <c r="G594" s="112">
        <v>0</v>
      </c>
      <c r="H594" s="112">
        <v>0</v>
      </c>
      <c r="I594" s="112">
        <v>0</v>
      </c>
      <c r="J594" s="112">
        <v>0</v>
      </c>
      <c r="K594" s="112">
        <v>0</v>
      </c>
      <c r="L594" s="112">
        <v>0</v>
      </c>
      <c r="M594" s="112">
        <v>0</v>
      </c>
      <c r="N594" s="112">
        <v>0</v>
      </c>
      <c r="O594" s="112">
        <v>0</v>
      </c>
      <c r="P594" s="112">
        <v>0</v>
      </c>
      <c r="Q594" s="112">
        <v>0</v>
      </c>
      <c r="R594" s="125"/>
    </row>
    <row r="595" ht="15.6" spans="1:18">
      <c r="A595" s="110" t="s">
        <v>344</v>
      </c>
      <c r="B595" s="110" t="s">
        <v>494</v>
      </c>
      <c r="C595" s="110" t="s">
        <v>496</v>
      </c>
      <c r="D595" s="110" t="s">
        <v>482</v>
      </c>
      <c r="E595" s="111">
        <f t="shared" si="9"/>
        <v>5016.12</v>
      </c>
      <c r="F595" s="112">
        <v>5016.12</v>
      </c>
      <c r="G595" s="112">
        <v>0</v>
      </c>
      <c r="H595" s="112">
        <v>0</v>
      </c>
      <c r="I595" s="112">
        <v>0</v>
      </c>
      <c r="J595" s="112">
        <v>0</v>
      </c>
      <c r="K595" s="112">
        <v>0</v>
      </c>
      <c r="L595" s="112">
        <v>0</v>
      </c>
      <c r="M595" s="112">
        <v>0</v>
      </c>
      <c r="N595" s="112">
        <v>0</v>
      </c>
      <c r="O595" s="112">
        <v>0</v>
      </c>
      <c r="P595" s="112">
        <v>0</v>
      </c>
      <c r="Q595" s="112">
        <v>0</v>
      </c>
      <c r="R595" s="125"/>
    </row>
    <row r="596" ht="15.6" spans="1:18">
      <c r="A596" s="110" t="s">
        <v>344</v>
      </c>
      <c r="B596" s="110" t="s">
        <v>494</v>
      </c>
      <c r="C596" s="110" t="s">
        <v>496</v>
      </c>
      <c r="D596" s="110" t="s">
        <v>483</v>
      </c>
      <c r="E596" s="111">
        <f t="shared" si="9"/>
        <v>7346.94</v>
      </c>
      <c r="F596" s="112">
        <v>7346.94</v>
      </c>
      <c r="G596" s="112">
        <v>0</v>
      </c>
      <c r="H596" s="112">
        <v>0</v>
      </c>
      <c r="I596" s="112">
        <v>0</v>
      </c>
      <c r="J596" s="112">
        <v>0</v>
      </c>
      <c r="K596" s="112">
        <v>0</v>
      </c>
      <c r="L596" s="112">
        <v>0</v>
      </c>
      <c r="M596" s="112">
        <v>0</v>
      </c>
      <c r="N596" s="112">
        <v>0</v>
      </c>
      <c r="O596" s="112">
        <v>0</v>
      </c>
      <c r="P596" s="112">
        <v>0</v>
      </c>
      <c r="Q596" s="112">
        <v>0</v>
      </c>
      <c r="R596" s="125"/>
    </row>
    <row r="597" ht="15.6" spans="1:18">
      <c r="A597" s="110" t="s">
        <v>344</v>
      </c>
      <c r="B597" s="110" t="s">
        <v>494</v>
      </c>
      <c r="C597" s="110" t="s">
        <v>496</v>
      </c>
      <c r="D597" s="110" t="s">
        <v>484</v>
      </c>
      <c r="E597" s="111">
        <f t="shared" si="9"/>
        <v>3698.19</v>
      </c>
      <c r="F597" s="112">
        <v>3698.19</v>
      </c>
      <c r="G597" s="112">
        <v>0</v>
      </c>
      <c r="H597" s="112">
        <v>0</v>
      </c>
      <c r="I597" s="112">
        <v>0</v>
      </c>
      <c r="J597" s="112">
        <v>0</v>
      </c>
      <c r="K597" s="112">
        <v>0</v>
      </c>
      <c r="L597" s="112">
        <v>0</v>
      </c>
      <c r="M597" s="112">
        <v>0</v>
      </c>
      <c r="N597" s="112">
        <v>0</v>
      </c>
      <c r="O597" s="112">
        <v>0</v>
      </c>
      <c r="P597" s="112">
        <v>0</v>
      </c>
      <c r="Q597" s="112">
        <v>0</v>
      </c>
      <c r="R597" s="125"/>
    </row>
    <row r="598" ht="15.6" spans="1:18">
      <c r="A598" s="110" t="s">
        <v>344</v>
      </c>
      <c r="B598" s="110" t="s">
        <v>494</v>
      </c>
      <c r="C598" s="110" t="s">
        <v>496</v>
      </c>
      <c r="D598" s="110" t="s">
        <v>485</v>
      </c>
      <c r="E598" s="111">
        <f t="shared" si="9"/>
        <v>4428.12</v>
      </c>
      <c r="F598" s="112">
        <v>4428.12</v>
      </c>
      <c r="G598" s="112">
        <v>0</v>
      </c>
      <c r="H598" s="112">
        <v>0</v>
      </c>
      <c r="I598" s="112">
        <v>0</v>
      </c>
      <c r="J598" s="112">
        <v>0</v>
      </c>
      <c r="K598" s="112">
        <v>0</v>
      </c>
      <c r="L598" s="112">
        <v>0</v>
      </c>
      <c r="M598" s="112">
        <v>0</v>
      </c>
      <c r="N598" s="112">
        <v>0</v>
      </c>
      <c r="O598" s="112">
        <v>0</v>
      </c>
      <c r="P598" s="112">
        <v>0</v>
      </c>
      <c r="Q598" s="112">
        <v>0</v>
      </c>
      <c r="R598" s="125"/>
    </row>
    <row r="599" ht="15.6" spans="1:18">
      <c r="A599" s="110" t="s">
        <v>344</v>
      </c>
      <c r="B599" s="110" t="s">
        <v>494</v>
      </c>
      <c r="C599" s="110" t="s">
        <v>496</v>
      </c>
      <c r="D599" s="110" t="s">
        <v>486</v>
      </c>
      <c r="E599" s="111">
        <f t="shared" si="9"/>
        <v>3061.26</v>
      </c>
      <c r="F599" s="112">
        <v>3061.26</v>
      </c>
      <c r="G599" s="112">
        <v>0</v>
      </c>
      <c r="H599" s="112">
        <v>0</v>
      </c>
      <c r="I599" s="112">
        <v>0</v>
      </c>
      <c r="J599" s="112">
        <v>0</v>
      </c>
      <c r="K599" s="112">
        <v>0</v>
      </c>
      <c r="L599" s="112">
        <v>0</v>
      </c>
      <c r="M599" s="112">
        <v>0</v>
      </c>
      <c r="N599" s="112">
        <v>0</v>
      </c>
      <c r="O599" s="112">
        <v>0</v>
      </c>
      <c r="P599" s="112">
        <v>0</v>
      </c>
      <c r="Q599" s="112">
        <v>0</v>
      </c>
      <c r="R599" s="125"/>
    </row>
    <row r="600" ht="15.6" spans="1:18">
      <c r="A600" s="110" t="s">
        <v>344</v>
      </c>
      <c r="B600" s="110" t="s">
        <v>494</v>
      </c>
      <c r="C600" s="110" t="s">
        <v>496</v>
      </c>
      <c r="D600" s="110" t="s">
        <v>487</v>
      </c>
      <c r="E600" s="111">
        <f t="shared" si="9"/>
        <v>2773.59</v>
      </c>
      <c r="F600" s="112">
        <v>2773.59</v>
      </c>
      <c r="G600" s="112">
        <v>0</v>
      </c>
      <c r="H600" s="112">
        <v>0</v>
      </c>
      <c r="I600" s="112">
        <v>0</v>
      </c>
      <c r="J600" s="112">
        <v>0</v>
      </c>
      <c r="K600" s="112">
        <v>0</v>
      </c>
      <c r="L600" s="112">
        <v>0</v>
      </c>
      <c r="M600" s="112">
        <v>0</v>
      </c>
      <c r="N600" s="112">
        <v>0</v>
      </c>
      <c r="O600" s="112">
        <v>0</v>
      </c>
      <c r="P600" s="112">
        <v>0</v>
      </c>
      <c r="Q600" s="112">
        <v>0</v>
      </c>
      <c r="R600" s="125"/>
    </row>
    <row r="601" ht="15.6" spans="1:18">
      <c r="A601" s="110" t="s">
        <v>344</v>
      </c>
      <c r="B601" s="110" t="s">
        <v>494</v>
      </c>
      <c r="C601" s="110" t="s">
        <v>496</v>
      </c>
      <c r="D601" s="110" t="s">
        <v>488</v>
      </c>
      <c r="E601" s="111">
        <f t="shared" si="9"/>
        <v>3788.94</v>
      </c>
      <c r="F601" s="112">
        <v>3788.94</v>
      </c>
      <c r="G601" s="112">
        <v>0</v>
      </c>
      <c r="H601" s="112">
        <v>0</v>
      </c>
      <c r="I601" s="112">
        <v>0</v>
      </c>
      <c r="J601" s="112">
        <v>0</v>
      </c>
      <c r="K601" s="112">
        <v>0</v>
      </c>
      <c r="L601" s="112">
        <v>0</v>
      </c>
      <c r="M601" s="112">
        <v>0</v>
      </c>
      <c r="N601" s="112">
        <v>0</v>
      </c>
      <c r="O601" s="112">
        <v>0</v>
      </c>
      <c r="P601" s="112">
        <v>0</v>
      </c>
      <c r="Q601" s="112">
        <v>0</v>
      </c>
      <c r="R601" s="125"/>
    </row>
    <row r="602" ht="15.6" spans="1:18">
      <c r="A602" s="110" t="s">
        <v>344</v>
      </c>
      <c r="B602" s="110" t="s">
        <v>494</v>
      </c>
      <c r="C602" s="110" t="s">
        <v>496</v>
      </c>
      <c r="D602" s="110" t="s">
        <v>489</v>
      </c>
      <c r="E602" s="111">
        <f t="shared" si="9"/>
        <v>5586</v>
      </c>
      <c r="F602" s="112">
        <v>5586</v>
      </c>
      <c r="G602" s="112">
        <v>0</v>
      </c>
      <c r="H602" s="112">
        <v>0</v>
      </c>
      <c r="I602" s="112">
        <v>0</v>
      </c>
      <c r="J602" s="112">
        <v>0</v>
      </c>
      <c r="K602" s="112">
        <v>0</v>
      </c>
      <c r="L602" s="112">
        <v>0</v>
      </c>
      <c r="M602" s="112">
        <v>0</v>
      </c>
      <c r="N602" s="112">
        <v>0</v>
      </c>
      <c r="O602" s="112">
        <v>0</v>
      </c>
      <c r="P602" s="112">
        <v>0</v>
      </c>
      <c r="Q602" s="112">
        <v>0</v>
      </c>
      <c r="R602" s="125"/>
    </row>
    <row r="603" ht="15.6" spans="1:18">
      <c r="A603" s="110" t="s">
        <v>344</v>
      </c>
      <c r="B603" s="110" t="s">
        <v>494</v>
      </c>
      <c r="C603" s="110" t="s">
        <v>496</v>
      </c>
      <c r="D603" s="110" t="s">
        <v>490</v>
      </c>
      <c r="E603" s="111">
        <f t="shared" si="9"/>
        <v>4064.43</v>
      </c>
      <c r="F603" s="112">
        <v>4064.43</v>
      </c>
      <c r="G603" s="112">
        <v>0</v>
      </c>
      <c r="H603" s="112">
        <v>0</v>
      </c>
      <c r="I603" s="112">
        <v>0</v>
      </c>
      <c r="J603" s="112">
        <v>0</v>
      </c>
      <c r="K603" s="112">
        <v>0</v>
      </c>
      <c r="L603" s="112">
        <v>0</v>
      </c>
      <c r="M603" s="112">
        <v>0</v>
      </c>
      <c r="N603" s="112">
        <v>0</v>
      </c>
      <c r="O603" s="112">
        <v>0</v>
      </c>
      <c r="P603" s="112">
        <v>0</v>
      </c>
      <c r="Q603" s="112">
        <v>0</v>
      </c>
      <c r="R603" s="125"/>
    </row>
    <row r="604" ht="15.6" spans="1:18">
      <c r="A604" s="110" t="s">
        <v>344</v>
      </c>
      <c r="B604" s="110" t="s">
        <v>494</v>
      </c>
      <c r="C604" s="110" t="s">
        <v>496</v>
      </c>
      <c r="D604" s="110" t="s">
        <v>491</v>
      </c>
      <c r="E604" s="111">
        <f t="shared" si="9"/>
        <v>4553.04</v>
      </c>
      <c r="F604" s="112">
        <v>4553.04</v>
      </c>
      <c r="G604" s="112">
        <v>0</v>
      </c>
      <c r="H604" s="112">
        <v>0</v>
      </c>
      <c r="I604" s="112">
        <v>0</v>
      </c>
      <c r="J604" s="112">
        <v>0</v>
      </c>
      <c r="K604" s="112">
        <v>0</v>
      </c>
      <c r="L604" s="112">
        <v>0</v>
      </c>
      <c r="M604" s="112">
        <v>0</v>
      </c>
      <c r="N604" s="112">
        <v>0</v>
      </c>
      <c r="O604" s="112">
        <v>0</v>
      </c>
      <c r="P604" s="112">
        <v>0</v>
      </c>
      <c r="Q604" s="112">
        <v>0</v>
      </c>
      <c r="R604" s="125"/>
    </row>
    <row r="605" ht="15.6" spans="1:18">
      <c r="A605" s="110" t="s">
        <v>344</v>
      </c>
      <c r="B605" s="110" t="s">
        <v>494</v>
      </c>
      <c r="C605" s="110" t="s">
        <v>496</v>
      </c>
      <c r="D605" s="110" t="s">
        <v>492</v>
      </c>
      <c r="E605" s="111">
        <f t="shared" si="9"/>
        <v>4072.74</v>
      </c>
      <c r="F605" s="112">
        <v>4072.74</v>
      </c>
      <c r="G605" s="112">
        <v>0</v>
      </c>
      <c r="H605" s="112">
        <v>0</v>
      </c>
      <c r="I605" s="112">
        <v>0</v>
      </c>
      <c r="J605" s="112">
        <v>0</v>
      </c>
      <c r="K605" s="112">
        <v>0</v>
      </c>
      <c r="L605" s="112">
        <v>0</v>
      </c>
      <c r="M605" s="112">
        <v>0</v>
      </c>
      <c r="N605" s="112">
        <v>0</v>
      </c>
      <c r="O605" s="112">
        <v>0</v>
      </c>
      <c r="P605" s="112">
        <v>0</v>
      </c>
      <c r="Q605" s="112">
        <v>0</v>
      </c>
      <c r="R605" s="125"/>
    </row>
    <row r="606" ht="15.6" spans="1:18">
      <c r="A606" s="110" t="s">
        <v>344</v>
      </c>
      <c r="B606" s="110" t="s">
        <v>494</v>
      </c>
      <c r="C606" s="110" t="s">
        <v>496</v>
      </c>
      <c r="D606" s="110" t="s">
        <v>361</v>
      </c>
      <c r="E606" s="111">
        <f t="shared" si="9"/>
        <v>3657</v>
      </c>
      <c r="F606" s="112">
        <v>3657</v>
      </c>
      <c r="G606" s="112">
        <v>0</v>
      </c>
      <c r="H606" s="112">
        <v>0</v>
      </c>
      <c r="I606" s="112">
        <v>0</v>
      </c>
      <c r="J606" s="112">
        <v>0</v>
      </c>
      <c r="K606" s="112">
        <v>0</v>
      </c>
      <c r="L606" s="112">
        <v>0</v>
      </c>
      <c r="M606" s="112">
        <v>0</v>
      </c>
      <c r="N606" s="112">
        <v>0</v>
      </c>
      <c r="O606" s="112">
        <v>0</v>
      </c>
      <c r="P606" s="112">
        <v>0</v>
      </c>
      <c r="Q606" s="112">
        <v>0</v>
      </c>
      <c r="R606" s="125"/>
    </row>
    <row r="607" ht="15.6" spans="1:18">
      <c r="A607" s="110" t="s">
        <v>344</v>
      </c>
      <c r="B607" s="110" t="s">
        <v>494</v>
      </c>
      <c r="C607" s="110" t="s">
        <v>496</v>
      </c>
      <c r="D607" s="110" t="s">
        <v>493</v>
      </c>
      <c r="E607" s="111">
        <f t="shared" si="9"/>
        <v>79279.8</v>
      </c>
      <c r="F607" s="112">
        <v>79279.8</v>
      </c>
      <c r="G607" s="112">
        <v>0</v>
      </c>
      <c r="H607" s="112">
        <v>0</v>
      </c>
      <c r="I607" s="112">
        <v>0</v>
      </c>
      <c r="J607" s="112">
        <v>0</v>
      </c>
      <c r="K607" s="112">
        <v>0</v>
      </c>
      <c r="L607" s="112">
        <v>0</v>
      </c>
      <c r="M607" s="112">
        <v>0</v>
      </c>
      <c r="N607" s="112">
        <v>0</v>
      </c>
      <c r="O607" s="112">
        <v>0</v>
      </c>
      <c r="P607" s="112">
        <v>0</v>
      </c>
      <c r="Q607" s="112">
        <v>0</v>
      </c>
      <c r="R607" s="125"/>
    </row>
    <row r="608" ht="15.6" spans="1:18">
      <c r="A608" s="110" t="s">
        <v>344</v>
      </c>
      <c r="B608" s="110" t="s">
        <v>494</v>
      </c>
      <c r="C608" s="110" t="s">
        <v>496</v>
      </c>
      <c r="D608" s="110" t="s">
        <v>376</v>
      </c>
      <c r="E608" s="111">
        <f t="shared" si="9"/>
        <v>882</v>
      </c>
      <c r="F608" s="112">
        <v>882</v>
      </c>
      <c r="G608" s="112">
        <v>0</v>
      </c>
      <c r="H608" s="112">
        <v>0</v>
      </c>
      <c r="I608" s="112">
        <v>0</v>
      </c>
      <c r="J608" s="112">
        <v>0</v>
      </c>
      <c r="K608" s="112">
        <v>0</v>
      </c>
      <c r="L608" s="112">
        <v>0</v>
      </c>
      <c r="M608" s="112">
        <v>0</v>
      </c>
      <c r="N608" s="112">
        <v>0</v>
      </c>
      <c r="O608" s="112">
        <v>0</v>
      </c>
      <c r="P608" s="112">
        <v>0</v>
      </c>
      <c r="Q608" s="112">
        <v>0</v>
      </c>
      <c r="R608" s="125"/>
    </row>
    <row r="609" ht="15.6" spans="1:18">
      <c r="A609" s="110" t="s">
        <v>344</v>
      </c>
      <c r="B609" s="110" t="s">
        <v>494</v>
      </c>
      <c r="C609" s="110" t="s">
        <v>496</v>
      </c>
      <c r="D609" s="110" t="s">
        <v>377</v>
      </c>
      <c r="E609" s="111">
        <f t="shared" si="9"/>
        <v>1579.44</v>
      </c>
      <c r="F609" s="112">
        <v>1579.44</v>
      </c>
      <c r="G609" s="112">
        <v>0</v>
      </c>
      <c r="H609" s="112">
        <v>0</v>
      </c>
      <c r="I609" s="112">
        <v>0</v>
      </c>
      <c r="J609" s="112">
        <v>0</v>
      </c>
      <c r="K609" s="112">
        <v>0</v>
      </c>
      <c r="L609" s="112">
        <v>0</v>
      </c>
      <c r="M609" s="112">
        <v>0</v>
      </c>
      <c r="N609" s="112">
        <v>0</v>
      </c>
      <c r="O609" s="112">
        <v>0</v>
      </c>
      <c r="P609" s="112">
        <v>0</v>
      </c>
      <c r="Q609" s="112">
        <v>0</v>
      </c>
      <c r="R609" s="125"/>
    </row>
    <row r="610" ht="15.6" spans="1:18">
      <c r="A610" s="110" t="s">
        <v>344</v>
      </c>
      <c r="B610" s="110" t="s">
        <v>494</v>
      </c>
      <c r="C610" s="110" t="s">
        <v>496</v>
      </c>
      <c r="D610" s="110" t="s">
        <v>135</v>
      </c>
      <c r="E610" s="111">
        <f t="shared" si="9"/>
        <v>634.8</v>
      </c>
      <c r="F610" s="112">
        <v>634.8</v>
      </c>
      <c r="G610" s="112">
        <v>0</v>
      </c>
      <c r="H610" s="112">
        <v>0</v>
      </c>
      <c r="I610" s="112">
        <v>0</v>
      </c>
      <c r="J610" s="112">
        <v>0</v>
      </c>
      <c r="K610" s="112">
        <v>0</v>
      </c>
      <c r="L610" s="112">
        <v>0</v>
      </c>
      <c r="M610" s="112">
        <v>0</v>
      </c>
      <c r="N610" s="112">
        <v>0</v>
      </c>
      <c r="O610" s="112">
        <v>0</v>
      </c>
      <c r="P610" s="112">
        <v>0</v>
      </c>
      <c r="Q610" s="112">
        <v>0</v>
      </c>
      <c r="R610" s="125"/>
    </row>
    <row r="611" ht="15.6" spans="1:18">
      <c r="A611" s="110" t="s">
        <v>344</v>
      </c>
      <c r="B611" s="110" t="s">
        <v>494</v>
      </c>
      <c r="C611" s="110" t="s">
        <v>496</v>
      </c>
      <c r="D611" s="110" t="s">
        <v>80</v>
      </c>
      <c r="E611" s="111">
        <f t="shared" si="9"/>
        <v>6396</v>
      </c>
      <c r="F611" s="112">
        <v>6396</v>
      </c>
      <c r="G611" s="112">
        <v>0</v>
      </c>
      <c r="H611" s="112">
        <v>0</v>
      </c>
      <c r="I611" s="112">
        <v>0</v>
      </c>
      <c r="J611" s="112">
        <v>0</v>
      </c>
      <c r="K611" s="112">
        <v>0</v>
      </c>
      <c r="L611" s="112">
        <v>0</v>
      </c>
      <c r="M611" s="112">
        <v>0</v>
      </c>
      <c r="N611" s="112">
        <v>0</v>
      </c>
      <c r="O611" s="112">
        <v>0</v>
      </c>
      <c r="P611" s="112">
        <v>0</v>
      </c>
      <c r="Q611" s="112">
        <v>0</v>
      </c>
      <c r="R611" s="125"/>
    </row>
    <row r="612" ht="15.6" spans="1:18">
      <c r="A612" s="110" t="s">
        <v>344</v>
      </c>
      <c r="B612" s="110" t="s">
        <v>494</v>
      </c>
      <c r="C612" s="110" t="s">
        <v>496</v>
      </c>
      <c r="D612" s="110" t="s">
        <v>46</v>
      </c>
      <c r="E612" s="111">
        <f t="shared" si="9"/>
        <v>7596.12</v>
      </c>
      <c r="F612" s="112">
        <v>7596.12</v>
      </c>
      <c r="G612" s="112">
        <v>0</v>
      </c>
      <c r="H612" s="112">
        <v>0</v>
      </c>
      <c r="I612" s="112">
        <v>0</v>
      </c>
      <c r="J612" s="112">
        <v>0</v>
      </c>
      <c r="K612" s="112">
        <v>0</v>
      </c>
      <c r="L612" s="112">
        <v>0</v>
      </c>
      <c r="M612" s="112">
        <v>0</v>
      </c>
      <c r="N612" s="112">
        <v>0</v>
      </c>
      <c r="O612" s="112">
        <v>0</v>
      </c>
      <c r="P612" s="112">
        <v>0</v>
      </c>
      <c r="Q612" s="112">
        <v>0</v>
      </c>
      <c r="R612" s="125"/>
    </row>
    <row r="613" ht="15.6" spans="1:18">
      <c r="A613" s="110" t="s">
        <v>344</v>
      </c>
      <c r="B613" s="110" t="s">
        <v>494</v>
      </c>
      <c r="C613" s="110" t="s">
        <v>496</v>
      </c>
      <c r="D613" s="110" t="s">
        <v>48</v>
      </c>
      <c r="E613" s="111">
        <f t="shared" si="9"/>
        <v>16546.17</v>
      </c>
      <c r="F613" s="112">
        <v>16546.17</v>
      </c>
      <c r="G613" s="112">
        <v>0</v>
      </c>
      <c r="H613" s="112">
        <v>0</v>
      </c>
      <c r="I613" s="112">
        <v>0</v>
      </c>
      <c r="J613" s="112">
        <v>0</v>
      </c>
      <c r="K613" s="112">
        <v>0</v>
      </c>
      <c r="L613" s="112">
        <v>0</v>
      </c>
      <c r="M613" s="112">
        <v>0</v>
      </c>
      <c r="N613" s="112">
        <v>0</v>
      </c>
      <c r="O613" s="112">
        <v>0</v>
      </c>
      <c r="P613" s="112">
        <v>0</v>
      </c>
      <c r="Q613" s="112">
        <v>0</v>
      </c>
      <c r="R613" s="125"/>
    </row>
    <row r="614" ht="15.6" spans="1:18">
      <c r="A614" s="110" t="s">
        <v>344</v>
      </c>
      <c r="B614" s="110" t="s">
        <v>494</v>
      </c>
      <c r="C614" s="110" t="s">
        <v>496</v>
      </c>
      <c r="D614" s="110" t="s">
        <v>49</v>
      </c>
      <c r="E614" s="111">
        <f t="shared" si="9"/>
        <v>4722.36</v>
      </c>
      <c r="F614" s="112">
        <v>4722.36</v>
      </c>
      <c r="G614" s="112">
        <v>0</v>
      </c>
      <c r="H614" s="112">
        <v>0</v>
      </c>
      <c r="I614" s="112">
        <v>0</v>
      </c>
      <c r="J614" s="112">
        <v>0</v>
      </c>
      <c r="K614" s="112">
        <v>0</v>
      </c>
      <c r="L614" s="112">
        <v>0</v>
      </c>
      <c r="M614" s="112">
        <v>0</v>
      </c>
      <c r="N614" s="112">
        <v>0</v>
      </c>
      <c r="O614" s="112">
        <v>0</v>
      </c>
      <c r="P614" s="112">
        <v>0</v>
      </c>
      <c r="Q614" s="112">
        <v>0</v>
      </c>
      <c r="R614" s="125"/>
    </row>
    <row r="615" ht="15.6" spans="1:18">
      <c r="A615" s="110" t="s">
        <v>344</v>
      </c>
      <c r="B615" s="110" t="s">
        <v>494</v>
      </c>
      <c r="C615" s="110" t="s">
        <v>496</v>
      </c>
      <c r="D615" s="110" t="s">
        <v>62</v>
      </c>
      <c r="E615" s="111">
        <f t="shared" si="9"/>
        <v>5103</v>
      </c>
      <c r="F615" s="112">
        <v>5103</v>
      </c>
      <c r="G615" s="112">
        <v>0</v>
      </c>
      <c r="H615" s="112">
        <v>0</v>
      </c>
      <c r="I615" s="112">
        <v>0</v>
      </c>
      <c r="J615" s="112">
        <v>0</v>
      </c>
      <c r="K615" s="112">
        <v>0</v>
      </c>
      <c r="L615" s="112">
        <v>0</v>
      </c>
      <c r="M615" s="112">
        <v>0</v>
      </c>
      <c r="N615" s="112">
        <v>0</v>
      </c>
      <c r="O615" s="112">
        <v>0</v>
      </c>
      <c r="P615" s="112">
        <v>0</v>
      </c>
      <c r="Q615" s="112">
        <v>0</v>
      </c>
      <c r="R615" s="125"/>
    </row>
    <row r="616" ht="15.6" spans="1:18">
      <c r="A616" s="110" t="s">
        <v>344</v>
      </c>
      <c r="B616" s="110" t="s">
        <v>494</v>
      </c>
      <c r="C616" s="110" t="s">
        <v>496</v>
      </c>
      <c r="D616" s="110" t="s">
        <v>63</v>
      </c>
      <c r="E616" s="111">
        <f t="shared" si="9"/>
        <v>4144.68</v>
      </c>
      <c r="F616" s="112">
        <v>4144.68</v>
      </c>
      <c r="G616" s="112">
        <v>0</v>
      </c>
      <c r="H616" s="112">
        <v>0</v>
      </c>
      <c r="I616" s="112">
        <v>0</v>
      </c>
      <c r="J616" s="112">
        <v>0</v>
      </c>
      <c r="K616" s="112">
        <v>0</v>
      </c>
      <c r="L616" s="112">
        <v>0</v>
      </c>
      <c r="M616" s="112">
        <v>0</v>
      </c>
      <c r="N616" s="112">
        <v>0</v>
      </c>
      <c r="O616" s="112">
        <v>0</v>
      </c>
      <c r="P616" s="112">
        <v>0</v>
      </c>
      <c r="Q616" s="112">
        <v>0</v>
      </c>
      <c r="R616" s="125"/>
    </row>
    <row r="617" ht="15.6" spans="1:18">
      <c r="A617" s="110" t="s">
        <v>344</v>
      </c>
      <c r="B617" s="110" t="s">
        <v>494</v>
      </c>
      <c r="C617" s="110" t="s">
        <v>496</v>
      </c>
      <c r="D617" s="110" t="s">
        <v>81</v>
      </c>
      <c r="E617" s="111">
        <f t="shared" si="9"/>
        <v>3973</v>
      </c>
      <c r="F617" s="112">
        <v>3973</v>
      </c>
      <c r="G617" s="112">
        <v>0</v>
      </c>
      <c r="H617" s="112">
        <v>0</v>
      </c>
      <c r="I617" s="112">
        <v>0</v>
      </c>
      <c r="J617" s="112">
        <v>0</v>
      </c>
      <c r="K617" s="112">
        <v>0</v>
      </c>
      <c r="L617" s="112">
        <v>0</v>
      </c>
      <c r="M617" s="112">
        <v>0</v>
      </c>
      <c r="N617" s="112">
        <v>0</v>
      </c>
      <c r="O617" s="112">
        <v>0</v>
      </c>
      <c r="P617" s="112">
        <v>0</v>
      </c>
      <c r="Q617" s="112">
        <v>0</v>
      </c>
      <c r="R617" s="125"/>
    </row>
    <row r="618" ht="15.6" spans="1:18">
      <c r="A618" s="110" t="s">
        <v>344</v>
      </c>
      <c r="B618" s="110" t="s">
        <v>494</v>
      </c>
      <c r="C618" s="110" t="s">
        <v>496</v>
      </c>
      <c r="D618" s="110" t="s">
        <v>150</v>
      </c>
      <c r="E618" s="111">
        <f t="shared" si="9"/>
        <v>21183.2</v>
      </c>
      <c r="F618" s="112">
        <v>21183.2</v>
      </c>
      <c r="G618" s="112">
        <v>0</v>
      </c>
      <c r="H618" s="112">
        <v>0</v>
      </c>
      <c r="I618" s="112">
        <v>0</v>
      </c>
      <c r="J618" s="112">
        <v>0</v>
      </c>
      <c r="K618" s="112">
        <v>0</v>
      </c>
      <c r="L618" s="112">
        <v>0</v>
      </c>
      <c r="M618" s="112">
        <v>0</v>
      </c>
      <c r="N618" s="112">
        <v>0</v>
      </c>
      <c r="O618" s="112">
        <v>0</v>
      </c>
      <c r="P618" s="112">
        <v>0</v>
      </c>
      <c r="Q618" s="112">
        <v>0</v>
      </c>
      <c r="R618" s="125"/>
    </row>
    <row r="619" ht="15.6" spans="1:18">
      <c r="A619" s="109"/>
      <c r="B619" s="109"/>
      <c r="C619" s="110" t="s">
        <v>498</v>
      </c>
      <c r="D619" s="110" t="s">
        <v>371</v>
      </c>
      <c r="E619" s="111">
        <f t="shared" si="9"/>
        <v>2273055.8</v>
      </c>
      <c r="F619" s="112">
        <v>2273055.8</v>
      </c>
      <c r="G619" s="112">
        <v>0</v>
      </c>
      <c r="H619" s="112">
        <v>0</v>
      </c>
      <c r="I619" s="112">
        <v>0</v>
      </c>
      <c r="J619" s="112">
        <v>0</v>
      </c>
      <c r="K619" s="112">
        <v>0</v>
      </c>
      <c r="L619" s="112">
        <v>0</v>
      </c>
      <c r="M619" s="112">
        <v>0</v>
      </c>
      <c r="N619" s="112">
        <v>0</v>
      </c>
      <c r="O619" s="112">
        <v>0</v>
      </c>
      <c r="P619" s="112">
        <v>0</v>
      </c>
      <c r="Q619" s="112">
        <v>0</v>
      </c>
      <c r="R619" s="125"/>
    </row>
    <row r="620" ht="15.6" spans="1:18">
      <c r="A620" s="110" t="s">
        <v>344</v>
      </c>
      <c r="B620" s="110" t="s">
        <v>494</v>
      </c>
      <c r="C620" s="110" t="s">
        <v>498</v>
      </c>
      <c r="D620" s="110" t="s">
        <v>176</v>
      </c>
      <c r="E620" s="111">
        <f t="shared" ref="E620:E683" si="10">SUM(F620:R620)</f>
        <v>18514.44</v>
      </c>
      <c r="F620" s="112">
        <v>18514.44</v>
      </c>
      <c r="G620" s="112">
        <v>0</v>
      </c>
      <c r="H620" s="112">
        <v>0</v>
      </c>
      <c r="I620" s="112">
        <v>0</v>
      </c>
      <c r="J620" s="112">
        <v>0</v>
      </c>
      <c r="K620" s="112">
        <v>0</v>
      </c>
      <c r="L620" s="112">
        <v>0</v>
      </c>
      <c r="M620" s="112">
        <v>0</v>
      </c>
      <c r="N620" s="112">
        <v>0</v>
      </c>
      <c r="O620" s="112">
        <v>0</v>
      </c>
      <c r="P620" s="112">
        <v>0</v>
      </c>
      <c r="Q620" s="112">
        <v>0</v>
      </c>
      <c r="R620" s="125"/>
    </row>
    <row r="621" ht="15.6" spans="1:18">
      <c r="A621" s="110" t="s">
        <v>344</v>
      </c>
      <c r="B621" s="110" t="s">
        <v>494</v>
      </c>
      <c r="C621" s="110" t="s">
        <v>498</v>
      </c>
      <c r="D621" s="110" t="s">
        <v>43</v>
      </c>
      <c r="E621" s="111">
        <f t="shared" si="10"/>
        <v>23559.48</v>
      </c>
      <c r="F621" s="112">
        <v>23559.48</v>
      </c>
      <c r="G621" s="112">
        <v>0</v>
      </c>
      <c r="H621" s="112">
        <v>0</v>
      </c>
      <c r="I621" s="112">
        <v>0</v>
      </c>
      <c r="J621" s="112">
        <v>0</v>
      </c>
      <c r="K621" s="112">
        <v>0</v>
      </c>
      <c r="L621" s="112">
        <v>0</v>
      </c>
      <c r="M621" s="112">
        <v>0</v>
      </c>
      <c r="N621" s="112">
        <v>0</v>
      </c>
      <c r="O621" s="112">
        <v>0</v>
      </c>
      <c r="P621" s="112">
        <v>0</v>
      </c>
      <c r="Q621" s="112">
        <v>0</v>
      </c>
      <c r="R621" s="125"/>
    </row>
    <row r="622" ht="15.6" spans="1:18">
      <c r="A622" s="110" t="s">
        <v>344</v>
      </c>
      <c r="B622" s="110" t="s">
        <v>494</v>
      </c>
      <c r="C622" s="110" t="s">
        <v>498</v>
      </c>
      <c r="D622" s="110" t="s">
        <v>77</v>
      </c>
      <c r="E622" s="111">
        <f t="shared" si="10"/>
        <v>44961.48</v>
      </c>
      <c r="F622" s="112">
        <v>44961.48</v>
      </c>
      <c r="G622" s="112">
        <v>0</v>
      </c>
      <c r="H622" s="112">
        <v>0</v>
      </c>
      <c r="I622" s="112">
        <v>0</v>
      </c>
      <c r="J622" s="112">
        <v>0</v>
      </c>
      <c r="K622" s="112">
        <v>0</v>
      </c>
      <c r="L622" s="112">
        <v>0</v>
      </c>
      <c r="M622" s="112">
        <v>0</v>
      </c>
      <c r="N622" s="112">
        <v>0</v>
      </c>
      <c r="O622" s="112">
        <v>0</v>
      </c>
      <c r="P622" s="112">
        <v>0</v>
      </c>
      <c r="Q622" s="112">
        <v>0</v>
      </c>
      <c r="R622" s="125"/>
    </row>
    <row r="623" ht="15.6" spans="1:18">
      <c r="A623" s="110" t="s">
        <v>344</v>
      </c>
      <c r="B623" s="110" t="s">
        <v>494</v>
      </c>
      <c r="C623" s="110" t="s">
        <v>498</v>
      </c>
      <c r="D623" s="110" t="s">
        <v>78</v>
      </c>
      <c r="E623" s="111">
        <f t="shared" si="10"/>
        <v>6508.56</v>
      </c>
      <c r="F623" s="112">
        <v>6508.56</v>
      </c>
      <c r="G623" s="112">
        <v>0</v>
      </c>
      <c r="H623" s="112">
        <v>0</v>
      </c>
      <c r="I623" s="112">
        <v>0</v>
      </c>
      <c r="J623" s="112">
        <v>0</v>
      </c>
      <c r="K623" s="112">
        <v>0</v>
      </c>
      <c r="L623" s="112">
        <v>0</v>
      </c>
      <c r="M623" s="112">
        <v>0</v>
      </c>
      <c r="N623" s="112">
        <v>0</v>
      </c>
      <c r="O623" s="112">
        <v>0</v>
      </c>
      <c r="P623" s="112">
        <v>0</v>
      </c>
      <c r="Q623" s="112">
        <v>0</v>
      </c>
      <c r="R623" s="125"/>
    </row>
    <row r="624" ht="15.6" spans="1:18">
      <c r="A624" s="110" t="s">
        <v>344</v>
      </c>
      <c r="B624" s="110" t="s">
        <v>494</v>
      </c>
      <c r="C624" s="110" t="s">
        <v>498</v>
      </c>
      <c r="D624" s="110" t="s">
        <v>61</v>
      </c>
      <c r="E624" s="111">
        <f t="shared" si="10"/>
        <v>19125.24</v>
      </c>
      <c r="F624" s="112">
        <v>19125.24</v>
      </c>
      <c r="G624" s="112">
        <v>0</v>
      </c>
      <c r="H624" s="112">
        <v>0</v>
      </c>
      <c r="I624" s="112">
        <v>0</v>
      </c>
      <c r="J624" s="112">
        <v>0</v>
      </c>
      <c r="K624" s="112">
        <v>0</v>
      </c>
      <c r="L624" s="112">
        <v>0</v>
      </c>
      <c r="M624" s="112">
        <v>0</v>
      </c>
      <c r="N624" s="112">
        <v>0</v>
      </c>
      <c r="O624" s="112">
        <v>0</v>
      </c>
      <c r="P624" s="112">
        <v>0</v>
      </c>
      <c r="Q624" s="112">
        <v>0</v>
      </c>
      <c r="R624" s="125"/>
    </row>
    <row r="625" ht="15.6" spans="1:18">
      <c r="A625" s="110" t="s">
        <v>344</v>
      </c>
      <c r="B625" s="110" t="s">
        <v>494</v>
      </c>
      <c r="C625" s="110" t="s">
        <v>498</v>
      </c>
      <c r="D625" s="110" t="s">
        <v>182</v>
      </c>
      <c r="E625" s="111">
        <f t="shared" si="10"/>
        <v>10273</v>
      </c>
      <c r="F625" s="112">
        <v>10273</v>
      </c>
      <c r="G625" s="112">
        <v>0</v>
      </c>
      <c r="H625" s="112">
        <v>0</v>
      </c>
      <c r="I625" s="112">
        <v>0</v>
      </c>
      <c r="J625" s="112">
        <v>0</v>
      </c>
      <c r="K625" s="112">
        <v>0</v>
      </c>
      <c r="L625" s="112">
        <v>0</v>
      </c>
      <c r="M625" s="112">
        <v>0</v>
      </c>
      <c r="N625" s="112">
        <v>0</v>
      </c>
      <c r="O625" s="112">
        <v>0</v>
      </c>
      <c r="P625" s="112">
        <v>0</v>
      </c>
      <c r="Q625" s="112">
        <v>0</v>
      </c>
      <c r="R625" s="125"/>
    </row>
    <row r="626" ht="15.6" spans="1:18">
      <c r="A626" s="110" t="s">
        <v>344</v>
      </c>
      <c r="B626" s="110" t="s">
        <v>494</v>
      </c>
      <c r="C626" s="110" t="s">
        <v>498</v>
      </c>
      <c r="D626" s="110" t="s">
        <v>170</v>
      </c>
      <c r="E626" s="111">
        <f t="shared" si="10"/>
        <v>2355.6</v>
      </c>
      <c r="F626" s="112">
        <v>2355.6</v>
      </c>
      <c r="G626" s="112">
        <v>0</v>
      </c>
      <c r="H626" s="112">
        <v>0</v>
      </c>
      <c r="I626" s="112">
        <v>0</v>
      </c>
      <c r="J626" s="112">
        <v>0</v>
      </c>
      <c r="K626" s="112">
        <v>0</v>
      </c>
      <c r="L626" s="112">
        <v>0</v>
      </c>
      <c r="M626" s="112">
        <v>0</v>
      </c>
      <c r="N626" s="112">
        <v>0</v>
      </c>
      <c r="O626" s="112">
        <v>0</v>
      </c>
      <c r="P626" s="112">
        <v>0</v>
      </c>
      <c r="Q626" s="112">
        <v>0</v>
      </c>
      <c r="R626" s="125"/>
    </row>
    <row r="627" ht="15.6" spans="1:18">
      <c r="A627" s="110" t="s">
        <v>344</v>
      </c>
      <c r="B627" s="110" t="s">
        <v>494</v>
      </c>
      <c r="C627" s="110" t="s">
        <v>498</v>
      </c>
      <c r="D627" s="110" t="s">
        <v>171</v>
      </c>
      <c r="E627" s="111">
        <f t="shared" si="10"/>
        <v>5731.32</v>
      </c>
      <c r="F627" s="112">
        <v>5731.32</v>
      </c>
      <c r="G627" s="112">
        <v>0</v>
      </c>
      <c r="H627" s="112">
        <v>0</v>
      </c>
      <c r="I627" s="112">
        <v>0</v>
      </c>
      <c r="J627" s="112">
        <v>0</v>
      </c>
      <c r="K627" s="112">
        <v>0</v>
      </c>
      <c r="L627" s="112">
        <v>0</v>
      </c>
      <c r="M627" s="112">
        <v>0</v>
      </c>
      <c r="N627" s="112">
        <v>0</v>
      </c>
      <c r="O627" s="112">
        <v>0</v>
      </c>
      <c r="P627" s="112">
        <v>0</v>
      </c>
      <c r="Q627" s="112">
        <v>0</v>
      </c>
      <c r="R627" s="125"/>
    </row>
    <row r="628" ht="15.6" spans="1:18">
      <c r="A628" s="110" t="s">
        <v>344</v>
      </c>
      <c r="B628" s="110" t="s">
        <v>494</v>
      </c>
      <c r="C628" s="110" t="s">
        <v>498</v>
      </c>
      <c r="D628" s="110" t="s">
        <v>146</v>
      </c>
      <c r="E628" s="111">
        <f t="shared" si="10"/>
        <v>9780.84</v>
      </c>
      <c r="F628" s="112">
        <v>9780.84</v>
      </c>
      <c r="G628" s="112">
        <v>0</v>
      </c>
      <c r="H628" s="112">
        <v>0</v>
      </c>
      <c r="I628" s="112">
        <v>0</v>
      </c>
      <c r="J628" s="112">
        <v>0</v>
      </c>
      <c r="K628" s="112">
        <v>0</v>
      </c>
      <c r="L628" s="112">
        <v>0</v>
      </c>
      <c r="M628" s="112">
        <v>0</v>
      </c>
      <c r="N628" s="112">
        <v>0</v>
      </c>
      <c r="O628" s="112">
        <v>0</v>
      </c>
      <c r="P628" s="112">
        <v>0</v>
      </c>
      <c r="Q628" s="112">
        <v>0</v>
      </c>
      <c r="R628" s="125"/>
    </row>
    <row r="629" ht="15.6" spans="1:18">
      <c r="A629" s="110" t="s">
        <v>344</v>
      </c>
      <c r="B629" s="110" t="s">
        <v>494</v>
      </c>
      <c r="C629" s="110" t="s">
        <v>498</v>
      </c>
      <c r="D629" s="110" t="s">
        <v>126</v>
      </c>
      <c r="E629" s="111">
        <f t="shared" si="10"/>
        <v>10510.3</v>
      </c>
      <c r="F629" s="112">
        <v>10510.3</v>
      </c>
      <c r="G629" s="112">
        <v>0</v>
      </c>
      <c r="H629" s="112">
        <v>0</v>
      </c>
      <c r="I629" s="112">
        <v>0</v>
      </c>
      <c r="J629" s="112">
        <v>0</v>
      </c>
      <c r="K629" s="112">
        <v>0</v>
      </c>
      <c r="L629" s="112">
        <v>0</v>
      </c>
      <c r="M629" s="112">
        <v>0</v>
      </c>
      <c r="N629" s="112">
        <v>0</v>
      </c>
      <c r="O629" s="112">
        <v>0</v>
      </c>
      <c r="P629" s="112">
        <v>0</v>
      </c>
      <c r="Q629" s="112">
        <v>0</v>
      </c>
      <c r="R629" s="125"/>
    </row>
    <row r="630" ht="15.6" spans="1:18">
      <c r="A630" s="110" t="s">
        <v>344</v>
      </c>
      <c r="B630" s="110" t="s">
        <v>494</v>
      </c>
      <c r="C630" s="110" t="s">
        <v>498</v>
      </c>
      <c r="D630" s="110" t="s">
        <v>111</v>
      </c>
      <c r="E630" s="111">
        <f t="shared" si="10"/>
        <v>34695</v>
      </c>
      <c r="F630" s="112">
        <v>34695</v>
      </c>
      <c r="G630" s="112">
        <v>0</v>
      </c>
      <c r="H630" s="112">
        <v>0</v>
      </c>
      <c r="I630" s="112">
        <v>0</v>
      </c>
      <c r="J630" s="112">
        <v>0</v>
      </c>
      <c r="K630" s="112">
        <v>0</v>
      </c>
      <c r="L630" s="112">
        <v>0</v>
      </c>
      <c r="M630" s="112">
        <v>0</v>
      </c>
      <c r="N630" s="112">
        <v>0</v>
      </c>
      <c r="O630" s="112">
        <v>0</v>
      </c>
      <c r="P630" s="112">
        <v>0</v>
      </c>
      <c r="Q630" s="112">
        <v>0</v>
      </c>
      <c r="R630" s="125"/>
    </row>
    <row r="631" ht="15.6" spans="1:18">
      <c r="A631" s="110" t="s">
        <v>344</v>
      </c>
      <c r="B631" s="110" t="s">
        <v>494</v>
      </c>
      <c r="C631" s="110" t="s">
        <v>498</v>
      </c>
      <c r="D631" s="110" t="s">
        <v>101</v>
      </c>
      <c r="E631" s="111">
        <f t="shared" si="10"/>
        <v>16277.52</v>
      </c>
      <c r="F631" s="112">
        <v>16277.52</v>
      </c>
      <c r="G631" s="112">
        <v>0</v>
      </c>
      <c r="H631" s="112">
        <v>0</v>
      </c>
      <c r="I631" s="112">
        <v>0</v>
      </c>
      <c r="J631" s="112">
        <v>0</v>
      </c>
      <c r="K631" s="112">
        <v>0</v>
      </c>
      <c r="L631" s="112">
        <v>0</v>
      </c>
      <c r="M631" s="112">
        <v>0</v>
      </c>
      <c r="N631" s="112">
        <v>0</v>
      </c>
      <c r="O631" s="112">
        <v>0</v>
      </c>
      <c r="P631" s="112">
        <v>0</v>
      </c>
      <c r="Q631" s="112">
        <v>0</v>
      </c>
      <c r="R631" s="125"/>
    </row>
    <row r="632" ht="15.6" spans="1:18">
      <c r="A632" s="110" t="s">
        <v>344</v>
      </c>
      <c r="B632" s="110" t="s">
        <v>494</v>
      </c>
      <c r="C632" s="110" t="s">
        <v>498</v>
      </c>
      <c r="D632" s="110" t="s">
        <v>249</v>
      </c>
      <c r="E632" s="111">
        <f t="shared" si="10"/>
        <v>7793</v>
      </c>
      <c r="F632" s="112">
        <v>7793</v>
      </c>
      <c r="G632" s="112">
        <v>0</v>
      </c>
      <c r="H632" s="112">
        <v>0</v>
      </c>
      <c r="I632" s="112">
        <v>0</v>
      </c>
      <c r="J632" s="112">
        <v>0</v>
      </c>
      <c r="K632" s="112">
        <v>0</v>
      </c>
      <c r="L632" s="112">
        <v>0</v>
      </c>
      <c r="M632" s="112">
        <v>0</v>
      </c>
      <c r="N632" s="112">
        <v>0</v>
      </c>
      <c r="O632" s="112">
        <v>0</v>
      </c>
      <c r="P632" s="112">
        <v>0</v>
      </c>
      <c r="Q632" s="112">
        <v>0</v>
      </c>
      <c r="R632" s="125"/>
    </row>
    <row r="633" ht="15.6" spans="1:18">
      <c r="A633" s="110" t="s">
        <v>344</v>
      </c>
      <c r="B633" s="110" t="s">
        <v>494</v>
      </c>
      <c r="C633" s="110" t="s">
        <v>498</v>
      </c>
      <c r="D633" s="110" t="s">
        <v>281</v>
      </c>
      <c r="E633" s="111">
        <f t="shared" si="10"/>
        <v>26060.52</v>
      </c>
      <c r="F633" s="112">
        <v>26060.52</v>
      </c>
      <c r="G633" s="112">
        <v>0</v>
      </c>
      <c r="H633" s="112">
        <v>0</v>
      </c>
      <c r="I633" s="112">
        <v>0</v>
      </c>
      <c r="J633" s="112">
        <v>0</v>
      </c>
      <c r="K633" s="112">
        <v>0</v>
      </c>
      <c r="L633" s="112">
        <v>0</v>
      </c>
      <c r="M633" s="112">
        <v>0</v>
      </c>
      <c r="N633" s="112">
        <v>0</v>
      </c>
      <c r="O633" s="112">
        <v>0</v>
      </c>
      <c r="P633" s="112">
        <v>0</v>
      </c>
      <c r="Q633" s="112">
        <v>0</v>
      </c>
      <c r="R633" s="125"/>
    </row>
    <row r="634" ht="15.6" spans="1:18">
      <c r="A634" s="110" t="s">
        <v>344</v>
      </c>
      <c r="B634" s="110" t="s">
        <v>494</v>
      </c>
      <c r="C634" s="110" t="s">
        <v>498</v>
      </c>
      <c r="D634" s="110" t="s">
        <v>257</v>
      </c>
      <c r="E634" s="111">
        <f t="shared" si="10"/>
        <v>94561.98</v>
      </c>
      <c r="F634" s="112">
        <v>94561.98</v>
      </c>
      <c r="G634" s="112">
        <v>0</v>
      </c>
      <c r="H634" s="112">
        <v>0</v>
      </c>
      <c r="I634" s="112">
        <v>0</v>
      </c>
      <c r="J634" s="112">
        <v>0</v>
      </c>
      <c r="K634" s="112">
        <v>0</v>
      </c>
      <c r="L634" s="112">
        <v>0</v>
      </c>
      <c r="M634" s="112">
        <v>0</v>
      </c>
      <c r="N634" s="112">
        <v>0</v>
      </c>
      <c r="O634" s="112">
        <v>0</v>
      </c>
      <c r="P634" s="112">
        <v>0</v>
      </c>
      <c r="Q634" s="112">
        <v>0</v>
      </c>
      <c r="R634" s="125"/>
    </row>
    <row r="635" ht="15.6" spans="1:18">
      <c r="A635" s="110" t="s">
        <v>344</v>
      </c>
      <c r="B635" s="110" t="s">
        <v>494</v>
      </c>
      <c r="C635" s="110" t="s">
        <v>498</v>
      </c>
      <c r="D635" s="110" t="s">
        <v>258</v>
      </c>
      <c r="E635" s="111">
        <f t="shared" si="10"/>
        <v>84700.56</v>
      </c>
      <c r="F635" s="112">
        <v>84700.56</v>
      </c>
      <c r="G635" s="112">
        <v>0</v>
      </c>
      <c r="H635" s="112">
        <v>0</v>
      </c>
      <c r="I635" s="112">
        <v>0</v>
      </c>
      <c r="J635" s="112">
        <v>0</v>
      </c>
      <c r="K635" s="112">
        <v>0</v>
      </c>
      <c r="L635" s="112">
        <v>0</v>
      </c>
      <c r="M635" s="112">
        <v>0</v>
      </c>
      <c r="N635" s="112">
        <v>0</v>
      </c>
      <c r="O635" s="112">
        <v>0</v>
      </c>
      <c r="P635" s="112">
        <v>0</v>
      </c>
      <c r="Q635" s="112">
        <v>0</v>
      </c>
      <c r="R635" s="125"/>
    </row>
    <row r="636" ht="15.6" spans="1:18">
      <c r="A636" s="110" t="s">
        <v>344</v>
      </c>
      <c r="B636" s="110" t="s">
        <v>494</v>
      </c>
      <c r="C636" s="110" t="s">
        <v>498</v>
      </c>
      <c r="D636" s="110" t="s">
        <v>259</v>
      </c>
      <c r="E636" s="111">
        <f t="shared" si="10"/>
        <v>25433</v>
      </c>
      <c r="F636" s="112">
        <v>25433</v>
      </c>
      <c r="G636" s="112">
        <v>0</v>
      </c>
      <c r="H636" s="112">
        <v>0</v>
      </c>
      <c r="I636" s="112">
        <v>0</v>
      </c>
      <c r="J636" s="112">
        <v>0</v>
      </c>
      <c r="K636" s="112">
        <v>0</v>
      </c>
      <c r="L636" s="112">
        <v>0</v>
      </c>
      <c r="M636" s="112">
        <v>0</v>
      </c>
      <c r="N636" s="112">
        <v>0</v>
      </c>
      <c r="O636" s="112">
        <v>0</v>
      </c>
      <c r="P636" s="112">
        <v>0</v>
      </c>
      <c r="Q636" s="112">
        <v>0</v>
      </c>
      <c r="R636" s="125"/>
    </row>
    <row r="637" ht="15.6" spans="1:18">
      <c r="A637" s="110" t="s">
        <v>344</v>
      </c>
      <c r="B637" s="110" t="s">
        <v>494</v>
      </c>
      <c r="C637" s="110" t="s">
        <v>498</v>
      </c>
      <c r="D637" s="110" t="s">
        <v>260</v>
      </c>
      <c r="E637" s="111">
        <f t="shared" si="10"/>
        <v>125237.22</v>
      </c>
      <c r="F637" s="112">
        <v>125237.22</v>
      </c>
      <c r="G637" s="112">
        <v>0</v>
      </c>
      <c r="H637" s="112">
        <v>0</v>
      </c>
      <c r="I637" s="112">
        <v>0</v>
      </c>
      <c r="J637" s="112">
        <v>0</v>
      </c>
      <c r="K637" s="112">
        <v>0</v>
      </c>
      <c r="L637" s="112">
        <v>0</v>
      </c>
      <c r="M637" s="112">
        <v>0</v>
      </c>
      <c r="N637" s="112">
        <v>0</v>
      </c>
      <c r="O637" s="112">
        <v>0</v>
      </c>
      <c r="P637" s="112">
        <v>0</v>
      </c>
      <c r="Q637" s="112">
        <v>0</v>
      </c>
      <c r="R637" s="125"/>
    </row>
    <row r="638" ht="15.6" spans="1:18">
      <c r="A638" s="110" t="s">
        <v>344</v>
      </c>
      <c r="B638" s="110" t="s">
        <v>494</v>
      </c>
      <c r="C638" s="110" t="s">
        <v>498</v>
      </c>
      <c r="D638" s="110" t="s">
        <v>277</v>
      </c>
      <c r="E638" s="111">
        <f t="shared" si="10"/>
        <v>179910</v>
      </c>
      <c r="F638" s="112">
        <v>179910</v>
      </c>
      <c r="G638" s="112">
        <v>0</v>
      </c>
      <c r="H638" s="112">
        <v>0</v>
      </c>
      <c r="I638" s="112">
        <v>0</v>
      </c>
      <c r="J638" s="112">
        <v>0</v>
      </c>
      <c r="K638" s="112">
        <v>0</v>
      </c>
      <c r="L638" s="112">
        <v>0</v>
      </c>
      <c r="M638" s="112">
        <v>0</v>
      </c>
      <c r="N638" s="112">
        <v>0</v>
      </c>
      <c r="O638" s="112">
        <v>0</v>
      </c>
      <c r="P638" s="112">
        <v>0</v>
      </c>
      <c r="Q638" s="112">
        <v>0</v>
      </c>
      <c r="R638" s="125"/>
    </row>
    <row r="639" ht="15.6" spans="1:18">
      <c r="A639" s="110" t="s">
        <v>344</v>
      </c>
      <c r="B639" s="110" t="s">
        <v>494</v>
      </c>
      <c r="C639" s="110" t="s">
        <v>498</v>
      </c>
      <c r="D639" s="110" t="s">
        <v>261</v>
      </c>
      <c r="E639" s="111">
        <f t="shared" si="10"/>
        <v>72146.4</v>
      </c>
      <c r="F639" s="112">
        <v>72146.4</v>
      </c>
      <c r="G639" s="112">
        <v>0</v>
      </c>
      <c r="H639" s="112">
        <v>0</v>
      </c>
      <c r="I639" s="112">
        <v>0</v>
      </c>
      <c r="J639" s="112">
        <v>0</v>
      </c>
      <c r="K639" s="112">
        <v>0</v>
      </c>
      <c r="L639" s="112">
        <v>0</v>
      </c>
      <c r="M639" s="112">
        <v>0</v>
      </c>
      <c r="N639" s="112">
        <v>0</v>
      </c>
      <c r="O639" s="112">
        <v>0</v>
      </c>
      <c r="P639" s="112">
        <v>0</v>
      </c>
      <c r="Q639" s="112">
        <v>0</v>
      </c>
      <c r="R639" s="125"/>
    </row>
    <row r="640" ht="15.6" spans="1:18">
      <c r="A640" s="110" t="s">
        <v>344</v>
      </c>
      <c r="B640" s="110" t="s">
        <v>494</v>
      </c>
      <c r="C640" s="110" t="s">
        <v>498</v>
      </c>
      <c r="D640" s="110" t="s">
        <v>278</v>
      </c>
      <c r="E640" s="111">
        <f t="shared" si="10"/>
        <v>193016.4</v>
      </c>
      <c r="F640" s="112">
        <v>193016.4</v>
      </c>
      <c r="G640" s="112">
        <v>0</v>
      </c>
      <c r="H640" s="112">
        <v>0</v>
      </c>
      <c r="I640" s="112">
        <v>0</v>
      </c>
      <c r="J640" s="112">
        <v>0</v>
      </c>
      <c r="K640" s="112">
        <v>0</v>
      </c>
      <c r="L640" s="112">
        <v>0</v>
      </c>
      <c r="M640" s="112">
        <v>0</v>
      </c>
      <c r="N640" s="112">
        <v>0</v>
      </c>
      <c r="O640" s="112">
        <v>0</v>
      </c>
      <c r="P640" s="112">
        <v>0</v>
      </c>
      <c r="Q640" s="112">
        <v>0</v>
      </c>
      <c r="R640" s="125"/>
    </row>
    <row r="641" ht="15.6" spans="1:18">
      <c r="A641" s="110" t="s">
        <v>344</v>
      </c>
      <c r="B641" s="110" t="s">
        <v>494</v>
      </c>
      <c r="C641" s="110" t="s">
        <v>498</v>
      </c>
      <c r="D641" s="110" t="s">
        <v>254</v>
      </c>
      <c r="E641" s="111">
        <f t="shared" si="10"/>
        <v>15876.18</v>
      </c>
      <c r="F641" s="112">
        <v>15876.18</v>
      </c>
      <c r="G641" s="112">
        <v>0</v>
      </c>
      <c r="H641" s="112">
        <v>0</v>
      </c>
      <c r="I641" s="112">
        <v>0</v>
      </c>
      <c r="J641" s="112">
        <v>0</v>
      </c>
      <c r="K641" s="112">
        <v>0</v>
      </c>
      <c r="L641" s="112">
        <v>0</v>
      </c>
      <c r="M641" s="112">
        <v>0</v>
      </c>
      <c r="N641" s="112">
        <v>0</v>
      </c>
      <c r="O641" s="112">
        <v>0</v>
      </c>
      <c r="P641" s="112">
        <v>0</v>
      </c>
      <c r="Q641" s="112">
        <v>0</v>
      </c>
      <c r="R641" s="125"/>
    </row>
    <row r="642" ht="15.6" spans="1:18">
      <c r="A642" s="110" t="s">
        <v>344</v>
      </c>
      <c r="B642" s="110" t="s">
        <v>494</v>
      </c>
      <c r="C642" s="110" t="s">
        <v>498</v>
      </c>
      <c r="D642" s="110" t="s">
        <v>262</v>
      </c>
      <c r="E642" s="111">
        <f t="shared" si="10"/>
        <v>71082.72</v>
      </c>
      <c r="F642" s="112">
        <v>71082.72</v>
      </c>
      <c r="G642" s="112">
        <v>0</v>
      </c>
      <c r="H642" s="112">
        <v>0</v>
      </c>
      <c r="I642" s="112">
        <v>0</v>
      </c>
      <c r="J642" s="112">
        <v>0</v>
      </c>
      <c r="K642" s="112">
        <v>0</v>
      </c>
      <c r="L642" s="112">
        <v>0</v>
      </c>
      <c r="M642" s="112">
        <v>0</v>
      </c>
      <c r="N642" s="112">
        <v>0</v>
      </c>
      <c r="O642" s="112">
        <v>0</v>
      </c>
      <c r="P642" s="112">
        <v>0</v>
      </c>
      <c r="Q642" s="112">
        <v>0</v>
      </c>
      <c r="R642" s="125"/>
    </row>
    <row r="643" ht="15.6" spans="1:18">
      <c r="A643" s="110" t="s">
        <v>344</v>
      </c>
      <c r="B643" s="110" t="s">
        <v>494</v>
      </c>
      <c r="C643" s="110" t="s">
        <v>498</v>
      </c>
      <c r="D643" s="110" t="s">
        <v>263</v>
      </c>
      <c r="E643" s="111">
        <f t="shared" si="10"/>
        <v>12520</v>
      </c>
      <c r="F643" s="112">
        <v>12520</v>
      </c>
      <c r="G643" s="112">
        <v>0</v>
      </c>
      <c r="H643" s="112">
        <v>0</v>
      </c>
      <c r="I643" s="112">
        <v>0</v>
      </c>
      <c r="J643" s="112">
        <v>0</v>
      </c>
      <c r="K643" s="112">
        <v>0</v>
      </c>
      <c r="L643" s="112">
        <v>0</v>
      </c>
      <c r="M643" s="112">
        <v>0</v>
      </c>
      <c r="N643" s="112">
        <v>0</v>
      </c>
      <c r="O643" s="112">
        <v>0</v>
      </c>
      <c r="P643" s="112">
        <v>0</v>
      </c>
      <c r="Q643" s="112">
        <v>0</v>
      </c>
      <c r="R643" s="125"/>
    </row>
    <row r="644" ht="15.6" spans="1:18">
      <c r="A644" s="110" t="s">
        <v>344</v>
      </c>
      <c r="B644" s="110" t="s">
        <v>494</v>
      </c>
      <c r="C644" s="110" t="s">
        <v>498</v>
      </c>
      <c r="D644" s="110" t="s">
        <v>264</v>
      </c>
      <c r="E644" s="111">
        <f t="shared" si="10"/>
        <v>32651.64</v>
      </c>
      <c r="F644" s="112">
        <v>32651.64</v>
      </c>
      <c r="G644" s="112">
        <v>0</v>
      </c>
      <c r="H644" s="112">
        <v>0</v>
      </c>
      <c r="I644" s="112">
        <v>0</v>
      </c>
      <c r="J644" s="112">
        <v>0</v>
      </c>
      <c r="K644" s="112">
        <v>0</v>
      </c>
      <c r="L644" s="112">
        <v>0</v>
      </c>
      <c r="M644" s="112">
        <v>0</v>
      </c>
      <c r="N644" s="112">
        <v>0</v>
      </c>
      <c r="O644" s="112">
        <v>0</v>
      </c>
      <c r="P644" s="112">
        <v>0</v>
      </c>
      <c r="Q644" s="112">
        <v>0</v>
      </c>
      <c r="R644" s="125"/>
    </row>
    <row r="645" ht="15.6" spans="1:18">
      <c r="A645" s="110" t="s">
        <v>344</v>
      </c>
      <c r="B645" s="110" t="s">
        <v>494</v>
      </c>
      <c r="C645" s="110" t="s">
        <v>498</v>
      </c>
      <c r="D645" s="110" t="s">
        <v>265</v>
      </c>
      <c r="E645" s="111">
        <f t="shared" si="10"/>
        <v>22362</v>
      </c>
      <c r="F645" s="112">
        <v>22362</v>
      </c>
      <c r="G645" s="112">
        <v>0</v>
      </c>
      <c r="H645" s="112">
        <v>0</v>
      </c>
      <c r="I645" s="112">
        <v>0</v>
      </c>
      <c r="J645" s="112">
        <v>0</v>
      </c>
      <c r="K645" s="112">
        <v>0</v>
      </c>
      <c r="L645" s="112">
        <v>0</v>
      </c>
      <c r="M645" s="112">
        <v>0</v>
      </c>
      <c r="N645" s="112">
        <v>0</v>
      </c>
      <c r="O645" s="112">
        <v>0</v>
      </c>
      <c r="P645" s="112">
        <v>0</v>
      </c>
      <c r="Q645" s="112">
        <v>0</v>
      </c>
      <c r="R645" s="125"/>
    </row>
    <row r="646" ht="15.6" spans="1:18">
      <c r="A646" s="110" t="s">
        <v>344</v>
      </c>
      <c r="B646" s="110" t="s">
        <v>494</v>
      </c>
      <c r="C646" s="110" t="s">
        <v>498</v>
      </c>
      <c r="D646" s="110" t="s">
        <v>266</v>
      </c>
      <c r="E646" s="111">
        <f t="shared" si="10"/>
        <v>23214.55</v>
      </c>
      <c r="F646" s="112">
        <v>23214.55</v>
      </c>
      <c r="G646" s="112">
        <v>0</v>
      </c>
      <c r="H646" s="112">
        <v>0</v>
      </c>
      <c r="I646" s="112">
        <v>0</v>
      </c>
      <c r="J646" s="112">
        <v>0</v>
      </c>
      <c r="K646" s="112">
        <v>0</v>
      </c>
      <c r="L646" s="112">
        <v>0</v>
      </c>
      <c r="M646" s="112">
        <v>0</v>
      </c>
      <c r="N646" s="112">
        <v>0</v>
      </c>
      <c r="O646" s="112">
        <v>0</v>
      </c>
      <c r="P646" s="112">
        <v>0</v>
      </c>
      <c r="Q646" s="112">
        <v>0</v>
      </c>
      <c r="R646" s="125"/>
    </row>
    <row r="647" ht="15.6" spans="1:18">
      <c r="A647" s="110" t="s">
        <v>344</v>
      </c>
      <c r="B647" s="110" t="s">
        <v>494</v>
      </c>
      <c r="C647" s="110" t="s">
        <v>498</v>
      </c>
      <c r="D647" s="110" t="s">
        <v>267</v>
      </c>
      <c r="E647" s="111">
        <f t="shared" si="10"/>
        <v>23463.66</v>
      </c>
      <c r="F647" s="112">
        <v>23463.66</v>
      </c>
      <c r="G647" s="112">
        <v>0</v>
      </c>
      <c r="H647" s="112">
        <v>0</v>
      </c>
      <c r="I647" s="112">
        <v>0</v>
      </c>
      <c r="J647" s="112">
        <v>0</v>
      </c>
      <c r="K647" s="112">
        <v>0</v>
      </c>
      <c r="L647" s="112">
        <v>0</v>
      </c>
      <c r="M647" s="112">
        <v>0</v>
      </c>
      <c r="N647" s="112">
        <v>0</v>
      </c>
      <c r="O647" s="112">
        <v>0</v>
      </c>
      <c r="P647" s="112">
        <v>0</v>
      </c>
      <c r="Q647" s="112">
        <v>0</v>
      </c>
      <c r="R647" s="125"/>
    </row>
    <row r="648" ht="15.6" spans="1:18">
      <c r="A648" s="110" t="s">
        <v>344</v>
      </c>
      <c r="B648" s="110" t="s">
        <v>494</v>
      </c>
      <c r="C648" s="110" t="s">
        <v>498</v>
      </c>
      <c r="D648" s="110" t="s">
        <v>268</v>
      </c>
      <c r="E648" s="111">
        <f t="shared" si="10"/>
        <v>15661.08</v>
      </c>
      <c r="F648" s="112">
        <v>15661.08</v>
      </c>
      <c r="G648" s="112">
        <v>0</v>
      </c>
      <c r="H648" s="112">
        <v>0</v>
      </c>
      <c r="I648" s="112">
        <v>0</v>
      </c>
      <c r="J648" s="112">
        <v>0</v>
      </c>
      <c r="K648" s="112">
        <v>0</v>
      </c>
      <c r="L648" s="112">
        <v>0</v>
      </c>
      <c r="M648" s="112">
        <v>0</v>
      </c>
      <c r="N648" s="112">
        <v>0</v>
      </c>
      <c r="O648" s="112">
        <v>0</v>
      </c>
      <c r="P648" s="112">
        <v>0</v>
      </c>
      <c r="Q648" s="112">
        <v>0</v>
      </c>
      <c r="R648" s="125"/>
    </row>
    <row r="649" ht="15.6" spans="1:18">
      <c r="A649" s="110" t="s">
        <v>344</v>
      </c>
      <c r="B649" s="110" t="s">
        <v>494</v>
      </c>
      <c r="C649" s="110" t="s">
        <v>498</v>
      </c>
      <c r="D649" s="110" t="s">
        <v>269</v>
      </c>
      <c r="E649" s="111">
        <f t="shared" si="10"/>
        <v>30828</v>
      </c>
      <c r="F649" s="112">
        <v>30828</v>
      </c>
      <c r="G649" s="112">
        <v>0</v>
      </c>
      <c r="H649" s="112">
        <v>0</v>
      </c>
      <c r="I649" s="112">
        <v>0</v>
      </c>
      <c r="J649" s="112">
        <v>0</v>
      </c>
      <c r="K649" s="112">
        <v>0</v>
      </c>
      <c r="L649" s="112">
        <v>0</v>
      </c>
      <c r="M649" s="112">
        <v>0</v>
      </c>
      <c r="N649" s="112">
        <v>0</v>
      </c>
      <c r="O649" s="112">
        <v>0</v>
      </c>
      <c r="P649" s="112">
        <v>0</v>
      </c>
      <c r="Q649" s="112">
        <v>0</v>
      </c>
      <c r="R649" s="125"/>
    </row>
    <row r="650" ht="15.6" spans="1:18">
      <c r="A650" s="110" t="s">
        <v>344</v>
      </c>
      <c r="B650" s="110" t="s">
        <v>494</v>
      </c>
      <c r="C650" s="110" t="s">
        <v>498</v>
      </c>
      <c r="D650" s="110" t="s">
        <v>270</v>
      </c>
      <c r="E650" s="111">
        <f t="shared" si="10"/>
        <v>14467.48</v>
      </c>
      <c r="F650" s="112">
        <v>14467.48</v>
      </c>
      <c r="G650" s="112">
        <v>0</v>
      </c>
      <c r="H650" s="112">
        <v>0</v>
      </c>
      <c r="I650" s="112">
        <v>0</v>
      </c>
      <c r="J650" s="112">
        <v>0</v>
      </c>
      <c r="K650" s="112">
        <v>0</v>
      </c>
      <c r="L650" s="112">
        <v>0</v>
      </c>
      <c r="M650" s="112">
        <v>0</v>
      </c>
      <c r="N650" s="112">
        <v>0</v>
      </c>
      <c r="O650" s="112">
        <v>0</v>
      </c>
      <c r="P650" s="112">
        <v>0</v>
      </c>
      <c r="Q650" s="112">
        <v>0</v>
      </c>
      <c r="R650" s="125"/>
    </row>
    <row r="651" ht="15.6" spans="1:18">
      <c r="A651" s="110" t="s">
        <v>344</v>
      </c>
      <c r="B651" s="110" t="s">
        <v>494</v>
      </c>
      <c r="C651" s="110" t="s">
        <v>498</v>
      </c>
      <c r="D651" s="110" t="s">
        <v>271</v>
      </c>
      <c r="E651" s="111">
        <f t="shared" si="10"/>
        <v>10246.14</v>
      </c>
      <c r="F651" s="112">
        <v>10246.14</v>
      </c>
      <c r="G651" s="112">
        <v>0</v>
      </c>
      <c r="H651" s="112">
        <v>0</v>
      </c>
      <c r="I651" s="112">
        <v>0</v>
      </c>
      <c r="J651" s="112">
        <v>0</v>
      </c>
      <c r="K651" s="112">
        <v>0</v>
      </c>
      <c r="L651" s="112">
        <v>0</v>
      </c>
      <c r="M651" s="112">
        <v>0</v>
      </c>
      <c r="N651" s="112">
        <v>0</v>
      </c>
      <c r="O651" s="112">
        <v>0</v>
      </c>
      <c r="P651" s="112">
        <v>0</v>
      </c>
      <c r="Q651" s="112">
        <v>0</v>
      </c>
      <c r="R651" s="125"/>
    </row>
    <row r="652" ht="15.6" spans="1:18">
      <c r="A652" s="110" t="s">
        <v>344</v>
      </c>
      <c r="B652" s="110" t="s">
        <v>494</v>
      </c>
      <c r="C652" s="110" t="s">
        <v>498</v>
      </c>
      <c r="D652" s="110" t="s">
        <v>272</v>
      </c>
      <c r="E652" s="111">
        <f t="shared" si="10"/>
        <v>13080</v>
      </c>
      <c r="F652" s="112">
        <v>13080</v>
      </c>
      <c r="G652" s="112">
        <v>0</v>
      </c>
      <c r="H652" s="112">
        <v>0</v>
      </c>
      <c r="I652" s="112">
        <v>0</v>
      </c>
      <c r="J652" s="112">
        <v>0</v>
      </c>
      <c r="K652" s="112">
        <v>0</v>
      </c>
      <c r="L652" s="112">
        <v>0</v>
      </c>
      <c r="M652" s="112">
        <v>0</v>
      </c>
      <c r="N652" s="112">
        <v>0</v>
      </c>
      <c r="O652" s="112">
        <v>0</v>
      </c>
      <c r="P652" s="112">
        <v>0</v>
      </c>
      <c r="Q652" s="112">
        <v>0</v>
      </c>
      <c r="R652" s="125"/>
    </row>
    <row r="653" ht="15.6" spans="1:18">
      <c r="A653" s="110" t="s">
        <v>344</v>
      </c>
      <c r="B653" s="110" t="s">
        <v>494</v>
      </c>
      <c r="C653" s="110" t="s">
        <v>498</v>
      </c>
      <c r="D653" s="110" t="s">
        <v>273</v>
      </c>
      <c r="E653" s="111">
        <f t="shared" si="10"/>
        <v>16763.4</v>
      </c>
      <c r="F653" s="112">
        <v>16763.4</v>
      </c>
      <c r="G653" s="112">
        <v>0</v>
      </c>
      <c r="H653" s="112">
        <v>0</v>
      </c>
      <c r="I653" s="112">
        <v>0</v>
      </c>
      <c r="J653" s="112">
        <v>0</v>
      </c>
      <c r="K653" s="112">
        <v>0</v>
      </c>
      <c r="L653" s="112">
        <v>0</v>
      </c>
      <c r="M653" s="112">
        <v>0</v>
      </c>
      <c r="N653" s="112">
        <v>0</v>
      </c>
      <c r="O653" s="112">
        <v>0</v>
      </c>
      <c r="P653" s="112">
        <v>0</v>
      </c>
      <c r="Q653" s="112">
        <v>0</v>
      </c>
      <c r="R653" s="125"/>
    </row>
    <row r="654" ht="15.6" spans="1:18">
      <c r="A654" s="110" t="s">
        <v>344</v>
      </c>
      <c r="B654" s="110" t="s">
        <v>494</v>
      </c>
      <c r="C654" s="110" t="s">
        <v>498</v>
      </c>
      <c r="D654" s="110" t="s">
        <v>274</v>
      </c>
      <c r="E654" s="111">
        <f t="shared" si="10"/>
        <v>14943.2</v>
      </c>
      <c r="F654" s="112">
        <v>14943.2</v>
      </c>
      <c r="G654" s="112">
        <v>0</v>
      </c>
      <c r="H654" s="112">
        <v>0</v>
      </c>
      <c r="I654" s="112">
        <v>0</v>
      </c>
      <c r="J654" s="112">
        <v>0</v>
      </c>
      <c r="K654" s="112">
        <v>0</v>
      </c>
      <c r="L654" s="112">
        <v>0</v>
      </c>
      <c r="M654" s="112">
        <v>0</v>
      </c>
      <c r="N654" s="112">
        <v>0</v>
      </c>
      <c r="O654" s="112">
        <v>0</v>
      </c>
      <c r="P654" s="112">
        <v>0</v>
      </c>
      <c r="Q654" s="112">
        <v>0</v>
      </c>
      <c r="R654" s="125"/>
    </row>
    <row r="655" ht="15.6" spans="1:18">
      <c r="A655" s="110" t="s">
        <v>344</v>
      </c>
      <c r="B655" s="110" t="s">
        <v>494</v>
      </c>
      <c r="C655" s="110" t="s">
        <v>498</v>
      </c>
      <c r="D655" s="110" t="s">
        <v>166</v>
      </c>
      <c r="E655" s="111">
        <f t="shared" si="10"/>
        <v>10578.36</v>
      </c>
      <c r="F655" s="112">
        <v>10578.36</v>
      </c>
      <c r="G655" s="112">
        <v>0</v>
      </c>
      <c r="H655" s="112">
        <v>0</v>
      </c>
      <c r="I655" s="112">
        <v>0</v>
      </c>
      <c r="J655" s="112">
        <v>0</v>
      </c>
      <c r="K655" s="112">
        <v>0</v>
      </c>
      <c r="L655" s="112">
        <v>0</v>
      </c>
      <c r="M655" s="112">
        <v>0</v>
      </c>
      <c r="N655" s="112">
        <v>0</v>
      </c>
      <c r="O655" s="112">
        <v>0</v>
      </c>
      <c r="P655" s="112">
        <v>0</v>
      </c>
      <c r="Q655" s="112">
        <v>0</v>
      </c>
      <c r="R655" s="125"/>
    </row>
    <row r="656" ht="15.6" spans="1:18">
      <c r="A656" s="110" t="s">
        <v>344</v>
      </c>
      <c r="B656" s="110" t="s">
        <v>494</v>
      </c>
      <c r="C656" s="110" t="s">
        <v>498</v>
      </c>
      <c r="D656" s="110" t="s">
        <v>156</v>
      </c>
      <c r="E656" s="111">
        <f t="shared" si="10"/>
        <v>7872.12</v>
      </c>
      <c r="F656" s="112">
        <v>7872.12</v>
      </c>
      <c r="G656" s="112">
        <v>0</v>
      </c>
      <c r="H656" s="112">
        <v>0</v>
      </c>
      <c r="I656" s="112">
        <v>0</v>
      </c>
      <c r="J656" s="112">
        <v>0</v>
      </c>
      <c r="K656" s="112">
        <v>0</v>
      </c>
      <c r="L656" s="112">
        <v>0</v>
      </c>
      <c r="M656" s="112">
        <v>0</v>
      </c>
      <c r="N656" s="112">
        <v>0</v>
      </c>
      <c r="O656" s="112">
        <v>0</v>
      </c>
      <c r="P656" s="112">
        <v>0</v>
      </c>
      <c r="Q656" s="112">
        <v>0</v>
      </c>
      <c r="R656" s="125"/>
    </row>
    <row r="657" ht="15.6" spans="1:18">
      <c r="A657" s="110" t="s">
        <v>344</v>
      </c>
      <c r="B657" s="110" t="s">
        <v>494</v>
      </c>
      <c r="C657" s="110" t="s">
        <v>498</v>
      </c>
      <c r="D657" s="110" t="s">
        <v>188</v>
      </c>
      <c r="E657" s="111">
        <f t="shared" si="10"/>
        <v>8802.12</v>
      </c>
      <c r="F657" s="112">
        <v>8802.12</v>
      </c>
      <c r="G657" s="112">
        <v>0</v>
      </c>
      <c r="H657" s="112">
        <v>0</v>
      </c>
      <c r="I657" s="112">
        <v>0</v>
      </c>
      <c r="J657" s="112">
        <v>0</v>
      </c>
      <c r="K657" s="112">
        <v>0</v>
      </c>
      <c r="L657" s="112">
        <v>0</v>
      </c>
      <c r="M657" s="112">
        <v>0</v>
      </c>
      <c r="N657" s="112">
        <v>0</v>
      </c>
      <c r="O657" s="112">
        <v>0</v>
      </c>
      <c r="P657" s="112">
        <v>0</v>
      </c>
      <c r="Q657" s="112">
        <v>0</v>
      </c>
      <c r="R657" s="125"/>
    </row>
    <row r="658" ht="15.6" spans="1:18">
      <c r="A658" s="110" t="s">
        <v>344</v>
      </c>
      <c r="B658" s="110" t="s">
        <v>494</v>
      </c>
      <c r="C658" s="110" t="s">
        <v>498</v>
      </c>
      <c r="D658" s="110" t="s">
        <v>218</v>
      </c>
      <c r="E658" s="111">
        <f t="shared" si="10"/>
        <v>177327.24</v>
      </c>
      <c r="F658" s="112">
        <v>177327.24</v>
      </c>
      <c r="G658" s="112">
        <v>0</v>
      </c>
      <c r="H658" s="112">
        <v>0</v>
      </c>
      <c r="I658" s="112">
        <v>0</v>
      </c>
      <c r="J658" s="112">
        <v>0</v>
      </c>
      <c r="K658" s="112">
        <v>0</v>
      </c>
      <c r="L658" s="112">
        <v>0</v>
      </c>
      <c r="M658" s="112">
        <v>0</v>
      </c>
      <c r="N658" s="112">
        <v>0</v>
      </c>
      <c r="O658" s="112">
        <v>0</v>
      </c>
      <c r="P658" s="112">
        <v>0</v>
      </c>
      <c r="Q658" s="112">
        <v>0</v>
      </c>
      <c r="R658" s="125"/>
    </row>
    <row r="659" ht="15.6" spans="1:18">
      <c r="A659" s="110" t="s">
        <v>344</v>
      </c>
      <c r="B659" s="110" t="s">
        <v>494</v>
      </c>
      <c r="C659" s="110" t="s">
        <v>498</v>
      </c>
      <c r="D659" s="110" t="s">
        <v>233</v>
      </c>
      <c r="E659" s="111">
        <f t="shared" si="10"/>
        <v>13344.12</v>
      </c>
      <c r="F659" s="112">
        <v>13344.12</v>
      </c>
      <c r="G659" s="112">
        <v>0</v>
      </c>
      <c r="H659" s="112">
        <v>0</v>
      </c>
      <c r="I659" s="112">
        <v>0</v>
      </c>
      <c r="J659" s="112">
        <v>0</v>
      </c>
      <c r="K659" s="112">
        <v>0</v>
      </c>
      <c r="L659" s="112">
        <v>0</v>
      </c>
      <c r="M659" s="112">
        <v>0</v>
      </c>
      <c r="N659" s="112">
        <v>0</v>
      </c>
      <c r="O659" s="112">
        <v>0</v>
      </c>
      <c r="P659" s="112">
        <v>0</v>
      </c>
      <c r="Q659" s="112">
        <v>0</v>
      </c>
      <c r="R659" s="125"/>
    </row>
    <row r="660" ht="15.6" spans="1:18">
      <c r="A660" s="110" t="s">
        <v>344</v>
      </c>
      <c r="B660" s="110" t="s">
        <v>494</v>
      </c>
      <c r="C660" s="110" t="s">
        <v>498</v>
      </c>
      <c r="D660" s="110" t="s">
        <v>241</v>
      </c>
      <c r="E660" s="111">
        <f t="shared" si="10"/>
        <v>3166.56</v>
      </c>
      <c r="F660" s="112">
        <v>3166.56</v>
      </c>
      <c r="G660" s="112">
        <v>0</v>
      </c>
      <c r="H660" s="112">
        <v>0</v>
      </c>
      <c r="I660" s="112">
        <v>0</v>
      </c>
      <c r="J660" s="112">
        <v>0</v>
      </c>
      <c r="K660" s="112">
        <v>0</v>
      </c>
      <c r="L660" s="112">
        <v>0</v>
      </c>
      <c r="M660" s="112">
        <v>0</v>
      </c>
      <c r="N660" s="112">
        <v>0</v>
      </c>
      <c r="O660" s="112">
        <v>0</v>
      </c>
      <c r="P660" s="112">
        <v>0</v>
      </c>
      <c r="Q660" s="112">
        <v>0</v>
      </c>
      <c r="R660" s="125"/>
    </row>
    <row r="661" ht="15.6" spans="1:18">
      <c r="A661" s="110" t="s">
        <v>344</v>
      </c>
      <c r="B661" s="110" t="s">
        <v>494</v>
      </c>
      <c r="C661" s="110" t="s">
        <v>498</v>
      </c>
      <c r="D661" s="110" t="s">
        <v>234</v>
      </c>
      <c r="E661" s="111">
        <f t="shared" si="10"/>
        <v>3258.96</v>
      </c>
      <c r="F661" s="112">
        <v>3258.96</v>
      </c>
      <c r="G661" s="112">
        <v>0</v>
      </c>
      <c r="H661" s="112">
        <v>0</v>
      </c>
      <c r="I661" s="112">
        <v>0</v>
      </c>
      <c r="J661" s="112">
        <v>0</v>
      </c>
      <c r="K661" s="112">
        <v>0</v>
      </c>
      <c r="L661" s="112">
        <v>0</v>
      </c>
      <c r="M661" s="112">
        <v>0</v>
      </c>
      <c r="N661" s="112">
        <v>0</v>
      </c>
      <c r="O661" s="112">
        <v>0</v>
      </c>
      <c r="P661" s="112">
        <v>0</v>
      </c>
      <c r="Q661" s="112">
        <v>0</v>
      </c>
      <c r="R661" s="125"/>
    </row>
    <row r="662" ht="15.6" spans="1:18">
      <c r="A662" s="110" t="s">
        <v>344</v>
      </c>
      <c r="B662" s="110" t="s">
        <v>494</v>
      </c>
      <c r="C662" s="110" t="s">
        <v>498</v>
      </c>
      <c r="D662" s="110" t="s">
        <v>320</v>
      </c>
      <c r="E662" s="111">
        <f t="shared" si="10"/>
        <v>4988</v>
      </c>
      <c r="F662" s="112">
        <v>4988</v>
      </c>
      <c r="G662" s="112">
        <v>0</v>
      </c>
      <c r="H662" s="112">
        <v>0</v>
      </c>
      <c r="I662" s="112">
        <v>0</v>
      </c>
      <c r="J662" s="112">
        <v>0</v>
      </c>
      <c r="K662" s="112">
        <v>0</v>
      </c>
      <c r="L662" s="112">
        <v>0</v>
      </c>
      <c r="M662" s="112">
        <v>0</v>
      </c>
      <c r="N662" s="112">
        <v>0</v>
      </c>
      <c r="O662" s="112">
        <v>0</v>
      </c>
      <c r="P662" s="112">
        <v>0</v>
      </c>
      <c r="Q662" s="112">
        <v>0</v>
      </c>
      <c r="R662" s="125"/>
    </row>
    <row r="663" ht="15.6" spans="1:18">
      <c r="A663" s="110" t="s">
        <v>344</v>
      </c>
      <c r="B663" s="110" t="s">
        <v>494</v>
      </c>
      <c r="C663" s="110" t="s">
        <v>498</v>
      </c>
      <c r="D663" s="110" t="s">
        <v>329</v>
      </c>
      <c r="E663" s="111">
        <f t="shared" si="10"/>
        <v>6654.1</v>
      </c>
      <c r="F663" s="112">
        <v>6654.1</v>
      </c>
      <c r="G663" s="112">
        <v>0</v>
      </c>
      <c r="H663" s="112">
        <v>0</v>
      </c>
      <c r="I663" s="112">
        <v>0</v>
      </c>
      <c r="J663" s="112">
        <v>0</v>
      </c>
      <c r="K663" s="112">
        <v>0</v>
      </c>
      <c r="L663" s="112">
        <v>0</v>
      </c>
      <c r="M663" s="112">
        <v>0</v>
      </c>
      <c r="N663" s="112">
        <v>0</v>
      </c>
      <c r="O663" s="112">
        <v>0</v>
      </c>
      <c r="P663" s="112">
        <v>0</v>
      </c>
      <c r="Q663" s="112">
        <v>0</v>
      </c>
      <c r="R663" s="125"/>
    </row>
    <row r="664" ht="15.6" spans="1:18">
      <c r="A664" s="110" t="s">
        <v>344</v>
      </c>
      <c r="B664" s="110" t="s">
        <v>494</v>
      </c>
      <c r="C664" s="110" t="s">
        <v>498</v>
      </c>
      <c r="D664" s="110" t="s">
        <v>338</v>
      </c>
      <c r="E664" s="111">
        <f t="shared" si="10"/>
        <v>12323.76</v>
      </c>
      <c r="F664" s="112">
        <v>12323.76</v>
      </c>
      <c r="G664" s="112">
        <v>0</v>
      </c>
      <c r="H664" s="112">
        <v>0</v>
      </c>
      <c r="I664" s="112">
        <v>0</v>
      </c>
      <c r="J664" s="112">
        <v>0</v>
      </c>
      <c r="K664" s="112">
        <v>0</v>
      </c>
      <c r="L664" s="112">
        <v>0</v>
      </c>
      <c r="M664" s="112">
        <v>0</v>
      </c>
      <c r="N664" s="112">
        <v>0</v>
      </c>
      <c r="O664" s="112">
        <v>0</v>
      </c>
      <c r="P664" s="112">
        <v>0</v>
      </c>
      <c r="Q664" s="112">
        <v>0</v>
      </c>
      <c r="R664" s="125"/>
    </row>
    <row r="665" ht="15.6" spans="1:18">
      <c r="A665" s="110" t="s">
        <v>344</v>
      </c>
      <c r="B665" s="110" t="s">
        <v>494</v>
      </c>
      <c r="C665" s="110" t="s">
        <v>498</v>
      </c>
      <c r="D665" s="110" t="s">
        <v>343</v>
      </c>
      <c r="E665" s="111">
        <f t="shared" si="10"/>
        <v>4093</v>
      </c>
      <c r="F665" s="112">
        <v>4093</v>
      </c>
      <c r="G665" s="112">
        <v>0</v>
      </c>
      <c r="H665" s="112">
        <v>0</v>
      </c>
      <c r="I665" s="112">
        <v>0</v>
      </c>
      <c r="J665" s="112">
        <v>0</v>
      </c>
      <c r="K665" s="112">
        <v>0</v>
      </c>
      <c r="L665" s="112">
        <v>0</v>
      </c>
      <c r="M665" s="112">
        <v>0</v>
      </c>
      <c r="N665" s="112">
        <v>0</v>
      </c>
      <c r="O665" s="112">
        <v>0</v>
      </c>
      <c r="P665" s="112">
        <v>0</v>
      </c>
      <c r="Q665" s="112">
        <v>0</v>
      </c>
      <c r="R665" s="125"/>
    </row>
    <row r="666" ht="15.6" spans="1:18">
      <c r="A666" s="110" t="s">
        <v>344</v>
      </c>
      <c r="B666" s="110" t="s">
        <v>494</v>
      </c>
      <c r="C666" s="110" t="s">
        <v>498</v>
      </c>
      <c r="D666" s="110" t="s">
        <v>290</v>
      </c>
      <c r="E666" s="111">
        <f t="shared" si="10"/>
        <v>10945</v>
      </c>
      <c r="F666" s="112">
        <v>10945</v>
      </c>
      <c r="G666" s="112">
        <v>0</v>
      </c>
      <c r="H666" s="112">
        <v>0</v>
      </c>
      <c r="I666" s="112">
        <v>0</v>
      </c>
      <c r="J666" s="112">
        <v>0</v>
      </c>
      <c r="K666" s="112">
        <v>0</v>
      </c>
      <c r="L666" s="112">
        <v>0</v>
      </c>
      <c r="M666" s="112">
        <v>0</v>
      </c>
      <c r="N666" s="112">
        <v>0</v>
      </c>
      <c r="O666" s="112">
        <v>0</v>
      </c>
      <c r="P666" s="112">
        <v>0</v>
      </c>
      <c r="Q666" s="112">
        <v>0</v>
      </c>
      <c r="R666" s="125"/>
    </row>
    <row r="667" ht="15.6" spans="1:18">
      <c r="A667" s="110" t="s">
        <v>344</v>
      </c>
      <c r="B667" s="110" t="s">
        <v>494</v>
      </c>
      <c r="C667" s="110" t="s">
        <v>498</v>
      </c>
      <c r="D667" s="110" t="s">
        <v>160</v>
      </c>
      <c r="E667" s="111">
        <f t="shared" si="10"/>
        <v>8322.84</v>
      </c>
      <c r="F667" s="112">
        <v>8322.84</v>
      </c>
      <c r="G667" s="112">
        <v>0</v>
      </c>
      <c r="H667" s="112">
        <v>0</v>
      </c>
      <c r="I667" s="112">
        <v>0</v>
      </c>
      <c r="J667" s="112">
        <v>0</v>
      </c>
      <c r="K667" s="112">
        <v>0</v>
      </c>
      <c r="L667" s="112">
        <v>0</v>
      </c>
      <c r="M667" s="112">
        <v>0</v>
      </c>
      <c r="N667" s="112">
        <v>0</v>
      </c>
      <c r="O667" s="112">
        <v>0</v>
      </c>
      <c r="P667" s="112">
        <v>0</v>
      </c>
      <c r="Q667" s="112">
        <v>0</v>
      </c>
      <c r="R667" s="125"/>
    </row>
    <row r="668" ht="15.6" spans="1:18">
      <c r="A668" s="110" t="s">
        <v>344</v>
      </c>
      <c r="B668" s="110" t="s">
        <v>494</v>
      </c>
      <c r="C668" s="110" t="s">
        <v>498</v>
      </c>
      <c r="D668" s="110" t="s">
        <v>79</v>
      </c>
      <c r="E668" s="111">
        <f t="shared" si="10"/>
        <v>4478</v>
      </c>
      <c r="F668" s="112">
        <v>4478</v>
      </c>
      <c r="G668" s="112">
        <v>0</v>
      </c>
      <c r="H668" s="112">
        <v>0</v>
      </c>
      <c r="I668" s="112">
        <v>0</v>
      </c>
      <c r="J668" s="112">
        <v>0</v>
      </c>
      <c r="K668" s="112">
        <v>0</v>
      </c>
      <c r="L668" s="112">
        <v>0</v>
      </c>
      <c r="M668" s="112">
        <v>0</v>
      </c>
      <c r="N668" s="112">
        <v>0</v>
      </c>
      <c r="O668" s="112">
        <v>0</v>
      </c>
      <c r="P668" s="112">
        <v>0</v>
      </c>
      <c r="Q668" s="112">
        <v>0</v>
      </c>
      <c r="R668" s="125"/>
    </row>
    <row r="669" ht="15.6" spans="1:18">
      <c r="A669" s="110" t="s">
        <v>344</v>
      </c>
      <c r="B669" s="110" t="s">
        <v>494</v>
      </c>
      <c r="C669" s="110" t="s">
        <v>498</v>
      </c>
      <c r="D669" s="110" t="s">
        <v>202</v>
      </c>
      <c r="E669" s="111">
        <f t="shared" si="10"/>
        <v>2791.68</v>
      </c>
      <c r="F669" s="112">
        <v>2791.68</v>
      </c>
      <c r="G669" s="112">
        <v>0</v>
      </c>
      <c r="H669" s="112">
        <v>0</v>
      </c>
      <c r="I669" s="112">
        <v>0</v>
      </c>
      <c r="J669" s="112">
        <v>0</v>
      </c>
      <c r="K669" s="112">
        <v>0</v>
      </c>
      <c r="L669" s="112">
        <v>0</v>
      </c>
      <c r="M669" s="112">
        <v>0</v>
      </c>
      <c r="N669" s="112">
        <v>0</v>
      </c>
      <c r="O669" s="112">
        <v>0</v>
      </c>
      <c r="P669" s="112">
        <v>0</v>
      </c>
      <c r="Q669" s="112">
        <v>0</v>
      </c>
      <c r="R669" s="125"/>
    </row>
    <row r="670" ht="15.6" spans="1:18">
      <c r="A670" s="110" t="s">
        <v>344</v>
      </c>
      <c r="B670" s="110" t="s">
        <v>494</v>
      </c>
      <c r="C670" s="110" t="s">
        <v>498</v>
      </c>
      <c r="D670" s="110" t="s">
        <v>465</v>
      </c>
      <c r="E670" s="111">
        <f t="shared" si="10"/>
        <v>10723.8</v>
      </c>
      <c r="F670" s="112">
        <v>10723.8</v>
      </c>
      <c r="G670" s="112">
        <v>0</v>
      </c>
      <c r="H670" s="112">
        <v>0</v>
      </c>
      <c r="I670" s="112">
        <v>0</v>
      </c>
      <c r="J670" s="112">
        <v>0</v>
      </c>
      <c r="K670" s="112">
        <v>0</v>
      </c>
      <c r="L670" s="112">
        <v>0</v>
      </c>
      <c r="M670" s="112">
        <v>0</v>
      </c>
      <c r="N670" s="112">
        <v>0</v>
      </c>
      <c r="O670" s="112">
        <v>0</v>
      </c>
      <c r="P670" s="112">
        <v>0</v>
      </c>
      <c r="Q670" s="112">
        <v>0</v>
      </c>
      <c r="R670" s="125"/>
    </row>
    <row r="671" ht="15.6" spans="1:18">
      <c r="A671" s="110" t="s">
        <v>344</v>
      </c>
      <c r="B671" s="110" t="s">
        <v>494</v>
      </c>
      <c r="C671" s="110" t="s">
        <v>498</v>
      </c>
      <c r="D671" s="110" t="s">
        <v>466</v>
      </c>
      <c r="E671" s="111">
        <f t="shared" si="10"/>
        <v>8398.62</v>
      </c>
      <c r="F671" s="112">
        <v>8398.62</v>
      </c>
      <c r="G671" s="112">
        <v>0</v>
      </c>
      <c r="H671" s="112">
        <v>0</v>
      </c>
      <c r="I671" s="112">
        <v>0</v>
      </c>
      <c r="J671" s="112">
        <v>0</v>
      </c>
      <c r="K671" s="112">
        <v>0</v>
      </c>
      <c r="L671" s="112">
        <v>0</v>
      </c>
      <c r="M671" s="112">
        <v>0</v>
      </c>
      <c r="N671" s="112">
        <v>0</v>
      </c>
      <c r="O671" s="112">
        <v>0</v>
      </c>
      <c r="P671" s="112">
        <v>0</v>
      </c>
      <c r="Q671" s="112">
        <v>0</v>
      </c>
      <c r="R671" s="125"/>
    </row>
    <row r="672" ht="15.6" spans="1:18">
      <c r="A672" s="110" t="s">
        <v>344</v>
      </c>
      <c r="B672" s="110" t="s">
        <v>494</v>
      </c>
      <c r="C672" s="110" t="s">
        <v>498</v>
      </c>
      <c r="D672" s="110" t="s">
        <v>467</v>
      </c>
      <c r="E672" s="111">
        <f t="shared" si="10"/>
        <v>20058.72</v>
      </c>
      <c r="F672" s="112">
        <v>20058.72</v>
      </c>
      <c r="G672" s="112">
        <v>0</v>
      </c>
      <c r="H672" s="112">
        <v>0</v>
      </c>
      <c r="I672" s="112">
        <v>0</v>
      </c>
      <c r="J672" s="112">
        <v>0</v>
      </c>
      <c r="K672" s="112">
        <v>0</v>
      </c>
      <c r="L672" s="112">
        <v>0</v>
      </c>
      <c r="M672" s="112">
        <v>0</v>
      </c>
      <c r="N672" s="112">
        <v>0</v>
      </c>
      <c r="O672" s="112">
        <v>0</v>
      </c>
      <c r="P672" s="112">
        <v>0</v>
      </c>
      <c r="Q672" s="112">
        <v>0</v>
      </c>
      <c r="R672" s="125"/>
    </row>
    <row r="673" ht="15.6" spans="1:18">
      <c r="A673" s="110" t="s">
        <v>344</v>
      </c>
      <c r="B673" s="110" t="s">
        <v>494</v>
      </c>
      <c r="C673" s="110" t="s">
        <v>498</v>
      </c>
      <c r="D673" s="110" t="s">
        <v>468</v>
      </c>
      <c r="E673" s="111">
        <f t="shared" si="10"/>
        <v>8400</v>
      </c>
      <c r="F673" s="112">
        <v>8400</v>
      </c>
      <c r="G673" s="112">
        <v>0</v>
      </c>
      <c r="H673" s="112">
        <v>0</v>
      </c>
      <c r="I673" s="112">
        <v>0</v>
      </c>
      <c r="J673" s="112">
        <v>0</v>
      </c>
      <c r="K673" s="112">
        <v>0</v>
      </c>
      <c r="L673" s="112">
        <v>0</v>
      </c>
      <c r="M673" s="112">
        <v>0</v>
      </c>
      <c r="N673" s="112">
        <v>0</v>
      </c>
      <c r="O673" s="112">
        <v>0</v>
      </c>
      <c r="P673" s="112">
        <v>0</v>
      </c>
      <c r="Q673" s="112">
        <v>0</v>
      </c>
      <c r="R673" s="125"/>
    </row>
    <row r="674" ht="15.6" spans="1:18">
      <c r="A674" s="110" t="s">
        <v>344</v>
      </c>
      <c r="B674" s="110" t="s">
        <v>494</v>
      </c>
      <c r="C674" s="110" t="s">
        <v>498</v>
      </c>
      <c r="D674" s="110" t="s">
        <v>469</v>
      </c>
      <c r="E674" s="111">
        <f t="shared" si="10"/>
        <v>10537.45</v>
      </c>
      <c r="F674" s="112">
        <v>10537.45</v>
      </c>
      <c r="G674" s="112">
        <v>0</v>
      </c>
      <c r="H674" s="112">
        <v>0</v>
      </c>
      <c r="I674" s="112">
        <v>0</v>
      </c>
      <c r="J674" s="112">
        <v>0</v>
      </c>
      <c r="K674" s="112">
        <v>0</v>
      </c>
      <c r="L674" s="112">
        <v>0</v>
      </c>
      <c r="M674" s="112">
        <v>0</v>
      </c>
      <c r="N674" s="112">
        <v>0</v>
      </c>
      <c r="O674" s="112">
        <v>0</v>
      </c>
      <c r="P674" s="112">
        <v>0</v>
      </c>
      <c r="Q674" s="112">
        <v>0</v>
      </c>
      <c r="R674" s="125"/>
    </row>
    <row r="675" ht="15.6" spans="1:18">
      <c r="A675" s="110" t="s">
        <v>344</v>
      </c>
      <c r="B675" s="110" t="s">
        <v>494</v>
      </c>
      <c r="C675" s="110" t="s">
        <v>498</v>
      </c>
      <c r="D675" s="110" t="s">
        <v>499</v>
      </c>
      <c r="E675" s="111">
        <f t="shared" si="10"/>
        <v>9110.5</v>
      </c>
      <c r="F675" s="112">
        <v>9110.5</v>
      </c>
      <c r="G675" s="112">
        <v>0</v>
      </c>
      <c r="H675" s="112">
        <v>0</v>
      </c>
      <c r="I675" s="112">
        <v>0</v>
      </c>
      <c r="J675" s="112">
        <v>0</v>
      </c>
      <c r="K675" s="112">
        <v>0</v>
      </c>
      <c r="L675" s="112">
        <v>0</v>
      </c>
      <c r="M675" s="112">
        <v>0</v>
      </c>
      <c r="N675" s="112">
        <v>0</v>
      </c>
      <c r="O675" s="112">
        <v>0</v>
      </c>
      <c r="P675" s="112">
        <v>0</v>
      </c>
      <c r="Q675" s="112">
        <v>0</v>
      </c>
      <c r="R675" s="125"/>
    </row>
    <row r="676" ht="15.6" spans="1:18">
      <c r="A676" s="110" t="s">
        <v>344</v>
      </c>
      <c r="B676" s="110" t="s">
        <v>494</v>
      </c>
      <c r="C676" s="110" t="s">
        <v>498</v>
      </c>
      <c r="D676" s="110" t="s">
        <v>470</v>
      </c>
      <c r="E676" s="111">
        <f t="shared" si="10"/>
        <v>12109.8</v>
      </c>
      <c r="F676" s="112">
        <v>12109.8</v>
      </c>
      <c r="G676" s="112">
        <v>0</v>
      </c>
      <c r="H676" s="112">
        <v>0</v>
      </c>
      <c r="I676" s="112">
        <v>0</v>
      </c>
      <c r="J676" s="112">
        <v>0</v>
      </c>
      <c r="K676" s="112">
        <v>0</v>
      </c>
      <c r="L676" s="112">
        <v>0</v>
      </c>
      <c r="M676" s="112">
        <v>0</v>
      </c>
      <c r="N676" s="112">
        <v>0</v>
      </c>
      <c r="O676" s="112">
        <v>0</v>
      </c>
      <c r="P676" s="112">
        <v>0</v>
      </c>
      <c r="Q676" s="112">
        <v>0</v>
      </c>
      <c r="R676" s="125"/>
    </row>
    <row r="677" ht="15.6" spans="1:18">
      <c r="A677" s="110" t="s">
        <v>344</v>
      </c>
      <c r="B677" s="110" t="s">
        <v>494</v>
      </c>
      <c r="C677" s="110" t="s">
        <v>498</v>
      </c>
      <c r="D677" s="110" t="s">
        <v>471</v>
      </c>
      <c r="E677" s="111">
        <f t="shared" si="10"/>
        <v>6037.56</v>
      </c>
      <c r="F677" s="112">
        <v>6037.56</v>
      </c>
      <c r="G677" s="112">
        <v>0</v>
      </c>
      <c r="H677" s="112">
        <v>0</v>
      </c>
      <c r="I677" s="112">
        <v>0</v>
      </c>
      <c r="J677" s="112">
        <v>0</v>
      </c>
      <c r="K677" s="112">
        <v>0</v>
      </c>
      <c r="L677" s="112">
        <v>0</v>
      </c>
      <c r="M677" s="112">
        <v>0</v>
      </c>
      <c r="N677" s="112">
        <v>0</v>
      </c>
      <c r="O677" s="112">
        <v>0</v>
      </c>
      <c r="P677" s="112">
        <v>0</v>
      </c>
      <c r="Q677" s="112">
        <v>0</v>
      </c>
      <c r="R677" s="125"/>
    </row>
    <row r="678" ht="15.6" spans="1:18">
      <c r="A678" s="110" t="s">
        <v>344</v>
      </c>
      <c r="B678" s="110" t="s">
        <v>494</v>
      </c>
      <c r="C678" s="110" t="s">
        <v>498</v>
      </c>
      <c r="D678" s="110" t="s">
        <v>500</v>
      </c>
      <c r="E678" s="111">
        <f t="shared" si="10"/>
        <v>22900</v>
      </c>
      <c r="F678" s="112">
        <v>22900</v>
      </c>
      <c r="G678" s="112">
        <v>0</v>
      </c>
      <c r="H678" s="112">
        <v>0</v>
      </c>
      <c r="I678" s="112">
        <v>0</v>
      </c>
      <c r="J678" s="112">
        <v>0</v>
      </c>
      <c r="K678" s="112">
        <v>0</v>
      </c>
      <c r="L678" s="112">
        <v>0</v>
      </c>
      <c r="M678" s="112">
        <v>0</v>
      </c>
      <c r="N678" s="112">
        <v>0</v>
      </c>
      <c r="O678" s="112">
        <v>0</v>
      </c>
      <c r="P678" s="112">
        <v>0</v>
      </c>
      <c r="Q678" s="112">
        <v>0</v>
      </c>
      <c r="R678" s="125"/>
    </row>
    <row r="679" ht="15.6" spans="1:18">
      <c r="A679" s="110" t="s">
        <v>344</v>
      </c>
      <c r="B679" s="110" t="s">
        <v>494</v>
      </c>
      <c r="C679" s="110" t="s">
        <v>498</v>
      </c>
      <c r="D679" s="110" t="s">
        <v>472</v>
      </c>
      <c r="E679" s="111">
        <f t="shared" si="10"/>
        <v>6192.3</v>
      </c>
      <c r="F679" s="112">
        <v>6192.3</v>
      </c>
      <c r="G679" s="112">
        <v>0</v>
      </c>
      <c r="H679" s="112">
        <v>0</v>
      </c>
      <c r="I679" s="112">
        <v>0</v>
      </c>
      <c r="J679" s="112">
        <v>0</v>
      </c>
      <c r="K679" s="112">
        <v>0</v>
      </c>
      <c r="L679" s="112">
        <v>0</v>
      </c>
      <c r="M679" s="112">
        <v>0</v>
      </c>
      <c r="N679" s="112">
        <v>0</v>
      </c>
      <c r="O679" s="112">
        <v>0</v>
      </c>
      <c r="P679" s="112">
        <v>0</v>
      </c>
      <c r="Q679" s="112">
        <v>0</v>
      </c>
      <c r="R679" s="125"/>
    </row>
    <row r="680" ht="15.6" spans="1:18">
      <c r="A680" s="110" t="s">
        <v>344</v>
      </c>
      <c r="B680" s="110" t="s">
        <v>494</v>
      </c>
      <c r="C680" s="110" t="s">
        <v>498</v>
      </c>
      <c r="D680" s="110" t="s">
        <v>473</v>
      </c>
      <c r="E680" s="111">
        <f t="shared" si="10"/>
        <v>11024.96</v>
      </c>
      <c r="F680" s="112">
        <v>11024.96</v>
      </c>
      <c r="G680" s="112">
        <v>0</v>
      </c>
      <c r="H680" s="112">
        <v>0</v>
      </c>
      <c r="I680" s="112">
        <v>0</v>
      </c>
      <c r="J680" s="112">
        <v>0</v>
      </c>
      <c r="K680" s="112">
        <v>0</v>
      </c>
      <c r="L680" s="112">
        <v>0</v>
      </c>
      <c r="M680" s="112">
        <v>0</v>
      </c>
      <c r="N680" s="112">
        <v>0</v>
      </c>
      <c r="O680" s="112">
        <v>0</v>
      </c>
      <c r="P680" s="112">
        <v>0</v>
      </c>
      <c r="Q680" s="112">
        <v>0</v>
      </c>
      <c r="R680" s="125"/>
    </row>
    <row r="681" ht="15.6" spans="1:18">
      <c r="A681" s="110" t="s">
        <v>344</v>
      </c>
      <c r="B681" s="110" t="s">
        <v>494</v>
      </c>
      <c r="C681" s="110" t="s">
        <v>498</v>
      </c>
      <c r="D681" s="110" t="s">
        <v>380</v>
      </c>
      <c r="E681" s="111">
        <f t="shared" si="10"/>
        <v>7764.77</v>
      </c>
      <c r="F681" s="112">
        <v>7764.77</v>
      </c>
      <c r="G681" s="112">
        <v>0</v>
      </c>
      <c r="H681" s="112">
        <v>0</v>
      </c>
      <c r="I681" s="112">
        <v>0</v>
      </c>
      <c r="J681" s="112">
        <v>0</v>
      </c>
      <c r="K681" s="112">
        <v>0</v>
      </c>
      <c r="L681" s="112">
        <v>0</v>
      </c>
      <c r="M681" s="112">
        <v>0</v>
      </c>
      <c r="N681" s="112">
        <v>0</v>
      </c>
      <c r="O681" s="112">
        <v>0</v>
      </c>
      <c r="P681" s="112">
        <v>0</v>
      </c>
      <c r="Q681" s="112">
        <v>0</v>
      </c>
      <c r="R681" s="125"/>
    </row>
    <row r="682" ht="15.6" spans="1:18">
      <c r="A682" s="110" t="s">
        <v>344</v>
      </c>
      <c r="B682" s="110" t="s">
        <v>494</v>
      </c>
      <c r="C682" s="110" t="s">
        <v>498</v>
      </c>
      <c r="D682" s="110" t="s">
        <v>474</v>
      </c>
      <c r="E682" s="111">
        <f t="shared" si="10"/>
        <v>7910.64</v>
      </c>
      <c r="F682" s="112">
        <v>7910.64</v>
      </c>
      <c r="G682" s="112">
        <v>0</v>
      </c>
      <c r="H682" s="112">
        <v>0</v>
      </c>
      <c r="I682" s="112">
        <v>0</v>
      </c>
      <c r="J682" s="112">
        <v>0</v>
      </c>
      <c r="K682" s="112">
        <v>0</v>
      </c>
      <c r="L682" s="112">
        <v>0</v>
      </c>
      <c r="M682" s="112">
        <v>0</v>
      </c>
      <c r="N682" s="112">
        <v>0</v>
      </c>
      <c r="O682" s="112">
        <v>0</v>
      </c>
      <c r="P682" s="112">
        <v>0</v>
      </c>
      <c r="Q682" s="112">
        <v>0</v>
      </c>
      <c r="R682" s="125"/>
    </row>
    <row r="683" ht="15.6" spans="1:18">
      <c r="A683" s="110" t="s">
        <v>344</v>
      </c>
      <c r="B683" s="110" t="s">
        <v>494</v>
      </c>
      <c r="C683" s="110" t="s">
        <v>498</v>
      </c>
      <c r="D683" s="110" t="s">
        <v>172</v>
      </c>
      <c r="E683" s="111">
        <f t="shared" si="10"/>
        <v>2796</v>
      </c>
      <c r="F683" s="112">
        <v>2796</v>
      </c>
      <c r="G683" s="112">
        <v>0</v>
      </c>
      <c r="H683" s="112">
        <v>0</v>
      </c>
      <c r="I683" s="112">
        <v>0</v>
      </c>
      <c r="J683" s="112">
        <v>0</v>
      </c>
      <c r="K683" s="112">
        <v>0</v>
      </c>
      <c r="L683" s="112">
        <v>0</v>
      </c>
      <c r="M683" s="112">
        <v>0</v>
      </c>
      <c r="N683" s="112">
        <v>0</v>
      </c>
      <c r="O683" s="112">
        <v>0</v>
      </c>
      <c r="P683" s="112">
        <v>0</v>
      </c>
      <c r="Q683" s="112">
        <v>0</v>
      </c>
      <c r="R683" s="125"/>
    </row>
    <row r="684" ht="15.6" spans="1:18">
      <c r="A684" s="110" t="s">
        <v>344</v>
      </c>
      <c r="B684" s="110" t="s">
        <v>494</v>
      </c>
      <c r="C684" s="110" t="s">
        <v>498</v>
      </c>
      <c r="D684" s="110" t="s">
        <v>138</v>
      </c>
      <c r="E684" s="111">
        <f t="shared" ref="E684:E747" si="11">SUM(F684:R684)</f>
        <v>13315</v>
      </c>
      <c r="F684" s="112">
        <v>13315</v>
      </c>
      <c r="G684" s="112">
        <v>0</v>
      </c>
      <c r="H684" s="112">
        <v>0</v>
      </c>
      <c r="I684" s="112">
        <v>0</v>
      </c>
      <c r="J684" s="112">
        <v>0</v>
      </c>
      <c r="K684" s="112">
        <v>0</v>
      </c>
      <c r="L684" s="112">
        <v>0</v>
      </c>
      <c r="M684" s="112">
        <v>0</v>
      </c>
      <c r="N684" s="112">
        <v>0</v>
      </c>
      <c r="O684" s="112">
        <v>0</v>
      </c>
      <c r="P684" s="112">
        <v>0</v>
      </c>
      <c r="Q684" s="112">
        <v>0</v>
      </c>
      <c r="R684" s="125"/>
    </row>
    <row r="685" ht="15.6" spans="1:18">
      <c r="A685" s="110" t="s">
        <v>344</v>
      </c>
      <c r="B685" s="110" t="s">
        <v>494</v>
      </c>
      <c r="C685" s="110" t="s">
        <v>498</v>
      </c>
      <c r="D685" s="110" t="s">
        <v>475</v>
      </c>
      <c r="E685" s="111">
        <f t="shared" si="11"/>
        <v>8439.84</v>
      </c>
      <c r="F685" s="112">
        <v>8439.84</v>
      </c>
      <c r="G685" s="112">
        <v>0</v>
      </c>
      <c r="H685" s="112">
        <v>0</v>
      </c>
      <c r="I685" s="112">
        <v>0</v>
      </c>
      <c r="J685" s="112">
        <v>0</v>
      </c>
      <c r="K685" s="112">
        <v>0</v>
      </c>
      <c r="L685" s="112">
        <v>0</v>
      </c>
      <c r="M685" s="112">
        <v>0</v>
      </c>
      <c r="N685" s="112">
        <v>0</v>
      </c>
      <c r="O685" s="112">
        <v>0</v>
      </c>
      <c r="P685" s="112">
        <v>0</v>
      </c>
      <c r="Q685" s="112">
        <v>0</v>
      </c>
      <c r="R685" s="125"/>
    </row>
    <row r="686" ht="15.6" spans="1:18">
      <c r="A686" s="110" t="s">
        <v>344</v>
      </c>
      <c r="B686" s="110" t="s">
        <v>494</v>
      </c>
      <c r="C686" s="110" t="s">
        <v>498</v>
      </c>
      <c r="D686" s="110" t="s">
        <v>476</v>
      </c>
      <c r="E686" s="111">
        <f t="shared" si="11"/>
        <v>24785.94</v>
      </c>
      <c r="F686" s="112">
        <v>24785.94</v>
      </c>
      <c r="G686" s="112">
        <v>0</v>
      </c>
      <c r="H686" s="112">
        <v>0</v>
      </c>
      <c r="I686" s="112">
        <v>0</v>
      </c>
      <c r="J686" s="112">
        <v>0</v>
      </c>
      <c r="K686" s="112">
        <v>0</v>
      </c>
      <c r="L686" s="112">
        <v>0</v>
      </c>
      <c r="M686" s="112">
        <v>0</v>
      </c>
      <c r="N686" s="112">
        <v>0</v>
      </c>
      <c r="O686" s="112">
        <v>0</v>
      </c>
      <c r="P686" s="112">
        <v>0</v>
      </c>
      <c r="Q686" s="112">
        <v>0</v>
      </c>
      <c r="R686" s="125"/>
    </row>
    <row r="687" ht="15.6" spans="1:18">
      <c r="A687" s="110" t="s">
        <v>344</v>
      </c>
      <c r="B687" s="110" t="s">
        <v>494</v>
      </c>
      <c r="C687" s="110" t="s">
        <v>498</v>
      </c>
      <c r="D687" s="110" t="s">
        <v>477</v>
      </c>
      <c r="E687" s="111">
        <f t="shared" si="11"/>
        <v>19394.76</v>
      </c>
      <c r="F687" s="112">
        <v>19394.76</v>
      </c>
      <c r="G687" s="112">
        <v>0</v>
      </c>
      <c r="H687" s="112">
        <v>0</v>
      </c>
      <c r="I687" s="112">
        <v>0</v>
      </c>
      <c r="J687" s="112">
        <v>0</v>
      </c>
      <c r="K687" s="112">
        <v>0</v>
      </c>
      <c r="L687" s="112">
        <v>0</v>
      </c>
      <c r="M687" s="112">
        <v>0</v>
      </c>
      <c r="N687" s="112">
        <v>0</v>
      </c>
      <c r="O687" s="112">
        <v>0</v>
      </c>
      <c r="P687" s="112">
        <v>0</v>
      </c>
      <c r="Q687" s="112">
        <v>0</v>
      </c>
      <c r="R687" s="125"/>
    </row>
    <row r="688" ht="15.6" spans="1:18">
      <c r="A688" s="110" t="s">
        <v>344</v>
      </c>
      <c r="B688" s="110" t="s">
        <v>494</v>
      </c>
      <c r="C688" s="110" t="s">
        <v>498</v>
      </c>
      <c r="D688" s="110" t="s">
        <v>478</v>
      </c>
      <c r="E688" s="111">
        <f t="shared" si="11"/>
        <v>4950.78</v>
      </c>
      <c r="F688" s="112">
        <v>4950.78</v>
      </c>
      <c r="G688" s="112">
        <v>0</v>
      </c>
      <c r="H688" s="112">
        <v>0</v>
      </c>
      <c r="I688" s="112">
        <v>0</v>
      </c>
      <c r="J688" s="112">
        <v>0</v>
      </c>
      <c r="K688" s="112">
        <v>0</v>
      </c>
      <c r="L688" s="112">
        <v>0</v>
      </c>
      <c r="M688" s="112">
        <v>0</v>
      </c>
      <c r="N688" s="112">
        <v>0</v>
      </c>
      <c r="O688" s="112">
        <v>0</v>
      </c>
      <c r="P688" s="112">
        <v>0</v>
      </c>
      <c r="Q688" s="112">
        <v>0</v>
      </c>
      <c r="R688" s="125"/>
    </row>
    <row r="689" ht="15.6" spans="1:18">
      <c r="A689" s="110" t="s">
        <v>344</v>
      </c>
      <c r="B689" s="110" t="s">
        <v>494</v>
      </c>
      <c r="C689" s="110" t="s">
        <v>498</v>
      </c>
      <c r="D689" s="110" t="s">
        <v>479</v>
      </c>
      <c r="E689" s="111">
        <f t="shared" si="11"/>
        <v>4368.96</v>
      </c>
      <c r="F689" s="112">
        <v>4368.96</v>
      </c>
      <c r="G689" s="112">
        <v>0</v>
      </c>
      <c r="H689" s="112">
        <v>0</v>
      </c>
      <c r="I689" s="112">
        <v>0</v>
      </c>
      <c r="J689" s="112">
        <v>0</v>
      </c>
      <c r="K689" s="112">
        <v>0</v>
      </c>
      <c r="L689" s="112">
        <v>0</v>
      </c>
      <c r="M689" s="112">
        <v>0</v>
      </c>
      <c r="N689" s="112">
        <v>0</v>
      </c>
      <c r="O689" s="112">
        <v>0</v>
      </c>
      <c r="P689" s="112">
        <v>0</v>
      </c>
      <c r="Q689" s="112">
        <v>0</v>
      </c>
      <c r="R689" s="125"/>
    </row>
    <row r="690" ht="15.6" spans="1:18">
      <c r="A690" s="110" t="s">
        <v>344</v>
      </c>
      <c r="B690" s="110" t="s">
        <v>494</v>
      </c>
      <c r="C690" s="110" t="s">
        <v>498</v>
      </c>
      <c r="D690" s="110" t="s">
        <v>480</v>
      </c>
      <c r="E690" s="111">
        <f t="shared" si="11"/>
        <v>1838.16</v>
      </c>
      <c r="F690" s="112">
        <v>1838.16</v>
      </c>
      <c r="G690" s="112">
        <v>0</v>
      </c>
      <c r="H690" s="112">
        <v>0</v>
      </c>
      <c r="I690" s="112">
        <v>0</v>
      </c>
      <c r="J690" s="112">
        <v>0</v>
      </c>
      <c r="K690" s="112">
        <v>0</v>
      </c>
      <c r="L690" s="112">
        <v>0</v>
      </c>
      <c r="M690" s="112">
        <v>0</v>
      </c>
      <c r="N690" s="112">
        <v>0</v>
      </c>
      <c r="O690" s="112">
        <v>0</v>
      </c>
      <c r="P690" s="112">
        <v>0</v>
      </c>
      <c r="Q690" s="112">
        <v>0</v>
      </c>
      <c r="R690" s="125"/>
    </row>
    <row r="691" ht="15.6" spans="1:18">
      <c r="A691" s="110" t="s">
        <v>344</v>
      </c>
      <c r="B691" s="110" t="s">
        <v>494</v>
      </c>
      <c r="C691" s="110" t="s">
        <v>498</v>
      </c>
      <c r="D691" s="110" t="s">
        <v>481</v>
      </c>
      <c r="E691" s="111">
        <f t="shared" si="11"/>
        <v>133116.48</v>
      </c>
      <c r="F691" s="112">
        <v>133116.48</v>
      </c>
      <c r="G691" s="112">
        <v>0</v>
      </c>
      <c r="H691" s="112">
        <v>0</v>
      </c>
      <c r="I691" s="112">
        <v>0</v>
      </c>
      <c r="J691" s="112">
        <v>0</v>
      </c>
      <c r="K691" s="112">
        <v>0</v>
      </c>
      <c r="L691" s="112">
        <v>0</v>
      </c>
      <c r="M691" s="112">
        <v>0</v>
      </c>
      <c r="N691" s="112">
        <v>0</v>
      </c>
      <c r="O691" s="112">
        <v>0</v>
      </c>
      <c r="P691" s="112">
        <v>0</v>
      </c>
      <c r="Q691" s="112">
        <v>0</v>
      </c>
      <c r="R691" s="125"/>
    </row>
    <row r="692" ht="15.6" spans="1:18">
      <c r="A692" s="110" t="s">
        <v>344</v>
      </c>
      <c r="B692" s="110" t="s">
        <v>494</v>
      </c>
      <c r="C692" s="110" t="s">
        <v>498</v>
      </c>
      <c r="D692" s="110" t="s">
        <v>482</v>
      </c>
      <c r="E692" s="111">
        <f t="shared" si="11"/>
        <v>10032.24</v>
      </c>
      <c r="F692" s="112">
        <v>10032.24</v>
      </c>
      <c r="G692" s="112">
        <v>0</v>
      </c>
      <c r="H692" s="112">
        <v>0</v>
      </c>
      <c r="I692" s="112">
        <v>0</v>
      </c>
      <c r="J692" s="112">
        <v>0</v>
      </c>
      <c r="K692" s="112">
        <v>0</v>
      </c>
      <c r="L692" s="112">
        <v>0</v>
      </c>
      <c r="M692" s="112">
        <v>0</v>
      </c>
      <c r="N692" s="112">
        <v>0</v>
      </c>
      <c r="O692" s="112">
        <v>0</v>
      </c>
      <c r="P692" s="112">
        <v>0</v>
      </c>
      <c r="Q692" s="112">
        <v>0</v>
      </c>
      <c r="R692" s="125"/>
    </row>
    <row r="693" ht="15.6" spans="1:18">
      <c r="A693" s="110" t="s">
        <v>344</v>
      </c>
      <c r="B693" s="110" t="s">
        <v>494</v>
      </c>
      <c r="C693" s="110" t="s">
        <v>498</v>
      </c>
      <c r="D693" s="110" t="s">
        <v>483</v>
      </c>
      <c r="E693" s="111">
        <f t="shared" si="11"/>
        <v>14693.88</v>
      </c>
      <c r="F693" s="112">
        <v>14693.88</v>
      </c>
      <c r="G693" s="112">
        <v>0</v>
      </c>
      <c r="H693" s="112">
        <v>0</v>
      </c>
      <c r="I693" s="112">
        <v>0</v>
      </c>
      <c r="J693" s="112">
        <v>0</v>
      </c>
      <c r="K693" s="112">
        <v>0</v>
      </c>
      <c r="L693" s="112">
        <v>0</v>
      </c>
      <c r="M693" s="112">
        <v>0</v>
      </c>
      <c r="N693" s="112">
        <v>0</v>
      </c>
      <c r="O693" s="112">
        <v>0</v>
      </c>
      <c r="P693" s="112">
        <v>0</v>
      </c>
      <c r="Q693" s="112">
        <v>0</v>
      </c>
      <c r="R693" s="125"/>
    </row>
    <row r="694" ht="15.6" spans="1:18">
      <c r="A694" s="110" t="s">
        <v>344</v>
      </c>
      <c r="B694" s="110" t="s">
        <v>494</v>
      </c>
      <c r="C694" s="110" t="s">
        <v>498</v>
      </c>
      <c r="D694" s="110" t="s">
        <v>484</v>
      </c>
      <c r="E694" s="111">
        <f t="shared" si="11"/>
        <v>1524.2</v>
      </c>
      <c r="F694" s="112">
        <v>1524.2</v>
      </c>
      <c r="G694" s="112">
        <v>0</v>
      </c>
      <c r="H694" s="112">
        <v>0</v>
      </c>
      <c r="I694" s="112">
        <v>0</v>
      </c>
      <c r="J694" s="112">
        <v>0</v>
      </c>
      <c r="K694" s="112">
        <v>0</v>
      </c>
      <c r="L694" s="112">
        <v>0</v>
      </c>
      <c r="M694" s="112">
        <v>0</v>
      </c>
      <c r="N694" s="112">
        <v>0</v>
      </c>
      <c r="O694" s="112">
        <v>0</v>
      </c>
      <c r="P694" s="112">
        <v>0</v>
      </c>
      <c r="Q694" s="112">
        <v>0</v>
      </c>
      <c r="R694" s="125"/>
    </row>
    <row r="695" ht="15.6" spans="1:18">
      <c r="A695" s="110" t="s">
        <v>344</v>
      </c>
      <c r="B695" s="110" t="s">
        <v>494</v>
      </c>
      <c r="C695" s="110" t="s">
        <v>498</v>
      </c>
      <c r="D695" s="110" t="s">
        <v>485</v>
      </c>
      <c r="E695" s="111">
        <f t="shared" si="11"/>
        <v>8856.24</v>
      </c>
      <c r="F695" s="112">
        <v>8856.24</v>
      </c>
      <c r="G695" s="112">
        <v>0</v>
      </c>
      <c r="H695" s="112">
        <v>0</v>
      </c>
      <c r="I695" s="112">
        <v>0</v>
      </c>
      <c r="J695" s="112">
        <v>0</v>
      </c>
      <c r="K695" s="112">
        <v>0</v>
      </c>
      <c r="L695" s="112">
        <v>0</v>
      </c>
      <c r="M695" s="112">
        <v>0</v>
      </c>
      <c r="N695" s="112">
        <v>0</v>
      </c>
      <c r="O695" s="112">
        <v>0</v>
      </c>
      <c r="P695" s="112">
        <v>0</v>
      </c>
      <c r="Q695" s="112">
        <v>0</v>
      </c>
      <c r="R695" s="125"/>
    </row>
    <row r="696" ht="15.6" spans="1:18">
      <c r="A696" s="110" t="s">
        <v>344</v>
      </c>
      <c r="B696" s="110" t="s">
        <v>494</v>
      </c>
      <c r="C696" s="110" t="s">
        <v>498</v>
      </c>
      <c r="D696" s="110" t="s">
        <v>486</v>
      </c>
      <c r="E696" s="111">
        <f t="shared" si="11"/>
        <v>6122.52</v>
      </c>
      <c r="F696" s="112">
        <v>6122.52</v>
      </c>
      <c r="G696" s="112">
        <v>0</v>
      </c>
      <c r="H696" s="112">
        <v>0</v>
      </c>
      <c r="I696" s="112">
        <v>0</v>
      </c>
      <c r="J696" s="112">
        <v>0</v>
      </c>
      <c r="K696" s="112">
        <v>0</v>
      </c>
      <c r="L696" s="112">
        <v>0</v>
      </c>
      <c r="M696" s="112">
        <v>0</v>
      </c>
      <c r="N696" s="112">
        <v>0</v>
      </c>
      <c r="O696" s="112">
        <v>0</v>
      </c>
      <c r="P696" s="112">
        <v>0</v>
      </c>
      <c r="Q696" s="112">
        <v>0</v>
      </c>
      <c r="R696" s="125"/>
    </row>
    <row r="697" ht="15.6" spans="1:18">
      <c r="A697" s="110" t="s">
        <v>344</v>
      </c>
      <c r="B697" s="110" t="s">
        <v>494</v>
      </c>
      <c r="C697" s="110" t="s">
        <v>498</v>
      </c>
      <c r="D697" s="110" t="s">
        <v>487</v>
      </c>
      <c r="E697" s="111">
        <f t="shared" si="11"/>
        <v>5547.18</v>
      </c>
      <c r="F697" s="112">
        <v>5547.18</v>
      </c>
      <c r="G697" s="112">
        <v>0</v>
      </c>
      <c r="H697" s="112">
        <v>0</v>
      </c>
      <c r="I697" s="112">
        <v>0</v>
      </c>
      <c r="J697" s="112">
        <v>0</v>
      </c>
      <c r="K697" s="112">
        <v>0</v>
      </c>
      <c r="L697" s="112">
        <v>0</v>
      </c>
      <c r="M697" s="112">
        <v>0</v>
      </c>
      <c r="N697" s="112">
        <v>0</v>
      </c>
      <c r="O697" s="112">
        <v>0</v>
      </c>
      <c r="P697" s="112">
        <v>0</v>
      </c>
      <c r="Q697" s="112">
        <v>0</v>
      </c>
      <c r="R697" s="125"/>
    </row>
    <row r="698" ht="15.6" spans="1:18">
      <c r="A698" s="110" t="s">
        <v>344</v>
      </c>
      <c r="B698" s="110" t="s">
        <v>494</v>
      </c>
      <c r="C698" s="110" t="s">
        <v>498</v>
      </c>
      <c r="D698" s="110" t="s">
        <v>488</v>
      </c>
      <c r="E698" s="111">
        <f t="shared" si="11"/>
        <v>7577.88</v>
      </c>
      <c r="F698" s="112">
        <v>7577.88</v>
      </c>
      <c r="G698" s="112">
        <v>0</v>
      </c>
      <c r="H698" s="112">
        <v>0</v>
      </c>
      <c r="I698" s="112">
        <v>0</v>
      </c>
      <c r="J698" s="112">
        <v>0</v>
      </c>
      <c r="K698" s="112">
        <v>0</v>
      </c>
      <c r="L698" s="112">
        <v>0</v>
      </c>
      <c r="M698" s="112">
        <v>0</v>
      </c>
      <c r="N698" s="112">
        <v>0</v>
      </c>
      <c r="O698" s="112">
        <v>0</v>
      </c>
      <c r="P698" s="112">
        <v>0</v>
      </c>
      <c r="Q698" s="112">
        <v>0</v>
      </c>
      <c r="R698" s="125"/>
    </row>
    <row r="699" ht="15.6" spans="1:18">
      <c r="A699" s="110" t="s">
        <v>344</v>
      </c>
      <c r="B699" s="110" t="s">
        <v>494</v>
      </c>
      <c r="C699" s="110" t="s">
        <v>498</v>
      </c>
      <c r="D699" s="110" t="s">
        <v>489</v>
      </c>
      <c r="E699" s="111">
        <f t="shared" si="11"/>
        <v>11172</v>
      </c>
      <c r="F699" s="112">
        <v>11172</v>
      </c>
      <c r="G699" s="112">
        <v>0</v>
      </c>
      <c r="H699" s="112">
        <v>0</v>
      </c>
      <c r="I699" s="112">
        <v>0</v>
      </c>
      <c r="J699" s="112">
        <v>0</v>
      </c>
      <c r="K699" s="112">
        <v>0</v>
      </c>
      <c r="L699" s="112">
        <v>0</v>
      </c>
      <c r="M699" s="112">
        <v>0</v>
      </c>
      <c r="N699" s="112">
        <v>0</v>
      </c>
      <c r="O699" s="112">
        <v>0</v>
      </c>
      <c r="P699" s="112">
        <v>0</v>
      </c>
      <c r="Q699" s="112">
        <v>0</v>
      </c>
      <c r="R699" s="125"/>
    </row>
    <row r="700" ht="15.6" spans="1:18">
      <c r="A700" s="110" t="s">
        <v>344</v>
      </c>
      <c r="B700" s="110" t="s">
        <v>494</v>
      </c>
      <c r="C700" s="110" t="s">
        <v>498</v>
      </c>
      <c r="D700" s="110" t="s">
        <v>490</v>
      </c>
      <c r="E700" s="111">
        <f t="shared" si="11"/>
        <v>8128.16</v>
      </c>
      <c r="F700" s="112">
        <v>8128.16</v>
      </c>
      <c r="G700" s="112">
        <v>0</v>
      </c>
      <c r="H700" s="112">
        <v>0</v>
      </c>
      <c r="I700" s="112">
        <v>0</v>
      </c>
      <c r="J700" s="112">
        <v>0</v>
      </c>
      <c r="K700" s="112">
        <v>0</v>
      </c>
      <c r="L700" s="112">
        <v>0</v>
      </c>
      <c r="M700" s="112">
        <v>0</v>
      </c>
      <c r="N700" s="112">
        <v>0</v>
      </c>
      <c r="O700" s="112">
        <v>0</v>
      </c>
      <c r="P700" s="112">
        <v>0</v>
      </c>
      <c r="Q700" s="112">
        <v>0</v>
      </c>
      <c r="R700" s="125"/>
    </row>
    <row r="701" ht="15.6" spans="1:18">
      <c r="A701" s="110" t="s">
        <v>344</v>
      </c>
      <c r="B701" s="110" t="s">
        <v>494</v>
      </c>
      <c r="C701" s="110" t="s">
        <v>498</v>
      </c>
      <c r="D701" s="110" t="s">
        <v>491</v>
      </c>
      <c r="E701" s="111">
        <f t="shared" si="11"/>
        <v>9106.08</v>
      </c>
      <c r="F701" s="112">
        <v>9106.08</v>
      </c>
      <c r="G701" s="112">
        <v>0</v>
      </c>
      <c r="H701" s="112">
        <v>0</v>
      </c>
      <c r="I701" s="112">
        <v>0</v>
      </c>
      <c r="J701" s="112">
        <v>0</v>
      </c>
      <c r="K701" s="112">
        <v>0</v>
      </c>
      <c r="L701" s="112">
        <v>0</v>
      </c>
      <c r="M701" s="112">
        <v>0</v>
      </c>
      <c r="N701" s="112">
        <v>0</v>
      </c>
      <c r="O701" s="112">
        <v>0</v>
      </c>
      <c r="P701" s="112">
        <v>0</v>
      </c>
      <c r="Q701" s="112">
        <v>0</v>
      </c>
      <c r="R701" s="125"/>
    </row>
    <row r="702" ht="15.6" spans="1:18">
      <c r="A702" s="110" t="s">
        <v>344</v>
      </c>
      <c r="B702" s="110" t="s">
        <v>494</v>
      </c>
      <c r="C702" s="110" t="s">
        <v>498</v>
      </c>
      <c r="D702" s="110" t="s">
        <v>492</v>
      </c>
      <c r="E702" s="111">
        <f t="shared" si="11"/>
        <v>8145.48</v>
      </c>
      <c r="F702" s="112">
        <v>8145.48</v>
      </c>
      <c r="G702" s="112">
        <v>0</v>
      </c>
      <c r="H702" s="112">
        <v>0</v>
      </c>
      <c r="I702" s="112">
        <v>0</v>
      </c>
      <c r="J702" s="112">
        <v>0</v>
      </c>
      <c r="K702" s="112">
        <v>0</v>
      </c>
      <c r="L702" s="112">
        <v>0</v>
      </c>
      <c r="M702" s="112">
        <v>0</v>
      </c>
      <c r="N702" s="112">
        <v>0</v>
      </c>
      <c r="O702" s="112">
        <v>0</v>
      </c>
      <c r="P702" s="112">
        <v>0</v>
      </c>
      <c r="Q702" s="112">
        <v>0</v>
      </c>
      <c r="R702" s="125"/>
    </row>
    <row r="703" ht="15.6" spans="1:18">
      <c r="A703" s="110" t="s">
        <v>344</v>
      </c>
      <c r="B703" s="110" t="s">
        <v>494</v>
      </c>
      <c r="C703" s="110" t="s">
        <v>498</v>
      </c>
      <c r="D703" s="110" t="s">
        <v>361</v>
      </c>
      <c r="E703" s="111">
        <f t="shared" si="11"/>
        <v>3602.4</v>
      </c>
      <c r="F703" s="112">
        <v>3602.4</v>
      </c>
      <c r="G703" s="112">
        <v>0</v>
      </c>
      <c r="H703" s="112">
        <v>0</v>
      </c>
      <c r="I703" s="112">
        <v>0</v>
      </c>
      <c r="J703" s="112">
        <v>0</v>
      </c>
      <c r="K703" s="112">
        <v>0</v>
      </c>
      <c r="L703" s="112">
        <v>0</v>
      </c>
      <c r="M703" s="112">
        <v>0</v>
      </c>
      <c r="N703" s="112">
        <v>0</v>
      </c>
      <c r="O703" s="112">
        <v>0</v>
      </c>
      <c r="P703" s="112">
        <v>0</v>
      </c>
      <c r="Q703" s="112">
        <v>0</v>
      </c>
      <c r="R703" s="125"/>
    </row>
    <row r="704" ht="15.6" spans="1:18">
      <c r="A704" s="110" t="s">
        <v>344</v>
      </c>
      <c r="B704" s="110" t="s">
        <v>494</v>
      </c>
      <c r="C704" s="110" t="s">
        <v>498</v>
      </c>
      <c r="D704" s="110" t="s">
        <v>493</v>
      </c>
      <c r="E704" s="111">
        <f t="shared" si="11"/>
        <v>15855.96</v>
      </c>
      <c r="F704" s="112">
        <v>15855.96</v>
      </c>
      <c r="G704" s="112">
        <v>0</v>
      </c>
      <c r="H704" s="112">
        <v>0</v>
      </c>
      <c r="I704" s="112">
        <v>0</v>
      </c>
      <c r="J704" s="112">
        <v>0</v>
      </c>
      <c r="K704" s="112">
        <v>0</v>
      </c>
      <c r="L704" s="112">
        <v>0</v>
      </c>
      <c r="M704" s="112">
        <v>0</v>
      </c>
      <c r="N704" s="112">
        <v>0</v>
      </c>
      <c r="O704" s="112">
        <v>0</v>
      </c>
      <c r="P704" s="112">
        <v>0</v>
      </c>
      <c r="Q704" s="112">
        <v>0</v>
      </c>
      <c r="R704" s="125"/>
    </row>
    <row r="705" ht="15.6" spans="1:18">
      <c r="A705" s="110" t="s">
        <v>344</v>
      </c>
      <c r="B705" s="110" t="s">
        <v>494</v>
      </c>
      <c r="C705" s="110" t="s">
        <v>498</v>
      </c>
      <c r="D705" s="110" t="s">
        <v>376</v>
      </c>
      <c r="E705" s="111">
        <f t="shared" si="11"/>
        <v>5520</v>
      </c>
      <c r="F705" s="112">
        <v>5520</v>
      </c>
      <c r="G705" s="112">
        <v>0</v>
      </c>
      <c r="H705" s="112">
        <v>0</v>
      </c>
      <c r="I705" s="112">
        <v>0</v>
      </c>
      <c r="J705" s="112">
        <v>0</v>
      </c>
      <c r="K705" s="112">
        <v>0</v>
      </c>
      <c r="L705" s="112">
        <v>0</v>
      </c>
      <c r="M705" s="112">
        <v>0</v>
      </c>
      <c r="N705" s="112">
        <v>0</v>
      </c>
      <c r="O705" s="112">
        <v>0</v>
      </c>
      <c r="P705" s="112">
        <v>0</v>
      </c>
      <c r="Q705" s="112">
        <v>0</v>
      </c>
      <c r="R705" s="125"/>
    </row>
    <row r="706" ht="15.6" spans="1:18">
      <c r="A706" s="110" t="s">
        <v>344</v>
      </c>
      <c r="B706" s="110" t="s">
        <v>494</v>
      </c>
      <c r="C706" s="110" t="s">
        <v>498</v>
      </c>
      <c r="D706" s="110" t="s">
        <v>377</v>
      </c>
      <c r="E706" s="111">
        <f t="shared" si="11"/>
        <v>8700.84</v>
      </c>
      <c r="F706" s="112">
        <v>8700.84</v>
      </c>
      <c r="G706" s="112">
        <v>0</v>
      </c>
      <c r="H706" s="112">
        <v>0</v>
      </c>
      <c r="I706" s="112">
        <v>0</v>
      </c>
      <c r="J706" s="112">
        <v>0</v>
      </c>
      <c r="K706" s="112">
        <v>0</v>
      </c>
      <c r="L706" s="112">
        <v>0</v>
      </c>
      <c r="M706" s="112">
        <v>0</v>
      </c>
      <c r="N706" s="112">
        <v>0</v>
      </c>
      <c r="O706" s="112">
        <v>0</v>
      </c>
      <c r="P706" s="112">
        <v>0</v>
      </c>
      <c r="Q706" s="112">
        <v>0</v>
      </c>
      <c r="R706" s="125"/>
    </row>
    <row r="707" ht="15.6" spans="1:18">
      <c r="A707" s="110" t="s">
        <v>344</v>
      </c>
      <c r="B707" s="110" t="s">
        <v>494</v>
      </c>
      <c r="C707" s="110" t="s">
        <v>498</v>
      </c>
      <c r="D707" s="110" t="s">
        <v>429</v>
      </c>
      <c r="E707" s="111">
        <f t="shared" si="11"/>
        <v>2584.56</v>
      </c>
      <c r="F707" s="112">
        <v>2584.56</v>
      </c>
      <c r="G707" s="112">
        <v>0</v>
      </c>
      <c r="H707" s="112">
        <v>0</v>
      </c>
      <c r="I707" s="112">
        <v>0</v>
      </c>
      <c r="J707" s="112">
        <v>0</v>
      </c>
      <c r="K707" s="112">
        <v>0</v>
      </c>
      <c r="L707" s="112">
        <v>0</v>
      </c>
      <c r="M707" s="112">
        <v>0</v>
      </c>
      <c r="N707" s="112">
        <v>0</v>
      </c>
      <c r="O707" s="112">
        <v>0</v>
      </c>
      <c r="P707" s="112">
        <v>0</v>
      </c>
      <c r="Q707" s="112">
        <v>0</v>
      </c>
      <c r="R707" s="125"/>
    </row>
    <row r="708" ht="15.6" spans="1:18">
      <c r="A708" s="110" t="s">
        <v>344</v>
      </c>
      <c r="B708" s="110" t="s">
        <v>494</v>
      </c>
      <c r="C708" s="110" t="s">
        <v>498</v>
      </c>
      <c r="D708" s="110" t="s">
        <v>135</v>
      </c>
      <c r="E708" s="111">
        <f t="shared" si="11"/>
        <v>24404.88</v>
      </c>
      <c r="F708" s="112">
        <v>24404.88</v>
      </c>
      <c r="G708" s="112">
        <v>0</v>
      </c>
      <c r="H708" s="112">
        <v>0</v>
      </c>
      <c r="I708" s="112">
        <v>0</v>
      </c>
      <c r="J708" s="112">
        <v>0</v>
      </c>
      <c r="K708" s="112">
        <v>0</v>
      </c>
      <c r="L708" s="112">
        <v>0</v>
      </c>
      <c r="M708" s="112">
        <v>0</v>
      </c>
      <c r="N708" s="112">
        <v>0</v>
      </c>
      <c r="O708" s="112">
        <v>0</v>
      </c>
      <c r="P708" s="112">
        <v>0</v>
      </c>
      <c r="Q708" s="112">
        <v>0</v>
      </c>
      <c r="R708" s="125"/>
    </row>
    <row r="709" ht="15.6" spans="1:18">
      <c r="A709" s="110" t="s">
        <v>344</v>
      </c>
      <c r="B709" s="110" t="s">
        <v>494</v>
      </c>
      <c r="C709" s="110" t="s">
        <v>498</v>
      </c>
      <c r="D709" s="110" t="s">
        <v>80</v>
      </c>
      <c r="E709" s="111">
        <f t="shared" si="11"/>
        <v>10000</v>
      </c>
      <c r="F709" s="112">
        <v>10000</v>
      </c>
      <c r="G709" s="112">
        <v>0</v>
      </c>
      <c r="H709" s="112">
        <v>0</v>
      </c>
      <c r="I709" s="112">
        <v>0</v>
      </c>
      <c r="J709" s="112">
        <v>0</v>
      </c>
      <c r="K709" s="112">
        <v>0</v>
      </c>
      <c r="L709" s="112">
        <v>0</v>
      </c>
      <c r="M709" s="112">
        <v>0</v>
      </c>
      <c r="N709" s="112">
        <v>0</v>
      </c>
      <c r="O709" s="112">
        <v>0</v>
      </c>
      <c r="P709" s="112">
        <v>0</v>
      </c>
      <c r="Q709" s="112">
        <v>0</v>
      </c>
      <c r="R709" s="125"/>
    </row>
    <row r="710" ht="15.6" spans="1:18">
      <c r="A710" s="110" t="s">
        <v>344</v>
      </c>
      <c r="B710" s="110" t="s">
        <v>494</v>
      </c>
      <c r="C710" s="110" t="s">
        <v>498</v>
      </c>
      <c r="D710" s="110" t="s">
        <v>46</v>
      </c>
      <c r="E710" s="111">
        <f t="shared" si="11"/>
        <v>8579.9</v>
      </c>
      <c r="F710" s="112">
        <v>8579.9</v>
      </c>
      <c r="G710" s="112">
        <v>0</v>
      </c>
      <c r="H710" s="112">
        <v>0</v>
      </c>
      <c r="I710" s="112">
        <v>0</v>
      </c>
      <c r="J710" s="112">
        <v>0</v>
      </c>
      <c r="K710" s="112">
        <v>0</v>
      </c>
      <c r="L710" s="112">
        <v>0</v>
      </c>
      <c r="M710" s="112">
        <v>0</v>
      </c>
      <c r="N710" s="112">
        <v>0</v>
      </c>
      <c r="O710" s="112">
        <v>0</v>
      </c>
      <c r="P710" s="112">
        <v>0</v>
      </c>
      <c r="Q710" s="112">
        <v>0</v>
      </c>
      <c r="R710" s="125"/>
    </row>
    <row r="711" ht="15.6" spans="1:18">
      <c r="A711" s="110" t="s">
        <v>344</v>
      </c>
      <c r="B711" s="110" t="s">
        <v>494</v>
      </c>
      <c r="C711" s="110" t="s">
        <v>498</v>
      </c>
      <c r="D711" s="110" t="s">
        <v>47</v>
      </c>
      <c r="E711" s="111">
        <f t="shared" si="11"/>
        <v>45680.4</v>
      </c>
      <c r="F711" s="112">
        <v>45680.4</v>
      </c>
      <c r="G711" s="112">
        <v>0</v>
      </c>
      <c r="H711" s="112">
        <v>0</v>
      </c>
      <c r="I711" s="112">
        <v>0</v>
      </c>
      <c r="J711" s="112">
        <v>0</v>
      </c>
      <c r="K711" s="112">
        <v>0</v>
      </c>
      <c r="L711" s="112">
        <v>0</v>
      </c>
      <c r="M711" s="112">
        <v>0</v>
      </c>
      <c r="N711" s="112">
        <v>0</v>
      </c>
      <c r="O711" s="112">
        <v>0</v>
      </c>
      <c r="P711" s="112">
        <v>0</v>
      </c>
      <c r="Q711" s="112">
        <v>0</v>
      </c>
      <c r="R711" s="125"/>
    </row>
    <row r="712" ht="15.6" spans="1:18">
      <c r="A712" s="110" t="s">
        <v>344</v>
      </c>
      <c r="B712" s="110" t="s">
        <v>494</v>
      </c>
      <c r="C712" s="110" t="s">
        <v>498</v>
      </c>
      <c r="D712" s="110" t="s">
        <v>48</v>
      </c>
      <c r="E712" s="111">
        <f t="shared" si="11"/>
        <v>33142.79</v>
      </c>
      <c r="F712" s="112">
        <v>33142.79</v>
      </c>
      <c r="G712" s="112">
        <v>0</v>
      </c>
      <c r="H712" s="112">
        <v>0</v>
      </c>
      <c r="I712" s="112">
        <v>0</v>
      </c>
      <c r="J712" s="112">
        <v>0</v>
      </c>
      <c r="K712" s="112">
        <v>0</v>
      </c>
      <c r="L712" s="112">
        <v>0</v>
      </c>
      <c r="M712" s="112">
        <v>0</v>
      </c>
      <c r="N712" s="112">
        <v>0</v>
      </c>
      <c r="O712" s="112">
        <v>0</v>
      </c>
      <c r="P712" s="112">
        <v>0</v>
      </c>
      <c r="Q712" s="112">
        <v>0</v>
      </c>
      <c r="R712" s="125"/>
    </row>
    <row r="713" ht="15.6" spans="1:18">
      <c r="A713" s="110" t="s">
        <v>344</v>
      </c>
      <c r="B713" s="110" t="s">
        <v>494</v>
      </c>
      <c r="C713" s="110" t="s">
        <v>498</v>
      </c>
      <c r="D713" s="110" t="s">
        <v>49</v>
      </c>
      <c r="E713" s="111">
        <f t="shared" si="11"/>
        <v>5200</v>
      </c>
      <c r="F713" s="112">
        <v>5200</v>
      </c>
      <c r="G713" s="112">
        <v>0</v>
      </c>
      <c r="H713" s="112">
        <v>0</v>
      </c>
      <c r="I713" s="112">
        <v>0</v>
      </c>
      <c r="J713" s="112">
        <v>0</v>
      </c>
      <c r="K713" s="112">
        <v>0</v>
      </c>
      <c r="L713" s="112">
        <v>0</v>
      </c>
      <c r="M713" s="112">
        <v>0</v>
      </c>
      <c r="N713" s="112">
        <v>0</v>
      </c>
      <c r="O713" s="112">
        <v>0</v>
      </c>
      <c r="P713" s="112">
        <v>0</v>
      </c>
      <c r="Q713" s="112">
        <v>0</v>
      </c>
      <c r="R713" s="125"/>
    </row>
    <row r="714" ht="15.6" spans="1:18">
      <c r="A714" s="110" t="s">
        <v>344</v>
      </c>
      <c r="B714" s="110" t="s">
        <v>494</v>
      </c>
      <c r="C714" s="110" t="s">
        <v>498</v>
      </c>
      <c r="D714" s="110" t="s">
        <v>62</v>
      </c>
      <c r="E714" s="111">
        <f t="shared" si="11"/>
        <v>5103</v>
      </c>
      <c r="F714" s="112">
        <v>5103</v>
      </c>
      <c r="G714" s="112">
        <v>0</v>
      </c>
      <c r="H714" s="112">
        <v>0</v>
      </c>
      <c r="I714" s="112">
        <v>0</v>
      </c>
      <c r="J714" s="112">
        <v>0</v>
      </c>
      <c r="K714" s="112">
        <v>0</v>
      </c>
      <c r="L714" s="112">
        <v>0</v>
      </c>
      <c r="M714" s="112">
        <v>0</v>
      </c>
      <c r="N714" s="112">
        <v>0</v>
      </c>
      <c r="O714" s="112">
        <v>0</v>
      </c>
      <c r="P714" s="112">
        <v>0</v>
      </c>
      <c r="Q714" s="112">
        <v>0</v>
      </c>
      <c r="R714" s="125"/>
    </row>
    <row r="715" ht="15.6" spans="1:18">
      <c r="A715" s="110" t="s">
        <v>344</v>
      </c>
      <c r="B715" s="110" t="s">
        <v>494</v>
      </c>
      <c r="C715" s="110" t="s">
        <v>498</v>
      </c>
      <c r="D715" s="110" t="s">
        <v>63</v>
      </c>
      <c r="E715" s="111">
        <f t="shared" si="11"/>
        <v>4853</v>
      </c>
      <c r="F715" s="112">
        <v>4853</v>
      </c>
      <c r="G715" s="112">
        <v>0</v>
      </c>
      <c r="H715" s="112">
        <v>0</v>
      </c>
      <c r="I715" s="112">
        <v>0</v>
      </c>
      <c r="J715" s="112">
        <v>0</v>
      </c>
      <c r="K715" s="112">
        <v>0</v>
      </c>
      <c r="L715" s="112">
        <v>0</v>
      </c>
      <c r="M715" s="112">
        <v>0</v>
      </c>
      <c r="N715" s="112">
        <v>0</v>
      </c>
      <c r="O715" s="112">
        <v>0</v>
      </c>
      <c r="P715" s="112">
        <v>0</v>
      </c>
      <c r="Q715" s="112">
        <v>0</v>
      </c>
      <c r="R715" s="125"/>
    </row>
    <row r="716" ht="15.6" spans="1:18">
      <c r="A716" s="110" t="s">
        <v>344</v>
      </c>
      <c r="B716" s="110" t="s">
        <v>494</v>
      </c>
      <c r="C716" s="110" t="s">
        <v>498</v>
      </c>
      <c r="D716" s="110" t="s">
        <v>81</v>
      </c>
      <c r="E716" s="111">
        <f t="shared" si="11"/>
        <v>5123</v>
      </c>
      <c r="F716" s="112">
        <v>5123</v>
      </c>
      <c r="G716" s="112">
        <v>0</v>
      </c>
      <c r="H716" s="112">
        <v>0</v>
      </c>
      <c r="I716" s="112">
        <v>0</v>
      </c>
      <c r="J716" s="112">
        <v>0</v>
      </c>
      <c r="K716" s="112">
        <v>0</v>
      </c>
      <c r="L716" s="112">
        <v>0</v>
      </c>
      <c r="M716" s="112">
        <v>0</v>
      </c>
      <c r="N716" s="112">
        <v>0</v>
      </c>
      <c r="O716" s="112">
        <v>0</v>
      </c>
      <c r="P716" s="112">
        <v>0</v>
      </c>
      <c r="Q716" s="112">
        <v>0</v>
      </c>
      <c r="R716" s="125"/>
    </row>
    <row r="717" ht="15.6" spans="1:18">
      <c r="A717" s="110" t="s">
        <v>344</v>
      </c>
      <c r="B717" s="110" t="s">
        <v>494</v>
      </c>
      <c r="C717" s="110" t="s">
        <v>498</v>
      </c>
      <c r="D717" s="110" t="s">
        <v>150</v>
      </c>
      <c r="E717" s="111">
        <f t="shared" si="11"/>
        <v>42366.4</v>
      </c>
      <c r="F717" s="112">
        <v>42366.4</v>
      </c>
      <c r="G717" s="112">
        <v>0</v>
      </c>
      <c r="H717" s="112">
        <v>0</v>
      </c>
      <c r="I717" s="112">
        <v>0</v>
      </c>
      <c r="J717" s="112">
        <v>0</v>
      </c>
      <c r="K717" s="112">
        <v>0</v>
      </c>
      <c r="L717" s="112">
        <v>0</v>
      </c>
      <c r="M717" s="112">
        <v>0</v>
      </c>
      <c r="N717" s="112">
        <v>0</v>
      </c>
      <c r="O717" s="112">
        <v>0</v>
      </c>
      <c r="P717" s="112">
        <v>0</v>
      </c>
      <c r="Q717" s="112">
        <v>0</v>
      </c>
      <c r="R717" s="125"/>
    </row>
    <row r="718" ht="15.6" spans="1:18">
      <c r="A718" s="109"/>
      <c r="B718" s="109"/>
      <c r="C718" s="110" t="s">
        <v>501</v>
      </c>
      <c r="D718" s="110" t="s">
        <v>502</v>
      </c>
      <c r="E718" s="111">
        <f t="shared" si="11"/>
        <v>198556.73</v>
      </c>
      <c r="F718" s="112">
        <v>198556.73</v>
      </c>
      <c r="G718" s="112">
        <v>0</v>
      </c>
      <c r="H718" s="112">
        <v>0</v>
      </c>
      <c r="I718" s="112">
        <v>0</v>
      </c>
      <c r="J718" s="112">
        <v>0</v>
      </c>
      <c r="K718" s="112">
        <v>0</v>
      </c>
      <c r="L718" s="112">
        <v>0</v>
      </c>
      <c r="M718" s="112">
        <v>0</v>
      </c>
      <c r="N718" s="112">
        <v>0</v>
      </c>
      <c r="O718" s="112">
        <v>0</v>
      </c>
      <c r="P718" s="112">
        <v>0</v>
      </c>
      <c r="Q718" s="112">
        <v>0</v>
      </c>
      <c r="R718" s="125"/>
    </row>
    <row r="719" ht="15.6" spans="1:18">
      <c r="A719" s="110" t="s">
        <v>344</v>
      </c>
      <c r="B719" s="110" t="s">
        <v>494</v>
      </c>
      <c r="C719" s="110" t="s">
        <v>501</v>
      </c>
      <c r="D719" s="110" t="s">
        <v>48</v>
      </c>
      <c r="E719" s="111">
        <f t="shared" si="11"/>
        <v>198556.73</v>
      </c>
      <c r="F719" s="112">
        <v>198556.73</v>
      </c>
      <c r="G719" s="112">
        <v>0</v>
      </c>
      <c r="H719" s="112">
        <v>0</v>
      </c>
      <c r="I719" s="112">
        <v>0</v>
      </c>
      <c r="J719" s="112">
        <v>0</v>
      </c>
      <c r="K719" s="112">
        <v>0</v>
      </c>
      <c r="L719" s="112">
        <v>0</v>
      </c>
      <c r="M719" s="112">
        <v>0</v>
      </c>
      <c r="N719" s="112">
        <v>0</v>
      </c>
      <c r="O719" s="112">
        <v>0</v>
      </c>
      <c r="P719" s="112">
        <v>0</v>
      </c>
      <c r="Q719" s="112">
        <v>0</v>
      </c>
      <c r="R719" s="125"/>
    </row>
    <row r="720" ht="15.6" spans="1:18">
      <c r="A720" s="109"/>
      <c r="B720" s="110" t="s">
        <v>503</v>
      </c>
      <c r="C720" s="109"/>
      <c r="D720" s="110" t="s">
        <v>504</v>
      </c>
      <c r="E720" s="111">
        <f t="shared" si="11"/>
        <v>20321720</v>
      </c>
      <c r="F720" s="112">
        <v>0</v>
      </c>
      <c r="G720" s="112">
        <v>0</v>
      </c>
      <c r="H720" s="112">
        <v>321720</v>
      </c>
      <c r="I720" s="112">
        <v>0</v>
      </c>
      <c r="J720" s="112">
        <v>0</v>
      </c>
      <c r="K720" s="112">
        <v>0</v>
      </c>
      <c r="L720" s="112">
        <v>0</v>
      </c>
      <c r="M720" s="112">
        <v>0</v>
      </c>
      <c r="N720" s="112">
        <v>0</v>
      </c>
      <c r="O720" s="112">
        <v>0</v>
      </c>
      <c r="P720" s="112">
        <v>0</v>
      </c>
      <c r="Q720" s="112">
        <v>20000000</v>
      </c>
      <c r="R720" s="125"/>
    </row>
    <row r="721" ht="15.6" spans="1:18">
      <c r="A721" s="109"/>
      <c r="B721" s="109"/>
      <c r="C721" s="110" t="s">
        <v>505</v>
      </c>
      <c r="D721" s="110" t="s">
        <v>504</v>
      </c>
      <c r="E721" s="111">
        <f t="shared" si="11"/>
        <v>20321720</v>
      </c>
      <c r="F721" s="112">
        <v>0</v>
      </c>
      <c r="G721" s="112">
        <v>0</v>
      </c>
      <c r="H721" s="112">
        <v>321720</v>
      </c>
      <c r="I721" s="112">
        <v>0</v>
      </c>
      <c r="J721" s="112">
        <v>0</v>
      </c>
      <c r="K721" s="112">
        <v>0</v>
      </c>
      <c r="L721" s="112">
        <v>0</v>
      </c>
      <c r="M721" s="112">
        <v>0</v>
      </c>
      <c r="N721" s="112">
        <v>0</v>
      </c>
      <c r="O721" s="112">
        <v>0</v>
      </c>
      <c r="P721" s="112">
        <v>0</v>
      </c>
      <c r="Q721" s="112">
        <v>20000000</v>
      </c>
      <c r="R721" s="125"/>
    </row>
    <row r="722" ht="15.6" spans="1:18">
      <c r="A722" s="110" t="s">
        <v>344</v>
      </c>
      <c r="B722" s="110" t="s">
        <v>503</v>
      </c>
      <c r="C722" s="110" t="s">
        <v>505</v>
      </c>
      <c r="D722" s="110" t="s">
        <v>53</v>
      </c>
      <c r="E722" s="111">
        <f t="shared" si="11"/>
        <v>20000000</v>
      </c>
      <c r="F722" s="112">
        <v>0</v>
      </c>
      <c r="G722" s="112">
        <v>0</v>
      </c>
      <c r="H722" s="112">
        <v>0</v>
      </c>
      <c r="I722" s="112">
        <v>0</v>
      </c>
      <c r="J722" s="112">
        <v>0</v>
      </c>
      <c r="K722" s="112">
        <v>0</v>
      </c>
      <c r="L722" s="112">
        <v>0</v>
      </c>
      <c r="M722" s="112">
        <v>0</v>
      </c>
      <c r="N722" s="112">
        <v>0</v>
      </c>
      <c r="O722" s="112">
        <v>0</v>
      </c>
      <c r="P722" s="112">
        <v>0</v>
      </c>
      <c r="Q722" s="112">
        <v>20000000</v>
      </c>
      <c r="R722" s="125"/>
    </row>
    <row r="723" ht="15.6" spans="1:18">
      <c r="A723" s="110" t="s">
        <v>344</v>
      </c>
      <c r="B723" s="110" t="s">
        <v>503</v>
      </c>
      <c r="C723" s="110" t="s">
        <v>505</v>
      </c>
      <c r="D723" s="110" t="s">
        <v>361</v>
      </c>
      <c r="E723" s="111">
        <f t="shared" si="11"/>
        <v>321720</v>
      </c>
      <c r="F723" s="112">
        <v>0</v>
      </c>
      <c r="G723" s="112">
        <v>0</v>
      </c>
      <c r="H723" s="112">
        <v>321720</v>
      </c>
      <c r="I723" s="112">
        <v>0</v>
      </c>
      <c r="J723" s="112">
        <v>0</v>
      </c>
      <c r="K723" s="112">
        <v>0</v>
      </c>
      <c r="L723" s="112">
        <v>0</v>
      </c>
      <c r="M723" s="112">
        <v>0</v>
      </c>
      <c r="N723" s="112">
        <v>0</v>
      </c>
      <c r="O723" s="112">
        <v>0</v>
      </c>
      <c r="P723" s="112">
        <v>0</v>
      </c>
      <c r="Q723" s="112">
        <v>0</v>
      </c>
      <c r="R723" s="125"/>
    </row>
    <row r="724" ht="15.6" spans="1:18">
      <c r="A724" s="110" t="s">
        <v>506</v>
      </c>
      <c r="B724" s="109"/>
      <c r="C724" s="109"/>
      <c r="D724" s="110" t="s">
        <v>507</v>
      </c>
      <c r="E724" s="111">
        <f t="shared" si="11"/>
        <v>126515988.64</v>
      </c>
      <c r="F724" s="112">
        <v>40962178.64</v>
      </c>
      <c r="G724" s="112">
        <v>4545695</v>
      </c>
      <c r="H724" s="112">
        <v>75378115</v>
      </c>
      <c r="I724" s="112">
        <v>0</v>
      </c>
      <c r="J724" s="112">
        <v>0</v>
      </c>
      <c r="K724" s="112">
        <v>0</v>
      </c>
      <c r="L724" s="112">
        <v>0</v>
      </c>
      <c r="M724" s="112">
        <v>0</v>
      </c>
      <c r="N724" s="112">
        <v>100000</v>
      </c>
      <c r="O724" s="112">
        <v>4510000</v>
      </c>
      <c r="P724" s="112">
        <v>0</v>
      </c>
      <c r="Q724" s="112">
        <v>1020000</v>
      </c>
      <c r="R724" s="125"/>
    </row>
    <row r="725" ht="15.6" spans="1:18">
      <c r="A725" s="109"/>
      <c r="B725" s="110" t="s">
        <v>508</v>
      </c>
      <c r="C725" s="109"/>
      <c r="D725" s="110" t="s">
        <v>509</v>
      </c>
      <c r="E725" s="111">
        <f t="shared" si="11"/>
        <v>1893063.34</v>
      </c>
      <c r="F725" s="112">
        <v>1694327.34</v>
      </c>
      <c r="G725" s="112">
        <v>169000</v>
      </c>
      <c r="H725" s="112">
        <v>29736</v>
      </c>
      <c r="I725" s="112">
        <v>0</v>
      </c>
      <c r="J725" s="112">
        <v>0</v>
      </c>
      <c r="K725" s="112">
        <v>0</v>
      </c>
      <c r="L725" s="112">
        <v>0</v>
      </c>
      <c r="M725" s="112">
        <v>0</v>
      </c>
      <c r="N725" s="112">
        <v>0</v>
      </c>
      <c r="O725" s="112">
        <v>0</v>
      </c>
      <c r="P725" s="112">
        <v>0</v>
      </c>
      <c r="Q725" s="112">
        <v>0</v>
      </c>
      <c r="R725" s="125"/>
    </row>
    <row r="726" ht="15.6" spans="1:18">
      <c r="A726" s="109"/>
      <c r="B726" s="109"/>
      <c r="C726" s="110" t="s">
        <v>510</v>
      </c>
      <c r="D726" s="110" t="s">
        <v>42</v>
      </c>
      <c r="E726" s="111">
        <f t="shared" si="11"/>
        <v>1893063.34</v>
      </c>
      <c r="F726" s="112">
        <v>1694327.34</v>
      </c>
      <c r="G726" s="112">
        <v>169000</v>
      </c>
      <c r="H726" s="112">
        <v>29736</v>
      </c>
      <c r="I726" s="112">
        <v>0</v>
      </c>
      <c r="J726" s="112">
        <v>0</v>
      </c>
      <c r="K726" s="112">
        <v>0</v>
      </c>
      <c r="L726" s="112">
        <v>0</v>
      </c>
      <c r="M726" s="112">
        <v>0</v>
      </c>
      <c r="N726" s="112">
        <v>0</v>
      </c>
      <c r="O726" s="112">
        <v>0</v>
      </c>
      <c r="P726" s="112">
        <v>0</v>
      </c>
      <c r="Q726" s="112">
        <v>0</v>
      </c>
      <c r="R726" s="125"/>
    </row>
    <row r="727" ht="15.6" spans="1:18">
      <c r="A727" s="110" t="s">
        <v>506</v>
      </c>
      <c r="B727" s="110" t="s">
        <v>508</v>
      </c>
      <c r="C727" s="110" t="s">
        <v>510</v>
      </c>
      <c r="D727" s="110" t="s">
        <v>439</v>
      </c>
      <c r="E727" s="111">
        <f t="shared" si="11"/>
        <v>1893063.34</v>
      </c>
      <c r="F727" s="112">
        <v>1694327.34</v>
      </c>
      <c r="G727" s="112">
        <v>169000</v>
      </c>
      <c r="H727" s="112">
        <v>29736</v>
      </c>
      <c r="I727" s="112">
        <v>0</v>
      </c>
      <c r="J727" s="112">
        <v>0</v>
      </c>
      <c r="K727" s="112">
        <v>0</v>
      </c>
      <c r="L727" s="112">
        <v>0</v>
      </c>
      <c r="M727" s="112">
        <v>0</v>
      </c>
      <c r="N727" s="112">
        <v>0</v>
      </c>
      <c r="O727" s="112">
        <v>0</v>
      </c>
      <c r="P727" s="112">
        <v>0</v>
      </c>
      <c r="Q727" s="112">
        <v>0</v>
      </c>
      <c r="R727" s="125"/>
    </row>
    <row r="728" ht="15.6" spans="1:18">
      <c r="A728" s="109"/>
      <c r="B728" s="110" t="s">
        <v>511</v>
      </c>
      <c r="C728" s="109"/>
      <c r="D728" s="110" t="s">
        <v>512</v>
      </c>
      <c r="E728" s="111">
        <f t="shared" si="11"/>
        <v>15582789</v>
      </c>
      <c r="F728" s="112">
        <v>13974513</v>
      </c>
      <c r="G728" s="112">
        <v>85500</v>
      </c>
      <c r="H728" s="112">
        <v>1522776</v>
      </c>
      <c r="I728" s="112">
        <v>0</v>
      </c>
      <c r="J728" s="112">
        <v>0</v>
      </c>
      <c r="K728" s="112">
        <v>0</v>
      </c>
      <c r="L728" s="112">
        <v>0</v>
      </c>
      <c r="M728" s="112">
        <v>0</v>
      </c>
      <c r="N728" s="112">
        <v>0</v>
      </c>
      <c r="O728" s="112">
        <v>0</v>
      </c>
      <c r="P728" s="112">
        <v>0</v>
      </c>
      <c r="Q728" s="112">
        <v>0</v>
      </c>
      <c r="R728" s="125"/>
    </row>
    <row r="729" ht="15.6" spans="1:18">
      <c r="A729" s="109"/>
      <c r="B729" s="109"/>
      <c r="C729" s="110" t="s">
        <v>513</v>
      </c>
      <c r="D729" s="110" t="s">
        <v>514</v>
      </c>
      <c r="E729" s="111">
        <f t="shared" si="11"/>
        <v>15582789</v>
      </c>
      <c r="F729" s="112">
        <v>13974513</v>
      </c>
      <c r="G729" s="112">
        <v>85500</v>
      </c>
      <c r="H729" s="112">
        <v>1522776</v>
      </c>
      <c r="I729" s="112">
        <v>0</v>
      </c>
      <c r="J729" s="112">
        <v>0</v>
      </c>
      <c r="K729" s="112">
        <v>0</v>
      </c>
      <c r="L729" s="112">
        <v>0</v>
      </c>
      <c r="M729" s="112">
        <v>0</v>
      </c>
      <c r="N729" s="112">
        <v>0</v>
      </c>
      <c r="O729" s="112">
        <v>0</v>
      </c>
      <c r="P729" s="112">
        <v>0</v>
      </c>
      <c r="Q729" s="112">
        <v>0</v>
      </c>
      <c r="R729" s="125"/>
    </row>
    <row r="730" ht="15.6" spans="1:18">
      <c r="A730" s="110" t="s">
        <v>506</v>
      </c>
      <c r="B730" s="110" t="s">
        <v>511</v>
      </c>
      <c r="C730" s="110" t="s">
        <v>513</v>
      </c>
      <c r="D730" s="110" t="s">
        <v>481</v>
      </c>
      <c r="E730" s="111">
        <f t="shared" si="11"/>
        <v>15582789</v>
      </c>
      <c r="F730" s="112">
        <v>13974513</v>
      </c>
      <c r="G730" s="112">
        <v>85500</v>
      </c>
      <c r="H730" s="112">
        <v>1522776</v>
      </c>
      <c r="I730" s="112">
        <v>0</v>
      </c>
      <c r="J730" s="112">
        <v>0</v>
      </c>
      <c r="K730" s="112">
        <v>0</v>
      </c>
      <c r="L730" s="112">
        <v>0</v>
      </c>
      <c r="M730" s="112">
        <v>0</v>
      </c>
      <c r="N730" s="112">
        <v>0</v>
      </c>
      <c r="O730" s="112">
        <v>0</v>
      </c>
      <c r="P730" s="112">
        <v>0</v>
      </c>
      <c r="Q730" s="112">
        <v>0</v>
      </c>
      <c r="R730" s="125"/>
    </row>
    <row r="731" ht="15.6" spans="1:18">
      <c r="A731" s="109"/>
      <c r="B731" s="110" t="s">
        <v>515</v>
      </c>
      <c r="C731" s="109"/>
      <c r="D731" s="110" t="s">
        <v>516</v>
      </c>
      <c r="E731" s="111">
        <f t="shared" si="11"/>
        <v>19711248.4</v>
      </c>
      <c r="F731" s="112">
        <v>16745350.4</v>
      </c>
      <c r="G731" s="112">
        <v>1831750</v>
      </c>
      <c r="H731" s="112">
        <v>14148</v>
      </c>
      <c r="I731" s="112">
        <v>0</v>
      </c>
      <c r="J731" s="112">
        <v>0</v>
      </c>
      <c r="K731" s="112">
        <v>0</v>
      </c>
      <c r="L731" s="112">
        <v>0</v>
      </c>
      <c r="M731" s="112">
        <v>0</v>
      </c>
      <c r="N731" s="112">
        <v>100000</v>
      </c>
      <c r="O731" s="112">
        <v>0</v>
      </c>
      <c r="P731" s="112">
        <v>0</v>
      </c>
      <c r="Q731" s="112">
        <v>1020000</v>
      </c>
      <c r="R731" s="125"/>
    </row>
    <row r="732" ht="15.6" spans="1:18">
      <c r="A732" s="109"/>
      <c r="B732" s="109"/>
      <c r="C732" s="110" t="s">
        <v>517</v>
      </c>
      <c r="D732" s="110" t="s">
        <v>518</v>
      </c>
      <c r="E732" s="111">
        <f t="shared" si="11"/>
        <v>14809248.4</v>
      </c>
      <c r="F732" s="112">
        <v>12863350.4</v>
      </c>
      <c r="G732" s="112">
        <v>1831750</v>
      </c>
      <c r="H732" s="112">
        <v>14148</v>
      </c>
      <c r="I732" s="112">
        <v>0</v>
      </c>
      <c r="J732" s="112">
        <v>0</v>
      </c>
      <c r="K732" s="112">
        <v>0</v>
      </c>
      <c r="L732" s="112">
        <v>0</v>
      </c>
      <c r="M732" s="112">
        <v>0</v>
      </c>
      <c r="N732" s="112">
        <v>100000</v>
      </c>
      <c r="O732" s="112">
        <v>0</v>
      </c>
      <c r="P732" s="112">
        <v>0</v>
      </c>
      <c r="Q732" s="112">
        <v>0</v>
      </c>
      <c r="R732" s="125"/>
    </row>
    <row r="733" ht="15.6" spans="1:18">
      <c r="A733" s="110" t="s">
        <v>506</v>
      </c>
      <c r="B733" s="110" t="s">
        <v>515</v>
      </c>
      <c r="C733" s="110" t="s">
        <v>517</v>
      </c>
      <c r="D733" s="110" t="s">
        <v>439</v>
      </c>
      <c r="E733" s="111">
        <f t="shared" si="11"/>
        <v>250000</v>
      </c>
      <c r="F733" s="112">
        <v>0</v>
      </c>
      <c r="G733" s="112">
        <v>150000</v>
      </c>
      <c r="H733" s="112">
        <v>0</v>
      </c>
      <c r="I733" s="112">
        <v>0</v>
      </c>
      <c r="J733" s="112">
        <v>0</v>
      </c>
      <c r="K733" s="112">
        <v>0</v>
      </c>
      <c r="L733" s="112">
        <v>0</v>
      </c>
      <c r="M733" s="112">
        <v>0</v>
      </c>
      <c r="N733" s="112">
        <v>100000</v>
      </c>
      <c r="O733" s="112">
        <v>0</v>
      </c>
      <c r="P733" s="112">
        <v>0</v>
      </c>
      <c r="Q733" s="112">
        <v>0</v>
      </c>
      <c r="R733" s="125"/>
    </row>
    <row r="734" ht="15.6" spans="1:18">
      <c r="A734" s="110" t="s">
        <v>506</v>
      </c>
      <c r="B734" s="110" t="s">
        <v>515</v>
      </c>
      <c r="C734" s="110" t="s">
        <v>517</v>
      </c>
      <c r="D734" s="110" t="s">
        <v>477</v>
      </c>
      <c r="E734" s="111">
        <f t="shared" si="11"/>
        <v>2603244</v>
      </c>
      <c r="F734" s="112">
        <v>2397744</v>
      </c>
      <c r="G734" s="112">
        <v>205500</v>
      </c>
      <c r="H734" s="112">
        <v>0</v>
      </c>
      <c r="I734" s="112">
        <v>0</v>
      </c>
      <c r="J734" s="112">
        <v>0</v>
      </c>
      <c r="K734" s="112">
        <v>0</v>
      </c>
      <c r="L734" s="112">
        <v>0</v>
      </c>
      <c r="M734" s="112">
        <v>0</v>
      </c>
      <c r="N734" s="112">
        <v>0</v>
      </c>
      <c r="O734" s="112">
        <v>0</v>
      </c>
      <c r="P734" s="112">
        <v>0</v>
      </c>
      <c r="Q734" s="112">
        <v>0</v>
      </c>
      <c r="R734" s="125"/>
    </row>
    <row r="735" ht="15.6" spans="1:18">
      <c r="A735" s="110" t="s">
        <v>506</v>
      </c>
      <c r="B735" s="110" t="s">
        <v>515</v>
      </c>
      <c r="C735" s="110" t="s">
        <v>517</v>
      </c>
      <c r="D735" s="110" t="s">
        <v>478</v>
      </c>
      <c r="E735" s="111">
        <f t="shared" si="11"/>
        <v>609842</v>
      </c>
      <c r="F735" s="112">
        <v>520092</v>
      </c>
      <c r="G735" s="112">
        <v>89750</v>
      </c>
      <c r="H735" s="112">
        <v>0</v>
      </c>
      <c r="I735" s="112">
        <v>0</v>
      </c>
      <c r="J735" s="112">
        <v>0</v>
      </c>
      <c r="K735" s="112">
        <v>0</v>
      </c>
      <c r="L735" s="112">
        <v>0</v>
      </c>
      <c r="M735" s="112">
        <v>0</v>
      </c>
      <c r="N735" s="112">
        <v>0</v>
      </c>
      <c r="O735" s="112">
        <v>0</v>
      </c>
      <c r="P735" s="112">
        <v>0</v>
      </c>
      <c r="Q735" s="112">
        <v>0</v>
      </c>
      <c r="R735" s="125"/>
    </row>
    <row r="736" ht="15.6" spans="1:18">
      <c r="A736" s="110" t="s">
        <v>506</v>
      </c>
      <c r="B736" s="110" t="s">
        <v>515</v>
      </c>
      <c r="C736" s="110" t="s">
        <v>517</v>
      </c>
      <c r="D736" s="110" t="s">
        <v>479</v>
      </c>
      <c r="E736" s="111">
        <f t="shared" si="11"/>
        <v>536991</v>
      </c>
      <c r="F736" s="112">
        <v>457741</v>
      </c>
      <c r="G736" s="112">
        <v>79250</v>
      </c>
      <c r="H736" s="112">
        <v>0</v>
      </c>
      <c r="I736" s="112">
        <v>0</v>
      </c>
      <c r="J736" s="112">
        <v>0</v>
      </c>
      <c r="K736" s="112">
        <v>0</v>
      </c>
      <c r="L736" s="112">
        <v>0</v>
      </c>
      <c r="M736" s="112">
        <v>0</v>
      </c>
      <c r="N736" s="112">
        <v>0</v>
      </c>
      <c r="O736" s="112">
        <v>0</v>
      </c>
      <c r="P736" s="112">
        <v>0</v>
      </c>
      <c r="Q736" s="112">
        <v>0</v>
      </c>
      <c r="R736" s="125"/>
    </row>
    <row r="737" ht="15.6" spans="1:18">
      <c r="A737" s="110" t="s">
        <v>506</v>
      </c>
      <c r="B737" s="110" t="s">
        <v>515</v>
      </c>
      <c r="C737" s="110" t="s">
        <v>517</v>
      </c>
      <c r="D737" s="110" t="s">
        <v>480</v>
      </c>
      <c r="E737" s="111">
        <f t="shared" si="11"/>
        <v>192154</v>
      </c>
      <c r="F737" s="112">
        <v>192154</v>
      </c>
      <c r="G737" s="112">
        <v>0</v>
      </c>
      <c r="H737" s="112">
        <v>0</v>
      </c>
      <c r="I737" s="112">
        <v>0</v>
      </c>
      <c r="J737" s="112">
        <v>0</v>
      </c>
      <c r="K737" s="112">
        <v>0</v>
      </c>
      <c r="L737" s="112">
        <v>0</v>
      </c>
      <c r="M737" s="112">
        <v>0</v>
      </c>
      <c r="N737" s="112">
        <v>0</v>
      </c>
      <c r="O737" s="112">
        <v>0</v>
      </c>
      <c r="P737" s="112">
        <v>0</v>
      </c>
      <c r="Q737" s="112">
        <v>0</v>
      </c>
      <c r="R737" s="125"/>
    </row>
    <row r="738" ht="15.6" spans="1:18">
      <c r="A738" s="110" t="s">
        <v>506</v>
      </c>
      <c r="B738" s="110" t="s">
        <v>515</v>
      </c>
      <c r="C738" s="110" t="s">
        <v>517</v>
      </c>
      <c r="D738" s="110" t="s">
        <v>483</v>
      </c>
      <c r="E738" s="111">
        <f t="shared" si="11"/>
        <v>1802342.4</v>
      </c>
      <c r="F738" s="112">
        <v>1602410.4</v>
      </c>
      <c r="G738" s="112">
        <v>190500</v>
      </c>
      <c r="H738" s="112">
        <v>9432</v>
      </c>
      <c r="I738" s="112">
        <v>0</v>
      </c>
      <c r="J738" s="112">
        <v>0</v>
      </c>
      <c r="K738" s="112">
        <v>0</v>
      </c>
      <c r="L738" s="112">
        <v>0</v>
      </c>
      <c r="M738" s="112">
        <v>0</v>
      </c>
      <c r="N738" s="112">
        <v>0</v>
      </c>
      <c r="O738" s="112">
        <v>0</v>
      </c>
      <c r="P738" s="112">
        <v>0</v>
      </c>
      <c r="Q738" s="112">
        <v>0</v>
      </c>
      <c r="R738" s="125"/>
    </row>
    <row r="739" ht="15.6" spans="1:18">
      <c r="A739" s="110" t="s">
        <v>506</v>
      </c>
      <c r="B739" s="110" t="s">
        <v>515</v>
      </c>
      <c r="C739" s="110" t="s">
        <v>517</v>
      </c>
      <c r="D739" s="110" t="s">
        <v>484</v>
      </c>
      <c r="E739" s="111">
        <f t="shared" si="11"/>
        <v>880409</v>
      </c>
      <c r="F739" s="112">
        <v>777159</v>
      </c>
      <c r="G739" s="112">
        <v>103250</v>
      </c>
      <c r="H739" s="112">
        <v>0</v>
      </c>
      <c r="I739" s="112">
        <v>0</v>
      </c>
      <c r="J739" s="112">
        <v>0</v>
      </c>
      <c r="K739" s="112">
        <v>0</v>
      </c>
      <c r="L739" s="112">
        <v>0</v>
      </c>
      <c r="M739" s="112">
        <v>0</v>
      </c>
      <c r="N739" s="112">
        <v>0</v>
      </c>
      <c r="O739" s="112">
        <v>0</v>
      </c>
      <c r="P739" s="112">
        <v>0</v>
      </c>
      <c r="Q739" s="112">
        <v>0</v>
      </c>
      <c r="R739" s="125"/>
    </row>
    <row r="740" ht="15.6" spans="1:18">
      <c r="A740" s="110" t="s">
        <v>506</v>
      </c>
      <c r="B740" s="110" t="s">
        <v>515</v>
      </c>
      <c r="C740" s="110" t="s">
        <v>517</v>
      </c>
      <c r="D740" s="110" t="s">
        <v>485</v>
      </c>
      <c r="E740" s="111">
        <f t="shared" si="11"/>
        <v>1277389</v>
      </c>
      <c r="F740" s="112">
        <v>1154389</v>
      </c>
      <c r="G740" s="112">
        <v>123000</v>
      </c>
      <c r="H740" s="112">
        <v>0</v>
      </c>
      <c r="I740" s="112">
        <v>0</v>
      </c>
      <c r="J740" s="112">
        <v>0</v>
      </c>
      <c r="K740" s="112">
        <v>0</v>
      </c>
      <c r="L740" s="112">
        <v>0</v>
      </c>
      <c r="M740" s="112">
        <v>0</v>
      </c>
      <c r="N740" s="112">
        <v>0</v>
      </c>
      <c r="O740" s="112">
        <v>0</v>
      </c>
      <c r="P740" s="112">
        <v>0</v>
      </c>
      <c r="Q740" s="112">
        <v>0</v>
      </c>
      <c r="R740" s="125"/>
    </row>
    <row r="741" ht="15.6" spans="1:18">
      <c r="A741" s="110" t="s">
        <v>506</v>
      </c>
      <c r="B741" s="110" t="s">
        <v>515</v>
      </c>
      <c r="C741" s="110" t="s">
        <v>517</v>
      </c>
      <c r="D741" s="110" t="s">
        <v>486</v>
      </c>
      <c r="E741" s="111">
        <f t="shared" si="11"/>
        <v>714290</v>
      </c>
      <c r="F741" s="112">
        <v>612540</v>
      </c>
      <c r="G741" s="112">
        <v>101750</v>
      </c>
      <c r="H741" s="112">
        <v>0</v>
      </c>
      <c r="I741" s="112">
        <v>0</v>
      </c>
      <c r="J741" s="112">
        <v>0</v>
      </c>
      <c r="K741" s="112">
        <v>0</v>
      </c>
      <c r="L741" s="112">
        <v>0</v>
      </c>
      <c r="M741" s="112">
        <v>0</v>
      </c>
      <c r="N741" s="112">
        <v>0</v>
      </c>
      <c r="O741" s="112">
        <v>0</v>
      </c>
      <c r="P741" s="112">
        <v>0</v>
      </c>
      <c r="Q741" s="112">
        <v>0</v>
      </c>
      <c r="R741" s="125"/>
    </row>
    <row r="742" ht="15.6" spans="1:18">
      <c r="A742" s="110" t="s">
        <v>506</v>
      </c>
      <c r="B742" s="110" t="s">
        <v>515</v>
      </c>
      <c r="C742" s="110" t="s">
        <v>517</v>
      </c>
      <c r="D742" s="110" t="s">
        <v>487</v>
      </c>
      <c r="E742" s="111">
        <f t="shared" si="11"/>
        <v>675151</v>
      </c>
      <c r="F742" s="112">
        <v>579185</v>
      </c>
      <c r="G742" s="112">
        <v>91250</v>
      </c>
      <c r="H742" s="112">
        <v>4716</v>
      </c>
      <c r="I742" s="112">
        <v>0</v>
      </c>
      <c r="J742" s="112">
        <v>0</v>
      </c>
      <c r="K742" s="112">
        <v>0</v>
      </c>
      <c r="L742" s="112">
        <v>0</v>
      </c>
      <c r="M742" s="112">
        <v>0</v>
      </c>
      <c r="N742" s="112">
        <v>0</v>
      </c>
      <c r="O742" s="112">
        <v>0</v>
      </c>
      <c r="P742" s="112">
        <v>0</v>
      </c>
      <c r="Q742" s="112">
        <v>0</v>
      </c>
      <c r="R742" s="125"/>
    </row>
    <row r="743" ht="15.6" spans="1:18">
      <c r="A743" s="110" t="s">
        <v>506</v>
      </c>
      <c r="B743" s="110" t="s">
        <v>515</v>
      </c>
      <c r="C743" s="110" t="s">
        <v>517</v>
      </c>
      <c r="D743" s="110" t="s">
        <v>488</v>
      </c>
      <c r="E743" s="111">
        <f t="shared" si="11"/>
        <v>926978</v>
      </c>
      <c r="F743" s="112">
        <v>799478</v>
      </c>
      <c r="G743" s="112">
        <v>127500</v>
      </c>
      <c r="H743" s="112">
        <v>0</v>
      </c>
      <c r="I743" s="112">
        <v>0</v>
      </c>
      <c r="J743" s="112">
        <v>0</v>
      </c>
      <c r="K743" s="112">
        <v>0</v>
      </c>
      <c r="L743" s="112">
        <v>0</v>
      </c>
      <c r="M743" s="112">
        <v>0</v>
      </c>
      <c r="N743" s="112">
        <v>0</v>
      </c>
      <c r="O743" s="112">
        <v>0</v>
      </c>
      <c r="P743" s="112">
        <v>0</v>
      </c>
      <c r="Q743" s="112">
        <v>0</v>
      </c>
      <c r="R743" s="125"/>
    </row>
    <row r="744" ht="15.6" spans="1:18">
      <c r="A744" s="110" t="s">
        <v>506</v>
      </c>
      <c r="B744" s="110" t="s">
        <v>515</v>
      </c>
      <c r="C744" s="110" t="s">
        <v>517</v>
      </c>
      <c r="D744" s="110" t="s">
        <v>489</v>
      </c>
      <c r="E744" s="111">
        <f t="shared" si="11"/>
        <v>1350586</v>
      </c>
      <c r="F744" s="112">
        <v>1169086</v>
      </c>
      <c r="G744" s="112">
        <v>181500</v>
      </c>
      <c r="H744" s="112">
        <v>0</v>
      </c>
      <c r="I744" s="112">
        <v>0</v>
      </c>
      <c r="J744" s="112">
        <v>0</v>
      </c>
      <c r="K744" s="112">
        <v>0</v>
      </c>
      <c r="L744" s="112">
        <v>0</v>
      </c>
      <c r="M744" s="112">
        <v>0</v>
      </c>
      <c r="N744" s="112">
        <v>0</v>
      </c>
      <c r="O744" s="112">
        <v>0</v>
      </c>
      <c r="P744" s="112">
        <v>0</v>
      </c>
      <c r="Q744" s="112">
        <v>0</v>
      </c>
      <c r="R744" s="125"/>
    </row>
    <row r="745" ht="15.6" spans="1:18">
      <c r="A745" s="110" t="s">
        <v>506</v>
      </c>
      <c r="B745" s="110" t="s">
        <v>515</v>
      </c>
      <c r="C745" s="110" t="s">
        <v>517</v>
      </c>
      <c r="D745" s="110" t="s">
        <v>490</v>
      </c>
      <c r="E745" s="111">
        <f t="shared" si="11"/>
        <v>988076</v>
      </c>
      <c r="F745" s="112">
        <v>854576</v>
      </c>
      <c r="G745" s="112">
        <v>133500</v>
      </c>
      <c r="H745" s="112">
        <v>0</v>
      </c>
      <c r="I745" s="112">
        <v>0</v>
      </c>
      <c r="J745" s="112">
        <v>0</v>
      </c>
      <c r="K745" s="112">
        <v>0</v>
      </c>
      <c r="L745" s="112">
        <v>0</v>
      </c>
      <c r="M745" s="112">
        <v>0</v>
      </c>
      <c r="N745" s="112">
        <v>0</v>
      </c>
      <c r="O745" s="112">
        <v>0</v>
      </c>
      <c r="P745" s="112">
        <v>0</v>
      </c>
      <c r="Q745" s="112">
        <v>0</v>
      </c>
      <c r="R745" s="125"/>
    </row>
    <row r="746" ht="15.6" spans="1:18">
      <c r="A746" s="110" t="s">
        <v>506</v>
      </c>
      <c r="B746" s="110" t="s">
        <v>515</v>
      </c>
      <c r="C746" s="110" t="s">
        <v>517</v>
      </c>
      <c r="D746" s="110" t="s">
        <v>491</v>
      </c>
      <c r="E746" s="111">
        <f t="shared" si="11"/>
        <v>1012094</v>
      </c>
      <c r="F746" s="112">
        <v>890594</v>
      </c>
      <c r="G746" s="112">
        <v>121500</v>
      </c>
      <c r="H746" s="112">
        <v>0</v>
      </c>
      <c r="I746" s="112">
        <v>0</v>
      </c>
      <c r="J746" s="112">
        <v>0</v>
      </c>
      <c r="K746" s="112">
        <v>0</v>
      </c>
      <c r="L746" s="112">
        <v>0</v>
      </c>
      <c r="M746" s="112">
        <v>0</v>
      </c>
      <c r="N746" s="112">
        <v>0</v>
      </c>
      <c r="O746" s="112">
        <v>0</v>
      </c>
      <c r="P746" s="112">
        <v>0</v>
      </c>
      <c r="Q746" s="112">
        <v>0</v>
      </c>
      <c r="R746" s="125"/>
    </row>
    <row r="747" ht="15.6" spans="1:18">
      <c r="A747" s="110" t="s">
        <v>506</v>
      </c>
      <c r="B747" s="110" t="s">
        <v>515</v>
      </c>
      <c r="C747" s="110" t="s">
        <v>517</v>
      </c>
      <c r="D747" s="110" t="s">
        <v>492</v>
      </c>
      <c r="E747" s="111">
        <f t="shared" si="11"/>
        <v>989702</v>
      </c>
      <c r="F747" s="112">
        <v>856202</v>
      </c>
      <c r="G747" s="112">
        <v>133500</v>
      </c>
      <c r="H747" s="112">
        <v>0</v>
      </c>
      <c r="I747" s="112">
        <v>0</v>
      </c>
      <c r="J747" s="112">
        <v>0</v>
      </c>
      <c r="K747" s="112">
        <v>0</v>
      </c>
      <c r="L747" s="112">
        <v>0</v>
      </c>
      <c r="M747" s="112">
        <v>0</v>
      </c>
      <c r="N747" s="112">
        <v>0</v>
      </c>
      <c r="O747" s="112">
        <v>0</v>
      </c>
      <c r="P747" s="112">
        <v>0</v>
      </c>
      <c r="Q747" s="112">
        <v>0</v>
      </c>
      <c r="R747" s="125"/>
    </row>
    <row r="748" ht="15.6" spans="1:18">
      <c r="A748" s="109"/>
      <c r="B748" s="109"/>
      <c r="C748" s="110" t="s">
        <v>519</v>
      </c>
      <c r="D748" s="110" t="s">
        <v>520</v>
      </c>
      <c r="E748" s="111">
        <f t="shared" ref="E748:E812" si="12">SUM(F748:R748)</f>
        <v>4902000</v>
      </c>
      <c r="F748" s="112">
        <v>3882000</v>
      </c>
      <c r="G748" s="112">
        <v>0</v>
      </c>
      <c r="H748" s="112">
        <v>0</v>
      </c>
      <c r="I748" s="112">
        <v>0</v>
      </c>
      <c r="J748" s="112">
        <v>0</v>
      </c>
      <c r="K748" s="112">
        <v>0</v>
      </c>
      <c r="L748" s="112">
        <v>0</v>
      </c>
      <c r="M748" s="112">
        <v>0</v>
      </c>
      <c r="N748" s="112">
        <v>0</v>
      </c>
      <c r="O748" s="112">
        <v>0</v>
      </c>
      <c r="P748" s="112">
        <v>0</v>
      </c>
      <c r="Q748" s="112">
        <v>1020000</v>
      </c>
      <c r="R748" s="125"/>
    </row>
    <row r="749" ht="15.6" spans="1:18">
      <c r="A749" s="110" t="s">
        <v>506</v>
      </c>
      <c r="B749" s="110" t="s">
        <v>515</v>
      </c>
      <c r="C749" s="110" t="s">
        <v>519</v>
      </c>
      <c r="D749" s="110" t="s">
        <v>53</v>
      </c>
      <c r="E749" s="111">
        <f t="shared" si="12"/>
        <v>1020000</v>
      </c>
      <c r="F749" s="112">
        <v>0</v>
      </c>
      <c r="G749" s="112">
        <v>0</v>
      </c>
      <c r="H749" s="112">
        <v>0</v>
      </c>
      <c r="I749" s="112">
        <v>0</v>
      </c>
      <c r="J749" s="112">
        <v>0</v>
      </c>
      <c r="K749" s="112">
        <v>0</v>
      </c>
      <c r="L749" s="112">
        <v>0</v>
      </c>
      <c r="M749" s="112">
        <v>0</v>
      </c>
      <c r="N749" s="112">
        <v>0</v>
      </c>
      <c r="O749" s="112">
        <v>0</v>
      </c>
      <c r="P749" s="112">
        <v>0</v>
      </c>
      <c r="Q749" s="112">
        <v>1020000</v>
      </c>
      <c r="R749" s="125"/>
    </row>
    <row r="750" ht="15.6" spans="1:18">
      <c r="A750" s="110" t="s">
        <v>506</v>
      </c>
      <c r="B750" s="110" t="s">
        <v>515</v>
      </c>
      <c r="C750" s="110" t="s">
        <v>519</v>
      </c>
      <c r="D750" s="110" t="s">
        <v>439</v>
      </c>
      <c r="E750" s="111">
        <f t="shared" si="12"/>
        <v>3240000</v>
      </c>
      <c r="F750" s="112">
        <v>3240000</v>
      </c>
      <c r="G750" s="112">
        <v>0</v>
      </c>
      <c r="H750" s="112">
        <v>0</v>
      </c>
      <c r="I750" s="112">
        <v>0</v>
      </c>
      <c r="J750" s="112">
        <v>0</v>
      </c>
      <c r="K750" s="112">
        <v>0</v>
      </c>
      <c r="L750" s="112">
        <v>0</v>
      </c>
      <c r="M750" s="112">
        <v>0</v>
      </c>
      <c r="N750" s="112">
        <v>0</v>
      </c>
      <c r="O750" s="112">
        <v>0</v>
      </c>
      <c r="P750" s="112">
        <v>0</v>
      </c>
      <c r="Q750" s="112">
        <v>0</v>
      </c>
      <c r="R750" s="125"/>
    </row>
    <row r="751" ht="15.6" spans="1:18">
      <c r="A751" s="110" t="s">
        <v>506</v>
      </c>
      <c r="B751" s="110" t="s">
        <v>515</v>
      </c>
      <c r="C751" s="110" t="s">
        <v>519</v>
      </c>
      <c r="D751" s="110" t="s">
        <v>44</v>
      </c>
      <c r="E751" s="111">
        <f t="shared" si="12"/>
        <v>642000</v>
      </c>
      <c r="F751" s="112">
        <v>642000</v>
      </c>
      <c r="G751" s="112">
        <v>0</v>
      </c>
      <c r="H751" s="112">
        <v>0</v>
      </c>
      <c r="I751" s="112">
        <v>0</v>
      </c>
      <c r="J751" s="112">
        <v>0</v>
      </c>
      <c r="K751" s="112">
        <v>0</v>
      </c>
      <c r="L751" s="112">
        <v>0</v>
      </c>
      <c r="M751" s="112">
        <v>0</v>
      </c>
      <c r="N751" s="112">
        <v>0</v>
      </c>
      <c r="O751" s="112">
        <v>0</v>
      </c>
      <c r="P751" s="112">
        <v>0</v>
      </c>
      <c r="Q751" s="112">
        <v>0</v>
      </c>
      <c r="R751" s="125"/>
    </row>
    <row r="752" ht="15.6" spans="1:18">
      <c r="A752" s="109"/>
      <c r="B752" s="110" t="s">
        <v>521</v>
      </c>
      <c r="C752" s="109"/>
      <c r="D752" s="110" t="s">
        <v>522</v>
      </c>
      <c r="E752" s="111">
        <f t="shared" si="12"/>
        <v>9626276</v>
      </c>
      <c r="F752" s="112">
        <v>3481149</v>
      </c>
      <c r="G752" s="112">
        <v>1625695</v>
      </c>
      <c r="H752" s="112">
        <v>9432</v>
      </c>
      <c r="I752" s="112">
        <v>0</v>
      </c>
      <c r="J752" s="112">
        <v>0</v>
      </c>
      <c r="K752" s="112">
        <v>0</v>
      </c>
      <c r="L752" s="112">
        <v>0</v>
      </c>
      <c r="M752" s="112">
        <v>0</v>
      </c>
      <c r="N752" s="112">
        <v>0</v>
      </c>
      <c r="O752" s="112">
        <v>4510000</v>
      </c>
      <c r="P752" s="112">
        <v>0</v>
      </c>
      <c r="Q752" s="112">
        <v>0</v>
      </c>
      <c r="R752" s="125"/>
    </row>
    <row r="753" ht="15.6" spans="1:18">
      <c r="A753" s="109"/>
      <c r="B753" s="109"/>
      <c r="C753" s="110" t="s">
        <v>523</v>
      </c>
      <c r="D753" s="110" t="s">
        <v>524</v>
      </c>
      <c r="E753" s="111">
        <f t="shared" si="12"/>
        <v>2865251</v>
      </c>
      <c r="F753" s="112">
        <v>2582819</v>
      </c>
      <c r="G753" s="112">
        <v>273000</v>
      </c>
      <c r="H753" s="112">
        <v>9432</v>
      </c>
      <c r="I753" s="112">
        <v>0</v>
      </c>
      <c r="J753" s="112">
        <v>0</v>
      </c>
      <c r="K753" s="112">
        <v>0</v>
      </c>
      <c r="L753" s="112">
        <v>0</v>
      </c>
      <c r="M753" s="112">
        <v>0</v>
      </c>
      <c r="N753" s="112">
        <v>0</v>
      </c>
      <c r="O753" s="112">
        <v>0</v>
      </c>
      <c r="P753" s="112">
        <v>0</v>
      </c>
      <c r="Q753" s="112">
        <v>0</v>
      </c>
      <c r="R753" s="125"/>
    </row>
    <row r="754" ht="15.6" spans="1:18">
      <c r="A754" s="110" t="s">
        <v>506</v>
      </c>
      <c r="B754" s="110" t="s">
        <v>521</v>
      </c>
      <c r="C754" s="110" t="s">
        <v>523</v>
      </c>
      <c r="D754" s="110" t="s">
        <v>476</v>
      </c>
      <c r="E754" s="111">
        <f t="shared" si="12"/>
        <v>2865251</v>
      </c>
      <c r="F754" s="112">
        <v>2582819</v>
      </c>
      <c r="G754" s="112">
        <v>273000</v>
      </c>
      <c r="H754" s="112">
        <v>9432</v>
      </c>
      <c r="I754" s="112">
        <v>0</v>
      </c>
      <c r="J754" s="112">
        <v>0</v>
      </c>
      <c r="K754" s="112">
        <v>0</v>
      </c>
      <c r="L754" s="112">
        <v>0</v>
      </c>
      <c r="M754" s="112">
        <v>0</v>
      </c>
      <c r="N754" s="112">
        <v>0</v>
      </c>
      <c r="O754" s="112">
        <v>0</v>
      </c>
      <c r="P754" s="112">
        <v>0</v>
      </c>
      <c r="Q754" s="112">
        <v>0</v>
      </c>
      <c r="R754" s="125"/>
    </row>
    <row r="755" ht="15.6" spans="1:18">
      <c r="A755" s="109"/>
      <c r="B755" s="109"/>
      <c r="C755" s="110" t="s">
        <v>525</v>
      </c>
      <c r="D755" s="110" t="s">
        <v>526</v>
      </c>
      <c r="E755" s="111">
        <f t="shared" si="12"/>
        <v>1001830</v>
      </c>
      <c r="F755" s="112">
        <v>898330</v>
      </c>
      <c r="G755" s="112">
        <v>103500</v>
      </c>
      <c r="H755" s="112">
        <v>0</v>
      </c>
      <c r="I755" s="112">
        <v>0</v>
      </c>
      <c r="J755" s="112">
        <v>0</v>
      </c>
      <c r="K755" s="112">
        <v>0</v>
      </c>
      <c r="L755" s="112">
        <v>0</v>
      </c>
      <c r="M755" s="112">
        <v>0</v>
      </c>
      <c r="N755" s="112">
        <v>0</v>
      </c>
      <c r="O755" s="112">
        <v>0</v>
      </c>
      <c r="P755" s="112">
        <v>0</v>
      </c>
      <c r="Q755" s="112">
        <v>0</v>
      </c>
      <c r="R755" s="125"/>
    </row>
    <row r="756" ht="15.6" spans="1:18">
      <c r="A756" s="110" t="s">
        <v>506</v>
      </c>
      <c r="B756" s="110" t="s">
        <v>521</v>
      </c>
      <c r="C756" s="110" t="s">
        <v>525</v>
      </c>
      <c r="D756" s="110" t="s">
        <v>475</v>
      </c>
      <c r="E756" s="111">
        <f t="shared" si="12"/>
        <v>1001830</v>
      </c>
      <c r="F756" s="112">
        <v>898330</v>
      </c>
      <c r="G756" s="112">
        <v>103500</v>
      </c>
      <c r="H756" s="112">
        <v>0</v>
      </c>
      <c r="I756" s="112">
        <v>0</v>
      </c>
      <c r="J756" s="112">
        <v>0</v>
      </c>
      <c r="K756" s="112">
        <v>0</v>
      </c>
      <c r="L756" s="112">
        <v>0</v>
      </c>
      <c r="M756" s="112">
        <v>0</v>
      </c>
      <c r="N756" s="112">
        <v>0</v>
      </c>
      <c r="O756" s="112">
        <v>0</v>
      </c>
      <c r="P756" s="112">
        <v>0</v>
      </c>
      <c r="Q756" s="112">
        <v>0</v>
      </c>
      <c r="R756" s="125"/>
    </row>
    <row r="757" ht="15.6" spans="1:18">
      <c r="A757" s="109"/>
      <c r="B757" s="109"/>
      <c r="C757" s="110" t="s">
        <v>527</v>
      </c>
      <c r="D757" s="110" t="s">
        <v>528</v>
      </c>
      <c r="E757" s="111">
        <f t="shared" si="12"/>
        <v>5379195</v>
      </c>
      <c r="F757" s="112">
        <v>0</v>
      </c>
      <c r="G757" s="112">
        <v>949195</v>
      </c>
      <c r="H757" s="112">
        <v>0</v>
      </c>
      <c r="I757" s="112">
        <v>0</v>
      </c>
      <c r="J757" s="112">
        <v>0</v>
      </c>
      <c r="K757" s="112">
        <v>0</v>
      </c>
      <c r="L757" s="112">
        <v>0</v>
      </c>
      <c r="M757" s="112">
        <v>0</v>
      </c>
      <c r="N757" s="112">
        <v>0</v>
      </c>
      <c r="O757" s="112">
        <v>4430000</v>
      </c>
      <c r="P757" s="112">
        <v>0</v>
      </c>
      <c r="Q757" s="112">
        <v>0</v>
      </c>
      <c r="R757" s="125"/>
    </row>
    <row r="758" ht="15.6" spans="1:18">
      <c r="A758" s="110" t="s">
        <v>506</v>
      </c>
      <c r="B758" s="110" t="s">
        <v>521</v>
      </c>
      <c r="C758" s="110" t="s">
        <v>527</v>
      </c>
      <c r="D758" s="110" t="s">
        <v>53</v>
      </c>
      <c r="E758" s="111">
        <f t="shared" si="12"/>
        <v>4430000</v>
      </c>
      <c r="F758" s="112">
        <v>0</v>
      </c>
      <c r="G758" s="112">
        <v>0</v>
      </c>
      <c r="H758" s="112">
        <v>0</v>
      </c>
      <c r="I758" s="112">
        <v>0</v>
      </c>
      <c r="J758" s="112">
        <v>0</v>
      </c>
      <c r="K758" s="112">
        <v>0</v>
      </c>
      <c r="L758" s="112">
        <v>0</v>
      </c>
      <c r="M758" s="112">
        <v>0</v>
      </c>
      <c r="N758" s="112">
        <v>0</v>
      </c>
      <c r="O758" s="112">
        <v>4430000</v>
      </c>
      <c r="P758" s="112">
        <v>0</v>
      </c>
      <c r="Q758" s="112">
        <v>0</v>
      </c>
      <c r="R758" s="125"/>
    </row>
    <row r="759" ht="15.6" spans="1:18">
      <c r="A759" s="110" t="s">
        <v>506</v>
      </c>
      <c r="B759" s="110" t="s">
        <v>521</v>
      </c>
      <c r="C759" s="110" t="s">
        <v>527</v>
      </c>
      <c r="D759" s="110" t="s">
        <v>439</v>
      </c>
      <c r="E759" s="111">
        <f t="shared" si="12"/>
        <v>949195</v>
      </c>
      <c r="F759" s="112">
        <v>0</v>
      </c>
      <c r="G759" s="112">
        <v>949195</v>
      </c>
      <c r="H759" s="112">
        <v>0</v>
      </c>
      <c r="I759" s="112">
        <v>0</v>
      </c>
      <c r="J759" s="112">
        <v>0</v>
      </c>
      <c r="K759" s="112">
        <v>0</v>
      </c>
      <c r="L759" s="112">
        <v>0</v>
      </c>
      <c r="M759" s="112">
        <v>0</v>
      </c>
      <c r="N759" s="112">
        <v>0</v>
      </c>
      <c r="O759" s="112">
        <v>0</v>
      </c>
      <c r="P759" s="112">
        <v>0</v>
      </c>
      <c r="Q759" s="112">
        <v>0</v>
      </c>
      <c r="R759" s="125"/>
    </row>
    <row r="760" ht="15.6" spans="1:18">
      <c r="A760" s="109"/>
      <c r="B760" s="109"/>
      <c r="C760" s="110" t="s">
        <v>529</v>
      </c>
      <c r="D760" s="110" t="s">
        <v>530</v>
      </c>
      <c r="E760" s="111">
        <f t="shared" si="12"/>
        <v>280000</v>
      </c>
      <c r="F760" s="112">
        <v>0</v>
      </c>
      <c r="G760" s="112">
        <v>200000</v>
      </c>
      <c r="H760" s="112">
        <v>0</v>
      </c>
      <c r="I760" s="112">
        <v>0</v>
      </c>
      <c r="J760" s="112">
        <v>0</v>
      </c>
      <c r="K760" s="112">
        <v>0</v>
      </c>
      <c r="L760" s="112">
        <v>0</v>
      </c>
      <c r="M760" s="112">
        <v>0</v>
      </c>
      <c r="N760" s="112">
        <v>0</v>
      </c>
      <c r="O760" s="112">
        <v>80000</v>
      </c>
      <c r="P760" s="112">
        <v>0</v>
      </c>
      <c r="Q760" s="112">
        <v>0</v>
      </c>
      <c r="R760" s="125"/>
    </row>
    <row r="761" ht="15.6" spans="1:18">
      <c r="A761" s="110" t="s">
        <v>506</v>
      </c>
      <c r="B761" s="110" t="s">
        <v>521</v>
      </c>
      <c r="C761" s="110" t="s">
        <v>529</v>
      </c>
      <c r="D761" s="110" t="s">
        <v>439</v>
      </c>
      <c r="E761" s="111">
        <f t="shared" si="12"/>
        <v>180000</v>
      </c>
      <c r="F761" s="112">
        <v>0</v>
      </c>
      <c r="G761" s="112">
        <v>100000</v>
      </c>
      <c r="H761" s="112">
        <v>0</v>
      </c>
      <c r="I761" s="112">
        <v>0</v>
      </c>
      <c r="J761" s="112">
        <v>0</v>
      </c>
      <c r="K761" s="112">
        <v>0</v>
      </c>
      <c r="L761" s="112">
        <v>0</v>
      </c>
      <c r="M761" s="112">
        <v>0</v>
      </c>
      <c r="N761" s="112">
        <v>0</v>
      </c>
      <c r="O761" s="112">
        <v>80000</v>
      </c>
      <c r="P761" s="112">
        <v>0</v>
      </c>
      <c r="Q761" s="112">
        <v>0</v>
      </c>
      <c r="R761" s="125"/>
    </row>
    <row r="762" ht="15.6" spans="1:18">
      <c r="A762" s="110" t="s">
        <v>506</v>
      </c>
      <c r="B762" s="110" t="s">
        <v>521</v>
      </c>
      <c r="C762" s="110" t="s">
        <v>529</v>
      </c>
      <c r="D762" s="110" t="s">
        <v>476</v>
      </c>
      <c r="E762" s="111">
        <f t="shared" si="12"/>
        <v>100000</v>
      </c>
      <c r="F762" s="112">
        <v>0</v>
      </c>
      <c r="G762" s="112">
        <v>100000</v>
      </c>
      <c r="H762" s="112">
        <v>0</v>
      </c>
      <c r="I762" s="112">
        <v>0</v>
      </c>
      <c r="J762" s="112">
        <v>0</v>
      </c>
      <c r="K762" s="112">
        <v>0</v>
      </c>
      <c r="L762" s="112">
        <v>0</v>
      </c>
      <c r="M762" s="112">
        <v>0</v>
      </c>
      <c r="N762" s="112">
        <v>0</v>
      </c>
      <c r="O762" s="112">
        <v>0</v>
      </c>
      <c r="P762" s="112">
        <v>0</v>
      </c>
      <c r="Q762" s="112">
        <v>0</v>
      </c>
      <c r="R762" s="125"/>
    </row>
    <row r="763" ht="15.6" spans="1:18">
      <c r="A763" s="109"/>
      <c r="B763" s="109"/>
      <c r="C763" s="110" t="s">
        <v>531</v>
      </c>
      <c r="D763" s="110" t="s">
        <v>532</v>
      </c>
      <c r="E763" s="111">
        <f t="shared" si="12"/>
        <v>100000</v>
      </c>
      <c r="F763" s="112">
        <v>0</v>
      </c>
      <c r="G763" s="112">
        <v>100000</v>
      </c>
      <c r="H763" s="112">
        <v>0</v>
      </c>
      <c r="I763" s="112">
        <v>0</v>
      </c>
      <c r="J763" s="112">
        <v>0</v>
      </c>
      <c r="K763" s="112">
        <v>0</v>
      </c>
      <c r="L763" s="112">
        <v>0</v>
      </c>
      <c r="M763" s="112">
        <v>0</v>
      </c>
      <c r="N763" s="112">
        <v>0</v>
      </c>
      <c r="O763" s="112">
        <v>0</v>
      </c>
      <c r="P763" s="112">
        <v>0</v>
      </c>
      <c r="Q763" s="112">
        <v>0</v>
      </c>
      <c r="R763" s="125"/>
    </row>
    <row r="764" ht="15.6" spans="1:18">
      <c r="A764" s="110" t="s">
        <v>506</v>
      </c>
      <c r="B764" s="110" t="s">
        <v>521</v>
      </c>
      <c r="C764" s="110" t="s">
        <v>531</v>
      </c>
      <c r="D764" s="110" t="s">
        <v>493</v>
      </c>
      <c r="E764" s="111">
        <f t="shared" si="12"/>
        <v>100000</v>
      </c>
      <c r="F764" s="112">
        <v>0</v>
      </c>
      <c r="G764" s="112">
        <v>100000</v>
      </c>
      <c r="H764" s="112">
        <v>0</v>
      </c>
      <c r="I764" s="112">
        <v>0</v>
      </c>
      <c r="J764" s="112">
        <v>0</v>
      </c>
      <c r="K764" s="112">
        <v>0</v>
      </c>
      <c r="L764" s="112">
        <v>0</v>
      </c>
      <c r="M764" s="112">
        <v>0</v>
      </c>
      <c r="N764" s="112">
        <v>0</v>
      </c>
      <c r="O764" s="112">
        <v>0</v>
      </c>
      <c r="P764" s="112">
        <v>0</v>
      </c>
      <c r="Q764" s="112">
        <v>0</v>
      </c>
      <c r="R764" s="112"/>
    </row>
    <row r="765" ht="15.6" spans="1:18">
      <c r="A765" s="110">
        <v>210</v>
      </c>
      <c r="B765" s="110">
        <v>21005</v>
      </c>
      <c r="C765" s="110">
        <v>2100599</v>
      </c>
      <c r="D765" s="110" t="s">
        <v>533</v>
      </c>
      <c r="E765" s="111">
        <f t="shared" si="12"/>
        <v>680000</v>
      </c>
      <c r="F765" s="112">
        <v>0</v>
      </c>
      <c r="G765" s="112">
        <v>0</v>
      </c>
      <c r="H765" s="112">
        <v>680000</v>
      </c>
      <c r="I765" s="112">
        <v>0</v>
      </c>
      <c r="J765" s="112">
        <v>0</v>
      </c>
      <c r="K765" s="112">
        <v>0</v>
      </c>
      <c r="L765" s="112">
        <v>0</v>
      </c>
      <c r="M765" s="112">
        <v>0</v>
      </c>
      <c r="N765" s="112">
        <v>0</v>
      </c>
      <c r="O765" s="112">
        <v>0</v>
      </c>
      <c r="P765" s="112">
        <v>0</v>
      </c>
      <c r="Q765" s="112">
        <v>0</v>
      </c>
      <c r="R765" s="112"/>
    </row>
    <row r="766" ht="15.6" spans="1:18">
      <c r="A766" s="109"/>
      <c r="B766" s="110" t="s">
        <v>534</v>
      </c>
      <c r="C766" s="109"/>
      <c r="D766" s="110" t="s">
        <v>535</v>
      </c>
      <c r="E766" s="111">
        <f t="shared" si="12"/>
        <v>240000</v>
      </c>
      <c r="F766" s="112">
        <v>0</v>
      </c>
      <c r="G766" s="112">
        <v>240000</v>
      </c>
      <c r="H766" s="112">
        <v>0</v>
      </c>
      <c r="I766" s="112">
        <v>0</v>
      </c>
      <c r="J766" s="112">
        <v>0</v>
      </c>
      <c r="K766" s="112">
        <v>0</v>
      </c>
      <c r="L766" s="112">
        <v>0</v>
      </c>
      <c r="M766" s="112">
        <v>0</v>
      </c>
      <c r="N766" s="112">
        <v>0</v>
      </c>
      <c r="O766" s="112">
        <v>0</v>
      </c>
      <c r="P766" s="112">
        <v>0</v>
      </c>
      <c r="Q766" s="112">
        <v>0</v>
      </c>
      <c r="R766" s="125"/>
    </row>
    <row r="767" ht="15.6" spans="1:18">
      <c r="A767" s="109"/>
      <c r="B767" s="109"/>
      <c r="C767" s="110" t="s">
        <v>536</v>
      </c>
      <c r="D767" s="110" t="s">
        <v>537</v>
      </c>
      <c r="E767" s="111">
        <f t="shared" si="12"/>
        <v>240000</v>
      </c>
      <c r="F767" s="112">
        <v>0</v>
      </c>
      <c r="G767" s="112">
        <v>240000</v>
      </c>
      <c r="H767" s="112">
        <v>0</v>
      </c>
      <c r="I767" s="112">
        <v>0</v>
      </c>
      <c r="J767" s="112">
        <v>0</v>
      </c>
      <c r="K767" s="112">
        <v>0</v>
      </c>
      <c r="L767" s="112">
        <v>0</v>
      </c>
      <c r="M767" s="112">
        <v>0</v>
      </c>
      <c r="N767" s="112">
        <v>0</v>
      </c>
      <c r="O767" s="112">
        <v>0</v>
      </c>
      <c r="P767" s="112">
        <v>0</v>
      </c>
      <c r="Q767" s="112">
        <v>0</v>
      </c>
      <c r="R767" s="125"/>
    </row>
    <row r="768" ht="15.6" spans="1:18">
      <c r="A768" s="110" t="s">
        <v>506</v>
      </c>
      <c r="B768" s="110" t="s">
        <v>534</v>
      </c>
      <c r="C768" s="110" t="s">
        <v>536</v>
      </c>
      <c r="D768" s="110" t="s">
        <v>53</v>
      </c>
      <c r="E768" s="111">
        <f t="shared" si="12"/>
        <v>240000</v>
      </c>
      <c r="F768" s="112">
        <v>0</v>
      </c>
      <c r="G768" s="112">
        <v>240000</v>
      </c>
      <c r="H768" s="112">
        <v>0</v>
      </c>
      <c r="I768" s="112">
        <v>0</v>
      </c>
      <c r="J768" s="112">
        <v>0</v>
      </c>
      <c r="K768" s="112">
        <v>0</v>
      </c>
      <c r="L768" s="112">
        <v>0</v>
      </c>
      <c r="M768" s="112">
        <v>0</v>
      </c>
      <c r="N768" s="112">
        <v>0</v>
      </c>
      <c r="O768" s="112">
        <v>0</v>
      </c>
      <c r="P768" s="112">
        <v>0</v>
      </c>
      <c r="Q768" s="112">
        <v>0</v>
      </c>
      <c r="R768" s="125"/>
    </row>
    <row r="769" ht="15.6" spans="1:18">
      <c r="A769" s="109"/>
      <c r="B769" s="110" t="s">
        <v>538</v>
      </c>
      <c r="C769" s="109"/>
      <c r="D769" s="110" t="s">
        <v>539</v>
      </c>
      <c r="E769" s="111">
        <f t="shared" si="12"/>
        <v>3621138</v>
      </c>
      <c r="F769" s="112">
        <v>1660638</v>
      </c>
      <c r="G769" s="112">
        <v>183500</v>
      </c>
      <c r="H769" s="112">
        <v>1777000</v>
      </c>
      <c r="I769" s="112">
        <v>0</v>
      </c>
      <c r="J769" s="112">
        <v>0</v>
      </c>
      <c r="K769" s="112">
        <v>0</v>
      </c>
      <c r="L769" s="112">
        <v>0</v>
      </c>
      <c r="M769" s="112">
        <v>0</v>
      </c>
      <c r="N769" s="112">
        <v>0</v>
      </c>
      <c r="O769" s="112">
        <v>0</v>
      </c>
      <c r="P769" s="112">
        <v>0</v>
      </c>
      <c r="Q769" s="112">
        <v>0</v>
      </c>
      <c r="R769" s="125"/>
    </row>
    <row r="770" ht="15.6" spans="1:18">
      <c r="A770" s="109"/>
      <c r="B770" s="109"/>
      <c r="C770" s="110" t="s">
        <v>540</v>
      </c>
      <c r="D770" s="110" t="s">
        <v>541</v>
      </c>
      <c r="E770" s="111">
        <f t="shared" si="12"/>
        <v>3621138</v>
      </c>
      <c r="F770" s="112">
        <v>1660638</v>
      </c>
      <c r="G770" s="112">
        <v>183500</v>
      </c>
      <c r="H770" s="112">
        <v>1777000</v>
      </c>
      <c r="I770" s="112">
        <v>0</v>
      </c>
      <c r="J770" s="112">
        <v>0</v>
      </c>
      <c r="K770" s="112">
        <v>0</v>
      </c>
      <c r="L770" s="112">
        <v>0</v>
      </c>
      <c r="M770" s="112">
        <v>0</v>
      </c>
      <c r="N770" s="112">
        <v>0</v>
      </c>
      <c r="O770" s="112">
        <v>0</v>
      </c>
      <c r="P770" s="112">
        <v>0</v>
      </c>
      <c r="Q770" s="112">
        <v>0</v>
      </c>
      <c r="R770" s="125"/>
    </row>
    <row r="771" ht="15.6" spans="1:18">
      <c r="A771" s="110" t="s">
        <v>506</v>
      </c>
      <c r="B771" s="110" t="s">
        <v>538</v>
      </c>
      <c r="C771" s="110" t="s">
        <v>540</v>
      </c>
      <c r="D771" s="110" t="s">
        <v>439</v>
      </c>
      <c r="E771" s="111">
        <f t="shared" si="12"/>
        <v>1653000</v>
      </c>
      <c r="F771" s="112">
        <v>0</v>
      </c>
      <c r="G771" s="112">
        <v>20000</v>
      </c>
      <c r="H771" s="112">
        <v>1633000</v>
      </c>
      <c r="I771" s="112">
        <v>0</v>
      </c>
      <c r="J771" s="112">
        <v>0</v>
      </c>
      <c r="K771" s="112">
        <v>0</v>
      </c>
      <c r="L771" s="112">
        <v>0</v>
      </c>
      <c r="M771" s="112">
        <v>0</v>
      </c>
      <c r="N771" s="112">
        <v>0</v>
      </c>
      <c r="O771" s="112">
        <v>0</v>
      </c>
      <c r="P771" s="112">
        <v>0</v>
      </c>
      <c r="Q771" s="112">
        <v>0</v>
      </c>
      <c r="R771" s="125"/>
    </row>
    <row r="772" ht="15.6" spans="1:18">
      <c r="A772" s="110" t="s">
        <v>506</v>
      </c>
      <c r="B772" s="110" t="s">
        <v>538</v>
      </c>
      <c r="C772" s="110" t="s">
        <v>540</v>
      </c>
      <c r="D772" s="110" t="s">
        <v>493</v>
      </c>
      <c r="E772" s="111">
        <f t="shared" si="12"/>
        <v>1968138</v>
      </c>
      <c r="F772" s="112">
        <v>1660638</v>
      </c>
      <c r="G772" s="112">
        <v>163500</v>
      </c>
      <c r="H772" s="112">
        <v>144000</v>
      </c>
      <c r="I772" s="112">
        <v>0</v>
      </c>
      <c r="J772" s="112">
        <v>0</v>
      </c>
      <c r="K772" s="112">
        <v>0</v>
      </c>
      <c r="L772" s="112">
        <v>0</v>
      </c>
      <c r="M772" s="112">
        <v>0</v>
      </c>
      <c r="N772" s="112">
        <v>0</v>
      </c>
      <c r="O772" s="112">
        <v>0</v>
      </c>
      <c r="P772" s="112">
        <v>0</v>
      </c>
      <c r="Q772" s="112">
        <v>0</v>
      </c>
      <c r="R772" s="125"/>
    </row>
    <row r="773" ht="15.6" spans="1:18">
      <c r="A773" s="109"/>
      <c r="B773" s="110" t="s">
        <v>542</v>
      </c>
      <c r="C773" s="109"/>
      <c r="D773" s="110" t="s">
        <v>543</v>
      </c>
      <c r="E773" s="111">
        <f t="shared" si="12"/>
        <v>100000</v>
      </c>
      <c r="F773" s="112">
        <v>0</v>
      </c>
      <c r="G773" s="112">
        <v>100000</v>
      </c>
      <c r="H773" s="112">
        <v>0</v>
      </c>
      <c r="I773" s="112">
        <v>0</v>
      </c>
      <c r="J773" s="112">
        <v>0</v>
      </c>
      <c r="K773" s="112">
        <v>0</v>
      </c>
      <c r="L773" s="112">
        <v>0</v>
      </c>
      <c r="M773" s="112">
        <v>0</v>
      </c>
      <c r="N773" s="112">
        <v>0</v>
      </c>
      <c r="O773" s="112">
        <v>0</v>
      </c>
      <c r="P773" s="112">
        <v>0</v>
      </c>
      <c r="Q773" s="112">
        <v>0</v>
      </c>
      <c r="R773" s="125"/>
    </row>
    <row r="774" ht="15.6" spans="1:18">
      <c r="A774" s="109"/>
      <c r="B774" s="109"/>
      <c r="C774" s="110" t="s">
        <v>544</v>
      </c>
      <c r="D774" s="110" t="s">
        <v>545</v>
      </c>
      <c r="E774" s="111">
        <f t="shared" si="12"/>
        <v>100000</v>
      </c>
      <c r="F774" s="112">
        <v>0</v>
      </c>
      <c r="G774" s="112">
        <v>100000</v>
      </c>
      <c r="H774" s="112">
        <v>0</v>
      </c>
      <c r="I774" s="112">
        <v>0</v>
      </c>
      <c r="J774" s="112">
        <v>0</v>
      </c>
      <c r="K774" s="112">
        <v>0</v>
      </c>
      <c r="L774" s="112">
        <v>0</v>
      </c>
      <c r="M774" s="112">
        <v>0</v>
      </c>
      <c r="N774" s="112">
        <v>0</v>
      </c>
      <c r="O774" s="112">
        <v>0</v>
      </c>
      <c r="P774" s="112">
        <v>0</v>
      </c>
      <c r="Q774" s="112">
        <v>0</v>
      </c>
      <c r="R774" s="125"/>
    </row>
    <row r="775" ht="15.6" spans="1:18">
      <c r="A775" s="110" t="s">
        <v>506</v>
      </c>
      <c r="B775" s="110" t="s">
        <v>542</v>
      </c>
      <c r="C775" s="110" t="s">
        <v>544</v>
      </c>
      <c r="D775" s="110" t="s">
        <v>150</v>
      </c>
      <c r="E775" s="111">
        <f t="shared" si="12"/>
        <v>100000</v>
      </c>
      <c r="F775" s="112">
        <v>0</v>
      </c>
      <c r="G775" s="112">
        <v>100000</v>
      </c>
      <c r="H775" s="112">
        <v>0</v>
      </c>
      <c r="I775" s="112">
        <v>0</v>
      </c>
      <c r="J775" s="112">
        <v>0</v>
      </c>
      <c r="K775" s="112">
        <v>0</v>
      </c>
      <c r="L775" s="112">
        <v>0</v>
      </c>
      <c r="M775" s="112">
        <v>0</v>
      </c>
      <c r="N775" s="112">
        <v>0</v>
      </c>
      <c r="O775" s="112">
        <v>0</v>
      </c>
      <c r="P775" s="112">
        <v>0</v>
      </c>
      <c r="Q775" s="112">
        <v>0</v>
      </c>
      <c r="R775" s="125"/>
    </row>
    <row r="776" ht="15.6" spans="1:18">
      <c r="A776" s="109"/>
      <c r="B776" s="110" t="s">
        <v>546</v>
      </c>
      <c r="C776" s="109"/>
      <c r="D776" s="110" t="s">
        <v>547</v>
      </c>
      <c r="E776" s="111">
        <f t="shared" si="12"/>
        <v>5243094</v>
      </c>
      <c r="F776" s="112">
        <v>1631002</v>
      </c>
      <c r="G776" s="112">
        <v>310250</v>
      </c>
      <c r="H776" s="112">
        <v>3301842</v>
      </c>
      <c r="I776" s="112">
        <v>0</v>
      </c>
      <c r="J776" s="112">
        <v>0</v>
      </c>
      <c r="K776" s="112">
        <v>0</v>
      </c>
      <c r="L776" s="112">
        <v>0</v>
      </c>
      <c r="M776" s="112">
        <v>0</v>
      </c>
      <c r="N776" s="112">
        <v>0</v>
      </c>
      <c r="O776" s="112">
        <v>0</v>
      </c>
      <c r="P776" s="112">
        <v>0</v>
      </c>
      <c r="Q776" s="112">
        <v>0</v>
      </c>
      <c r="R776" s="125"/>
    </row>
    <row r="777" ht="15.6" spans="1:18">
      <c r="A777" s="109"/>
      <c r="B777" s="109"/>
      <c r="C777" s="110" t="s">
        <v>548</v>
      </c>
      <c r="D777" s="110" t="s">
        <v>549</v>
      </c>
      <c r="E777" s="111">
        <f t="shared" si="12"/>
        <v>3889382</v>
      </c>
      <c r="F777" s="112">
        <v>513790</v>
      </c>
      <c r="G777" s="112">
        <v>73750</v>
      </c>
      <c r="H777" s="112">
        <v>3301842</v>
      </c>
      <c r="I777" s="112">
        <v>0</v>
      </c>
      <c r="J777" s="112">
        <v>0</v>
      </c>
      <c r="K777" s="112">
        <v>0</v>
      </c>
      <c r="L777" s="112">
        <v>0</v>
      </c>
      <c r="M777" s="112">
        <v>0</v>
      </c>
      <c r="N777" s="112">
        <v>0</v>
      </c>
      <c r="O777" s="112">
        <v>0</v>
      </c>
      <c r="P777" s="112">
        <v>0</v>
      </c>
      <c r="Q777" s="112">
        <v>0</v>
      </c>
      <c r="R777" s="125"/>
    </row>
    <row r="778" ht="15.6" spans="1:18">
      <c r="A778" s="110" t="s">
        <v>506</v>
      </c>
      <c r="B778" s="110" t="s">
        <v>546</v>
      </c>
      <c r="C778" s="110" t="s">
        <v>548</v>
      </c>
      <c r="D778" s="110" t="s">
        <v>376</v>
      </c>
      <c r="E778" s="111">
        <f t="shared" si="12"/>
        <v>3889382</v>
      </c>
      <c r="F778" s="112">
        <v>513790</v>
      </c>
      <c r="G778" s="112">
        <v>73750</v>
      </c>
      <c r="H778" s="112">
        <v>3301842</v>
      </c>
      <c r="I778" s="112">
        <v>0</v>
      </c>
      <c r="J778" s="112">
        <v>0</v>
      </c>
      <c r="K778" s="112">
        <v>0</v>
      </c>
      <c r="L778" s="112">
        <v>0</v>
      </c>
      <c r="M778" s="112">
        <v>0</v>
      </c>
      <c r="N778" s="112">
        <v>0</v>
      </c>
      <c r="O778" s="112">
        <v>0</v>
      </c>
      <c r="P778" s="112">
        <v>0</v>
      </c>
      <c r="Q778" s="112">
        <v>0</v>
      </c>
      <c r="R778" s="125"/>
    </row>
    <row r="779" ht="15.6" spans="1:18">
      <c r="A779" s="109"/>
      <c r="B779" s="109"/>
      <c r="C779" s="110" t="s">
        <v>550</v>
      </c>
      <c r="D779" s="110" t="s">
        <v>551</v>
      </c>
      <c r="E779" s="111">
        <f t="shared" si="12"/>
        <v>1353712</v>
      </c>
      <c r="F779" s="112">
        <v>1117212</v>
      </c>
      <c r="G779" s="112">
        <v>236500</v>
      </c>
      <c r="H779" s="112">
        <v>0</v>
      </c>
      <c r="I779" s="112">
        <v>0</v>
      </c>
      <c r="J779" s="112">
        <v>0</v>
      </c>
      <c r="K779" s="112">
        <v>0</v>
      </c>
      <c r="L779" s="112">
        <v>0</v>
      </c>
      <c r="M779" s="112">
        <v>0</v>
      </c>
      <c r="N779" s="112">
        <v>0</v>
      </c>
      <c r="O779" s="112">
        <v>0</v>
      </c>
      <c r="P779" s="112">
        <v>0</v>
      </c>
      <c r="Q779" s="112">
        <v>0</v>
      </c>
      <c r="R779" s="125"/>
    </row>
    <row r="780" ht="15.6" spans="1:18">
      <c r="A780" s="110" t="s">
        <v>506</v>
      </c>
      <c r="B780" s="110" t="s">
        <v>546</v>
      </c>
      <c r="C780" s="110" t="s">
        <v>550</v>
      </c>
      <c r="D780" s="110" t="s">
        <v>482</v>
      </c>
      <c r="E780" s="111">
        <f t="shared" si="12"/>
        <v>1289752</v>
      </c>
      <c r="F780" s="112">
        <v>1053252</v>
      </c>
      <c r="G780" s="112">
        <v>236500</v>
      </c>
      <c r="H780" s="112">
        <v>0</v>
      </c>
      <c r="I780" s="112">
        <v>0</v>
      </c>
      <c r="J780" s="112">
        <v>0</v>
      </c>
      <c r="K780" s="112">
        <v>0</v>
      </c>
      <c r="L780" s="112">
        <v>0</v>
      </c>
      <c r="M780" s="112">
        <v>0</v>
      </c>
      <c r="N780" s="112">
        <v>0</v>
      </c>
      <c r="O780" s="112">
        <v>0</v>
      </c>
      <c r="P780" s="112">
        <v>0</v>
      </c>
      <c r="Q780" s="112">
        <v>0</v>
      </c>
      <c r="R780" s="125"/>
    </row>
    <row r="781" ht="15.6" spans="1:18">
      <c r="A781" s="110" t="s">
        <v>506</v>
      </c>
      <c r="B781" s="110" t="s">
        <v>546</v>
      </c>
      <c r="C781" s="110" t="s">
        <v>550</v>
      </c>
      <c r="D781" s="110" t="s">
        <v>376</v>
      </c>
      <c r="E781" s="111">
        <f t="shared" si="12"/>
        <v>63960</v>
      </c>
      <c r="F781" s="112">
        <v>63960</v>
      </c>
      <c r="G781" s="112">
        <v>0</v>
      </c>
      <c r="H781" s="112">
        <v>0</v>
      </c>
      <c r="I781" s="112">
        <v>0</v>
      </c>
      <c r="J781" s="112">
        <v>0</v>
      </c>
      <c r="K781" s="112">
        <v>0</v>
      </c>
      <c r="L781" s="112">
        <v>0</v>
      </c>
      <c r="M781" s="112">
        <v>0</v>
      </c>
      <c r="N781" s="112">
        <v>0</v>
      </c>
      <c r="O781" s="112">
        <v>0</v>
      </c>
      <c r="P781" s="112">
        <v>0</v>
      </c>
      <c r="Q781" s="112">
        <v>0</v>
      </c>
      <c r="R781" s="125"/>
    </row>
    <row r="782" ht="15.6" spans="1:18">
      <c r="A782" s="109"/>
      <c r="B782" s="110" t="s">
        <v>552</v>
      </c>
      <c r="C782" s="109"/>
      <c r="D782" s="110" t="s">
        <v>553</v>
      </c>
      <c r="E782" s="111">
        <f t="shared" si="12"/>
        <v>59222379.9</v>
      </c>
      <c r="F782" s="112">
        <v>1775198.9</v>
      </c>
      <c r="G782" s="112">
        <v>0</v>
      </c>
      <c r="H782" s="112">
        <v>57447181</v>
      </c>
      <c r="I782" s="112">
        <v>0</v>
      </c>
      <c r="J782" s="112">
        <v>0</v>
      </c>
      <c r="K782" s="112">
        <v>0</v>
      </c>
      <c r="L782" s="112">
        <v>0</v>
      </c>
      <c r="M782" s="112">
        <v>0</v>
      </c>
      <c r="N782" s="112">
        <v>0</v>
      </c>
      <c r="O782" s="112">
        <v>0</v>
      </c>
      <c r="P782" s="112">
        <v>0</v>
      </c>
      <c r="Q782" s="112">
        <v>0</v>
      </c>
      <c r="R782" s="125"/>
    </row>
    <row r="783" ht="15.6" spans="1:18">
      <c r="A783" s="109"/>
      <c r="B783" s="109"/>
      <c r="C783" s="110" t="s">
        <v>554</v>
      </c>
      <c r="D783" s="110" t="s">
        <v>555</v>
      </c>
      <c r="E783" s="111">
        <f t="shared" si="12"/>
        <v>55067306.7</v>
      </c>
      <c r="F783" s="112">
        <v>46125.7</v>
      </c>
      <c r="G783" s="112">
        <v>0</v>
      </c>
      <c r="H783" s="112">
        <v>55021181</v>
      </c>
      <c r="I783" s="112">
        <v>0</v>
      </c>
      <c r="J783" s="112">
        <v>0</v>
      </c>
      <c r="K783" s="112">
        <v>0</v>
      </c>
      <c r="L783" s="112">
        <v>0</v>
      </c>
      <c r="M783" s="112">
        <v>0</v>
      </c>
      <c r="N783" s="112">
        <v>0</v>
      </c>
      <c r="O783" s="112">
        <v>0</v>
      </c>
      <c r="P783" s="112">
        <v>0</v>
      </c>
      <c r="Q783" s="112">
        <v>0</v>
      </c>
      <c r="R783" s="125"/>
    </row>
    <row r="784" ht="15.6" spans="1:18">
      <c r="A784" s="110" t="s">
        <v>506</v>
      </c>
      <c r="B784" s="110" t="s">
        <v>552</v>
      </c>
      <c r="C784" s="110" t="s">
        <v>554</v>
      </c>
      <c r="D784" s="110" t="s">
        <v>376</v>
      </c>
      <c r="E784" s="111">
        <f t="shared" si="12"/>
        <v>55021181</v>
      </c>
      <c r="F784" s="112">
        <v>0</v>
      </c>
      <c r="G784" s="112">
        <v>0</v>
      </c>
      <c r="H784" s="112">
        <v>55021181</v>
      </c>
      <c r="I784" s="112">
        <v>0</v>
      </c>
      <c r="J784" s="112">
        <v>0</v>
      </c>
      <c r="K784" s="112">
        <v>0</v>
      </c>
      <c r="L784" s="112">
        <v>0</v>
      </c>
      <c r="M784" s="112">
        <v>0</v>
      </c>
      <c r="N784" s="112">
        <v>0</v>
      </c>
      <c r="O784" s="112">
        <v>0</v>
      </c>
      <c r="P784" s="112">
        <v>0</v>
      </c>
      <c r="Q784" s="112">
        <v>0</v>
      </c>
      <c r="R784" s="125"/>
    </row>
    <row r="785" ht="15.6" spans="1:18">
      <c r="A785" s="110" t="s">
        <v>506</v>
      </c>
      <c r="B785" s="110" t="s">
        <v>552</v>
      </c>
      <c r="C785" s="110" t="s">
        <v>554</v>
      </c>
      <c r="D785" s="110" t="s">
        <v>80</v>
      </c>
      <c r="E785" s="111">
        <f t="shared" si="12"/>
        <v>33986.4</v>
      </c>
      <c r="F785" s="112">
        <v>33986.4</v>
      </c>
      <c r="G785" s="112">
        <v>0</v>
      </c>
      <c r="H785" s="112">
        <v>0</v>
      </c>
      <c r="I785" s="112">
        <v>0</v>
      </c>
      <c r="J785" s="112">
        <v>0</v>
      </c>
      <c r="K785" s="112">
        <v>0</v>
      </c>
      <c r="L785" s="112">
        <v>0</v>
      </c>
      <c r="M785" s="112">
        <v>0</v>
      </c>
      <c r="N785" s="112">
        <v>0</v>
      </c>
      <c r="O785" s="112">
        <v>0</v>
      </c>
      <c r="P785" s="112">
        <v>0</v>
      </c>
      <c r="Q785" s="112">
        <v>0</v>
      </c>
      <c r="R785" s="125"/>
    </row>
    <row r="786" ht="15.6" spans="1:18">
      <c r="A786" s="110" t="s">
        <v>506</v>
      </c>
      <c r="B786" s="110" t="s">
        <v>552</v>
      </c>
      <c r="C786" s="110" t="s">
        <v>554</v>
      </c>
      <c r="D786" s="110" t="s">
        <v>49</v>
      </c>
      <c r="E786" s="111">
        <f t="shared" si="12"/>
        <v>12139.3</v>
      </c>
      <c r="F786" s="112">
        <v>12139.3</v>
      </c>
      <c r="G786" s="112">
        <v>0</v>
      </c>
      <c r="H786" s="112">
        <v>0</v>
      </c>
      <c r="I786" s="112">
        <v>0</v>
      </c>
      <c r="J786" s="112">
        <v>0</v>
      </c>
      <c r="K786" s="112">
        <v>0</v>
      </c>
      <c r="L786" s="112">
        <v>0</v>
      </c>
      <c r="M786" s="112">
        <v>0</v>
      </c>
      <c r="N786" s="112">
        <v>0</v>
      </c>
      <c r="O786" s="112">
        <v>0</v>
      </c>
      <c r="P786" s="112">
        <v>0</v>
      </c>
      <c r="Q786" s="112">
        <v>0</v>
      </c>
      <c r="R786" s="125"/>
    </row>
    <row r="787" ht="15.6" spans="1:18">
      <c r="A787" s="109"/>
      <c r="B787" s="109"/>
      <c r="C787" s="110" t="s">
        <v>556</v>
      </c>
      <c r="D787" s="110" t="s">
        <v>557</v>
      </c>
      <c r="E787" s="111">
        <f t="shared" si="12"/>
        <v>1609500</v>
      </c>
      <c r="F787" s="112">
        <v>0</v>
      </c>
      <c r="G787" s="112">
        <v>0</v>
      </c>
      <c r="H787" s="112">
        <v>1609500</v>
      </c>
      <c r="I787" s="112">
        <v>0</v>
      </c>
      <c r="J787" s="112">
        <v>0</v>
      </c>
      <c r="K787" s="112">
        <v>0</v>
      </c>
      <c r="L787" s="112">
        <v>0</v>
      </c>
      <c r="M787" s="112">
        <v>0</v>
      </c>
      <c r="N787" s="112">
        <v>0</v>
      </c>
      <c r="O787" s="112">
        <v>0</v>
      </c>
      <c r="P787" s="112">
        <v>0</v>
      </c>
      <c r="Q787" s="112">
        <v>0</v>
      </c>
      <c r="R787" s="125"/>
    </row>
    <row r="788" ht="15.6" spans="1:18">
      <c r="A788" s="110" t="s">
        <v>506</v>
      </c>
      <c r="B788" s="110" t="s">
        <v>552</v>
      </c>
      <c r="C788" s="110" t="s">
        <v>556</v>
      </c>
      <c r="D788" s="110" t="s">
        <v>482</v>
      </c>
      <c r="E788" s="111">
        <f t="shared" si="12"/>
        <v>1609500</v>
      </c>
      <c r="F788" s="112">
        <v>0</v>
      </c>
      <c r="G788" s="112">
        <v>0</v>
      </c>
      <c r="H788" s="112">
        <v>1609500</v>
      </c>
      <c r="I788" s="112">
        <v>0</v>
      </c>
      <c r="J788" s="112">
        <v>0</v>
      </c>
      <c r="K788" s="112">
        <v>0</v>
      </c>
      <c r="L788" s="112">
        <v>0</v>
      </c>
      <c r="M788" s="112">
        <v>0</v>
      </c>
      <c r="N788" s="112">
        <v>0</v>
      </c>
      <c r="O788" s="112">
        <v>0</v>
      </c>
      <c r="P788" s="112">
        <v>0</v>
      </c>
      <c r="Q788" s="112">
        <v>0</v>
      </c>
      <c r="R788" s="125"/>
    </row>
    <row r="789" ht="15.6" spans="1:18">
      <c r="A789" s="109"/>
      <c r="B789" s="109"/>
      <c r="C789" s="110" t="s">
        <v>558</v>
      </c>
      <c r="D789" s="110" t="s">
        <v>559</v>
      </c>
      <c r="E789" s="111">
        <f t="shared" si="12"/>
        <v>816500</v>
      </c>
      <c r="F789" s="112">
        <v>0</v>
      </c>
      <c r="G789" s="112">
        <v>0</v>
      </c>
      <c r="H789" s="112">
        <v>816500</v>
      </c>
      <c r="I789" s="112">
        <v>0</v>
      </c>
      <c r="J789" s="112">
        <v>0</v>
      </c>
      <c r="K789" s="112">
        <v>0</v>
      </c>
      <c r="L789" s="112">
        <v>0</v>
      </c>
      <c r="M789" s="112">
        <v>0</v>
      </c>
      <c r="N789" s="112">
        <v>0</v>
      </c>
      <c r="O789" s="112">
        <v>0</v>
      </c>
      <c r="P789" s="112">
        <v>0</v>
      </c>
      <c r="Q789" s="112">
        <v>0</v>
      </c>
      <c r="R789" s="125"/>
    </row>
    <row r="790" ht="15.6" spans="1:18">
      <c r="A790" s="110" t="s">
        <v>506</v>
      </c>
      <c r="B790" s="110" t="s">
        <v>552</v>
      </c>
      <c r="C790" s="110" t="s">
        <v>558</v>
      </c>
      <c r="D790" s="110" t="s">
        <v>482</v>
      </c>
      <c r="E790" s="111">
        <f t="shared" si="12"/>
        <v>816500</v>
      </c>
      <c r="F790" s="112">
        <v>0</v>
      </c>
      <c r="G790" s="112">
        <v>0</v>
      </c>
      <c r="H790" s="112">
        <v>816500</v>
      </c>
      <c r="I790" s="112">
        <v>0</v>
      </c>
      <c r="J790" s="112">
        <v>0</v>
      </c>
      <c r="K790" s="112">
        <v>0</v>
      </c>
      <c r="L790" s="112">
        <v>0</v>
      </c>
      <c r="M790" s="112">
        <v>0</v>
      </c>
      <c r="N790" s="112">
        <v>0</v>
      </c>
      <c r="O790" s="112">
        <v>0</v>
      </c>
      <c r="P790" s="112">
        <v>0</v>
      </c>
      <c r="Q790" s="112">
        <v>0</v>
      </c>
      <c r="R790" s="125"/>
    </row>
    <row r="791" ht="15.6" spans="1:18">
      <c r="A791" s="109"/>
      <c r="B791" s="109"/>
      <c r="C791" s="110" t="s">
        <v>560</v>
      </c>
      <c r="D791" s="110" t="s">
        <v>561</v>
      </c>
      <c r="E791" s="111">
        <f t="shared" si="12"/>
        <v>1729073.2</v>
      </c>
      <c r="F791" s="112">
        <v>1729073.2</v>
      </c>
      <c r="G791" s="112">
        <v>0</v>
      </c>
      <c r="H791" s="112">
        <v>0</v>
      </c>
      <c r="I791" s="112">
        <v>0</v>
      </c>
      <c r="J791" s="112">
        <v>0</v>
      </c>
      <c r="K791" s="112">
        <v>0</v>
      </c>
      <c r="L791" s="112">
        <v>0</v>
      </c>
      <c r="M791" s="112">
        <v>0</v>
      </c>
      <c r="N791" s="112">
        <v>0</v>
      </c>
      <c r="O791" s="112">
        <v>0</v>
      </c>
      <c r="P791" s="112">
        <v>0</v>
      </c>
      <c r="Q791" s="112">
        <v>0</v>
      </c>
      <c r="R791" s="125"/>
    </row>
    <row r="792" ht="15.6" spans="1:18">
      <c r="A792" s="110" t="s">
        <v>506</v>
      </c>
      <c r="B792" s="110" t="s">
        <v>552</v>
      </c>
      <c r="C792" s="110" t="s">
        <v>560</v>
      </c>
      <c r="D792" s="110" t="s">
        <v>170</v>
      </c>
      <c r="E792" s="111">
        <f t="shared" si="12"/>
        <v>50789.28</v>
      </c>
      <c r="F792" s="112">
        <v>50789.28</v>
      </c>
      <c r="G792" s="112">
        <v>0</v>
      </c>
      <c r="H792" s="112">
        <v>0</v>
      </c>
      <c r="I792" s="112">
        <v>0</v>
      </c>
      <c r="J792" s="112">
        <v>0</v>
      </c>
      <c r="K792" s="112">
        <v>0</v>
      </c>
      <c r="L792" s="112">
        <v>0</v>
      </c>
      <c r="M792" s="112">
        <v>0</v>
      </c>
      <c r="N792" s="112">
        <v>0</v>
      </c>
      <c r="O792" s="112">
        <v>0</v>
      </c>
      <c r="P792" s="112">
        <v>0</v>
      </c>
      <c r="Q792" s="112">
        <v>0</v>
      </c>
      <c r="R792" s="125"/>
    </row>
    <row r="793" ht="15.6" spans="1:18">
      <c r="A793" s="110" t="s">
        <v>506</v>
      </c>
      <c r="B793" s="110" t="s">
        <v>552</v>
      </c>
      <c r="C793" s="110" t="s">
        <v>560</v>
      </c>
      <c r="D793" s="110" t="s">
        <v>466</v>
      </c>
      <c r="E793" s="111">
        <f t="shared" si="12"/>
        <v>134377.92</v>
      </c>
      <c r="F793" s="112">
        <v>134377.92</v>
      </c>
      <c r="G793" s="112">
        <v>0</v>
      </c>
      <c r="H793" s="112">
        <v>0</v>
      </c>
      <c r="I793" s="112">
        <v>0</v>
      </c>
      <c r="J793" s="112">
        <v>0</v>
      </c>
      <c r="K793" s="112">
        <v>0</v>
      </c>
      <c r="L793" s="112">
        <v>0</v>
      </c>
      <c r="M793" s="112">
        <v>0</v>
      </c>
      <c r="N793" s="112">
        <v>0</v>
      </c>
      <c r="O793" s="112">
        <v>0</v>
      </c>
      <c r="P793" s="112">
        <v>0</v>
      </c>
      <c r="Q793" s="112">
        <v>0</v>
      </c>
      <c r="R793" s="125"/>
    </row>
    <row r="794" ht="15.6" spans="1:18">
      <c r="A794" s="110" t="s">
        <v>506</v>
      </c>
      <c r="B794" s="110" t="s">
        <v>552</v>
      </c>
      <c r="C794" s="110" t="s">
        <v>560</v>
      </c>
      <c r="D794" s="110" t="s">
        <v>376</v>
      </c>
      <c r="E794" s="111">
        <f t="shared" si="12"/>
        <v>1526911</v>
      </c>
      <c r="F794" s="112">
        <v>1526911</v>
      </c>
      <c r="G794" s="112">
        <v>0</v>
      </c>
      <c r="H794" s="112">
        <v>0</v>
      </c>
      <c r="I794" s="112">
        <v>0</v>
      </c>
      <c r="J794" s="112">
        <v>0</v>
      </c>
      <c r="K794" s="112">
        <v>0</v>
      </c>
      <c r="L794" s="112">
        <v>0</v>
      </c>
      <c r="M794" s="112">
        <v>0</v>
      </c>
      <c r="N794" s="112">
        <v>0</v>
      </c>
      <c r="O794" s="112">
        <v>0</v>
      </c>
      <c r="P794" s="112">
        <v>0</v>
      </c>
      <c r="Q794" s="112">
        <v>0</v>
      </c>
      <c r="R794" s="125"/>
    </row>
    <row r="795" ht="15.6" spans="1:18">
      <c r="A795" s="110" t="s">
        <v>506</v>
      </c>
      <c r="B795" s="110" t="s">
        <v>552</v>
      </c>
      <c r="C795" s="110" t="s">
        <v>560</v>
      </c>
      <c r="D795" s="110" t="s">
        <v>46</v>
      </c>
      <c r="E795" s="111">
        <f t="shared" si="12"/>
        <v>16995</v>
      </c>
      <c r="F795" s="112">
        <v>16995</v>
      </c>
      <c r="G795" s="112">
        <v>0</v>
      </c>
      <c r="H795" s="112">
        <v>0</v>
      </c>
      <c r="I795" s="112">
        <v>0</v>
      </c>
      <c r="J795" s="112">
        <v>0</v>
      </c>
      <c r="K795" s="112">
        <v>0</v>
      </c>
      <c r="L795" s="112">
        <v>0</v>
      </c>
      <c r="M795" s="112">
        <v>0</v>
      </c>
      <c r="N795" s="112">
        <v>0</v>
      </c>
      <c r="O795" s="112">
        <v>0</v>
      </c>
      <c r="P795" s="112">
        <v>0</v>
      </c>
      <c r="Q795" s="112">
        <v>0</v>
      </c>
      <c r="R795" s="125"/>
    </row>
    <row r="796" ht="15.6" spans="1:18">
      <c r="A796" s="109"/>
      <c r="B796" s="110" t="s">
        <v>562</v>
      </c>
      <c r="C796" s="109"/>
      <c r="D796" s="110" t="s">
        <v>563</v>
      </c>
      <c r="E796" s="111">
        <f t="shared" si="12"/>
        <v>10986000</v>
      </c>
      <c r="F796" s="112">
        <v>0</v>
      </c>
      <c r="G796" s="112">
        <v>0</v>
      </c>
      <c r="H796" s="112">
        <v>10986000</v>
      </c>
      <c r="I796" s="112">
        <v>0</v>
      </c>
      <c r="J796" s="112">
        <v>0</v>
      </c>
      <c r="K796" s="112">
        <v>0</v>
      </c>
      <c r="L796" s="112">
        <v>0</v>
      </c>
      <c r="M796" s="112">
        <v>0</v>
      </c>
      <c r="N796" s="112">
        <v>0</v>
      </c>
      <c r="O796" s="112">
        <v>0</v>
      </c>
      <c r="P796" s="112">
        <v>0</v>
      </c>
      <c r="Q796" s="112">
        <v>0</v>
      </c>
      <c r="R796" s="125"/>
    </row>
    <row r="797" ht="15.6" spans="1:18">
      <c r="A797" s="109"/>
      <c r="B797" s="109"/>
      <c r="C797" s="110" t="s">
        <v>564</v>
      </c>
      <c r="D797" s="110" t="s">
        <v>565</v>
      </c>
      <c r="E797" s="111">
        <f t="shared" si="12"/>
        <v>10986000</v>
      </c>
      <c r="F797" s="112">
        <v>0</v>
      </c>
      <c r="G797" s="112">
        <v>0</v>
      </c>
      <c r="H797" s="112">
        <v>10986000</v>
      </c>
      <c r="I797" s="112">
        <v>0</v>
      </c>
      <c r="J797" s="112">
        <v>0</v>
      </c>
      <c r="K797" s="112">
        <v>0</v>
      </c>
      <c r="L797" s="112">
        <v>0</v>
      </c>
      <c r="M797" s="112">
        <v>0</v>
      </c>
      <c r="N797" s="112">
        <v>0</v>
      </c>
      <c r="O797" s="112">
        <v>0</v>
      </c>
      <c r="P797" s="112">
        <v>0</v>
      </c>
      <c r="Q797" s="112">
        <v>0</v>
      </c>
      <c r="R797" s="125"/>
    </row>
    <row r="798" ht="15.6" spans="1:18">
      <c r="A798" s="110" t="s">
        <v>506</v>
      </c>
      <c r="B798" s="110" t="s">
        <v>562</v>
      </c>
      <c r="C798" s="110" t="s">
        <v>564</v>
      </c>
      <c r="D798" s="110" t="s">
        <v>53</v>
      </c>
      <c r="E798" s="111">
        <f t="shared" si="12"/>
        <v>8500000</v>
      </c>
      <c r="F798" s="112">
        <v>0</v>
      </c>
      <c r="G798" s="112">
        <v>0</v>
      </c>
      <c r="H798" s="112">
        <v>8500000</v>
      </c>
      <c r="I798" s="112">
        <v>0</v>
      </c>
      <c r="J798" s="112">
        <v>0</v>
      </c>
      <c r="K798" s="112">
        <v>0</v>
      </c>
      <c r="L798" s="112">
        <v>0</v>
      </c>
      <c r="M798" s="112">
        <v>0</v>
      </c>
      <c r="N798" s="112">
        <v>0</v>
      </c>
      <c r="O798" s="112">
        <v>0</v>
      </c>
      <c r="P798" s="112">
        <v>0</v>
      </c>
      <c r="Q798" s="112">
        <v>0</v>
      </c>
      <c r="R798" s="125"/>
    </row>
    <row r="799" ht="15.6" spans="1:18">
      <c r="A799" s="110" t="s">
        <v>506</v>
      </c>
      <c r="B799" s="110" t="s">
        <v>562</v>
      </c>
      <c r="C799" s="110" t="s">
        <v>564</v>
      </c>
      <c r="D799" s="110" t="s">
        <v>361</v>
      </c>
      <c r="E799" s="111">
        <f t="shared" si="12"/>
        <v>2486000</v>
      </c>
      <c r="F799" s="112">
        <v>0</v>
      </c>
      <c r="G799" s="112">
        <v>0</v>
      </c>
      <c r="H799" s="112">
        <v>2486000</v>
      </c>
      <c r="I799" s="112">
        <v>0</v>
      </c>
      <c r="J799" s="112">
        <v>0</v>
      </c>
      <c r="K799" s="112">
        <v>0</v>
      </c>
      <c r="L799" s="112">
        <v>0</v>
      </c>
      <c r="M799" s="112">
        <v>0</v>
      </c>
      <c r="N799" s="112">
        <v>0</v>
      </c>
      <c r="O799" s="112">
        <v>0</v>
      </c>
      <c r="P799" s="112">
        <v>0</v>
      </c>
      <c r="Q799" s="112">
        <v>0</v>
      </c>
      <c r="R799" s="125"/>
    </row>
    <row r="800" ht="15.6" spans="1:18">
      <c r="A800" s="109"/>
      <c r="B800" s="110" t="s">
        <v>566</v>
      </c>
      <c r="C800" s="109"/>
      <c r="D800" s="110" t="s">
        <v>567</v>
      </c>
      <c r="E800" s="111">
        <f t="shared" si="12"/>
        <v>290000</v>
      </c>
      <c r="F800" s="112">
        <v>0</v>
      </c>
      <c r="G800" s="112">
        <v>0</v>
      </c>
      <c r="H800" s="112">
        <v>290000</v>
      </c>
      <c r="I800" s="112">
        <v>0</v>
      </c>
      <c r="J800" s="112">
        <v>0</v>
      </c>
      <c r="K800" s="112">
        <v>0</v>
      </c>
      <c r="L800" s="112">
        <v>0</v>
      </c>
      <c r="M800" s="112">
        <v>0</v>
      </c>
      <c r="N800" s="112">
        <v>0</v>
      </c>
      <c r="O800" s="112">
        <v>0</v>
      </c>
      <c r="P800" s="112">
        <v>0</v>
      </c>
      <c r="Q800" s="112">
        <v>0</v>
      </c>
      <c r="R800" s="125"/>
    </row>
    <row r="801" ht="15.6" spans="1:18">
      <c r="A801" s="109"/>
      <c r="B801" s="109"/>
      <c r="C801" s="110" t="s">
        <v>568</v>
      </c>
      <c r="D801" s="110" t="s">
        <v>569</v>
      </c>
      <c r="E801" s="111">
        <f t="shared" si="12"/>
        <v>290000</v>
      </c>
      <c r="F801" s="112">
        <v>0</v>
      </c>
      <c r="G801" s="112">
        <v>0</v>
      </c>
      <c r="H801" s="112">
        <v>290000</v>
      </c>
      <c r="I801" s="112">
        <v>0</v>
      </c>
      <c r="J801" s="112">
        <v>0</v>
      </c>
      <c r="K801" s="112">
        <v>0</v>
      </c>
      <c r="L801" s="112">
        <v>0</v>
      </c>
      <c r="M801" s="112">
        <v>0</v>
      </c>
      <c r="N801" s="112">
        <v>0</v>
      </c>
      <c r="O801" s="112">
        <v>0</v>
      </c>
      <c r="P801" s="112">
        <v>0</v>
      </c>
      <c r="Q801" s="112">
        <v>0</v>
      </c>
      <c r="R801" s="125"/>
    </row>
    <row r="802" ht="15.6" spans="1:18">
      <c r="A802" s="110" t="s">
        <v>506</v>
      </c>
      <c r="B802" s="110" t="s">
        <v>566</v>
      </c>
      <c r="C802" s="110" t="s">
        <v>568</v>
      </c>
      <c r="D802" s="110" t="s">
        <v>53</v>
      </c>
      <c r="E802" s="111">
        <f t="shared" si="12"/>
        <v>290000</v>
      </c>
      <c r="F802" s="112">
        <v>0</v>
      </c>
      <c r="G802" s="112">
        <v>0</v>
      </c>
      <c r="H802" s="112">
        <v>290000</v>
      </c>
      <c r="I802" s="112">
        <v>0</v>
      </c>
      <c r="J802" s="112">
        <v>0</v>
      </c>
      <c r="K802" s="112">
        <v>0</v>
      </c>
      <c r="L802" s="112">
        <v>0</v>
      </c>
      <c r="M802" s="112">
        <v>0</v>
      </c>
      <c r="N802" s="112">
        <v>0</v>
      </c>
      <c r="O802" s="112">
        <v>0</v>
      </c>
      <c r="P802" s="112">
        <v>0</v>
      </c>
      <c r="Q802" s="112">
        <v>0</v>
      </c>
      <c r="R802" s="125"/>
    </row>
    <row r="803" ht="15.6" spans="1:18">
      <c r="A803" s="110" t="s">
        <v>570</v>
      </c>
      <c r="B803" s="109"/>
      <c r="C803" s="109"/>
      <c r="D803" s="110" t="s">
        <v>571</v>
      </c>
      <c r="E803" s="111">
        <f t="shared" si="12"/>
        <v>86752217</v>
      </c>
      <c r="F803" s="112">
        <v>64800</v>
      </c>
      <c r="G803" s="112">
        <v>83750</v>
      </c>
      <c r="H803" s="112">
        <v>25922000</v>
      </c>
      <c r="I803" s="112">
        <v>0</v>
      </c>
      <c r="J803" s="112">
        <v>0</v>
      </c>
      <c r="K803" s="112">
        <v>0</v>
      </c>
      <c r="L803" s="112">
        <v>0</v>
      </c>
      <c r="M803" s="112">
        <v>0</v>
      </c>
      <c r="N803" s="112">
        <v>0</v>
      </c>
      <c r="O803" s="112">
        <v>7096667</v>
      </c>
      <c r="P803" s="112">
        <v>0</v>
      </c>
      <c r="Q803" s="112">
        <v>53585000</v>
      </c>
      <c r="R803" s="125"/>
    </row>
    <row r="804" ht="15.6" spans="1:18">
      <c r="A804" s="109"/>
      <c r="B804" s="110" t="s">
        <v>572</v>
      </c>
      <c r="C804" s="109"/>
      <c r="D804" s="110" t="s">
        <v>573</v>
      </c>
      <c r="E804" s="111">
        <f t="shared" si="12"/>
        <v>83102217</v>
      </c>
      <c r="F804" s="112">
        <v>64800</v>
      </c>
      <c r="G804" s="112">
        <v>83750</v>
      </c>
      <c r="H804" s="112">
        <v>25922000</v>
      </c>
      <c r="I804" s="112">
        <v>0</v>
      </c>
      <c r="J804" s="112">
        <v>0</v>
      </c>
      <c r="K804" s="112">
        <v>0</v>
      </c>
      <c r="L804" s="112">
        <v>0</v>
      </c>
      <c r="M804" s="112">
        <v>0</v>
      </c>
      <c r="N804" s="112">
        <v>0</v>
      </c>
      <c r="O804" s="112">
        <v>7096667</v>
      </c>
      <c r="P804" s="112">
        <v>0</v>
      </c>
      <c r="Q804" s="112">
        <v>49935000</v>
      </c>
      <c r="R804" s="125"/>
    </row>
    <row r="805" ht="15.6" spans="1:18">
      <c r="A805" s="109"/>
      <c r="B805" s="109"/>
      <c r="C805" s="110" t="s">
        <v>574</v>
      </c>
      <c r="D805" s="110" t="s">
        <v>575</v>
      </c>
      <c r="E805" s="111">
        <f t="shared" si="12"/>
        <v>1148550</v>
      </c>
      <c r="F805" s="112">
        <v>64800</v>
      </c>
      <c r="G805" s="112">
        <v>83750</v>
      </c>
      <c r="H805" s="112">
        <v>0</v>
      </c>
      <c r="I805" s="112">
        <v>0</v>
      </c>
      <c r="J805" s="112">
        <v>0</v>
      </c>
      <c r="K805" s="112">
        <v>0</v>
      </c>
      <c r="L805" s="112">
        <v>0</v>
      </c>
      <c r="M805" s="112">
        <v>0</v>
      </c>
      <c r="N805" s="112">
        <v>0</v>
      </c>
      <c r="O805" s="112">
        <v>1000000</v>
      </c>
      <c r="P805" s="112">
        <v>0</v>
      </c>
      <c r="Q805" s="112">
        <v>0</v>
      </c>
      <c r="R805" s="125"/>
    </row>
    <row r="806" ht="15.6" spans="1:18">
      <c r="A806" s="110" t="s">
        <v>570</v>
      </c>
      <c r="B806" s="110" t="s">
        <v>572</v>
      </c>
      <c r="C806" s="110" t="s">
        <v>574</v>
      </c>
      <c r="D806" s="110" t="s">
        <v>53</v>
      </c>
      <c r="E806" s="111">
        <f t="shared" si="12"/>
        <v>1000000</v>
      </c>
      <c r="F806" s="112">
        <v>0</v>
      </c>
      <c r="G806" s="112">
        <v>0</v>
      </c>
      <c r="H806" s="112">
        <v>0</v>
      </c>
      <c r="I806" s="112">
        <v>0</v>
      </c>
      <c r="J806" s="112">
        <v>0</v>
      </c>
      <c r="K806" s="112">
        <v>0</v>
      </c>
      <c r="L806" s="112">
        <v>0</v>
      </c>
      <c r="M806" s="112">
        <v>0</v>
      </c>
      <c r="N806" s="112">
        <v>0</v>
      </c>
      <c r="O806" s="112">
        <v>1000000</v>
      </c>
      <c r="P806" s="112">
        <v>0</v>
      </c>
      <c r="Q806" s="112">
        <v>0</v>
      </c>
      <c r="R806" s="125"/>
    </row>
    <row r="807" ht="15.6" spans="1:18">
      <c r="A807" s="110" t="s">
        <v>570</v>
      </c>
      <c r="B807" s="110" t="s">
        <v>572</v>
      </c>
      <c r="C807" s="110" t="s">
        <v>574</v>
      </c>
      <c r="D807" s="110" t="s">
        <v>576</v>
      </c>
      <c r="E807" s="111">
        <f t="shared" si="12"/>
        <v>148550</v>
      </c>
      <c r="F807" s="112">
        <v>64800</v>
      </c>
      <c r="G807" s="112">
        <v>83750</v>
      </c>
      <c r="H807" s="112">
        <v>0</v>
      </c>
      <c r="I807" s="112">
        <v>0</v>
      </c>
      <c r="J807" s="112">
        <v>0</v>
      </c>
      <c r="K807" s="112">
        <v>0</v>
      </c>
      <c r="L807" s="112">
        <v>0</v>
      </c>
      <c r="M807" s="112">
        <v>0</v>
      </c>
      <c r="N807" s="112">
        <v>0</v>
      </c>
      <c r="O807" s="112">
        <v>0</v>
      </c>
      <c r="P807" s="112">
        <v>0</v>
      </c>
      <c r="Q807" s="112">
        <v>0</v>
      </c>
      <c r="R807" s="125"/>
    </row>
    <row r="808" ht="15.6" spans="1:18">
      <c r="A808" s="109"/>
      <c r="B808" s="109"/>
      <c r="C808" s="110" t="s">
        <v>577</v>
      </c>
      <c r="D808" s="110" t="s">
        <v>578</v>
      </c>
      <c r="E808" s="111">
        <f t="shared" si="12"/>
        <v>6096667</v>
      </c>
      <c r="F808" s="112">
        <v>0</v>
      </c>
      <c r="G808" s="112">
        <v>0</v>
      </c>
      <c r="H808" s="112">
        <v>0</v>
      </c>
      <c r="I808" s="112">
        <v>0</v>
      </c>
      <c r="J808" s="112">
        <v>0</v>
      </c>
      <c r="K808" s="112">
        <v>0</v>
      </c>
      <c r="L808" s="112">
        <v>0</v>
      </c>
      <c r="M808" s="112">
        <v>0</v>
      </c>
      <c r="N808" s="112">
        <v>0</v>
      </c>
      <c r="O808" s="112">
        <v>6096667</v>
      </c>
      <c r="P808" s="112">
        <v>0</v>
      </c>
      <c r="Q808" s="112">
        <v>0</v>
      </c>
      <c r="R808" s="125"/>
    </row>
    <row r="809" ht="15.6" spans="1:18">
      <c r="A809" s="110" t="s">
        <v>570</v>
      </c>
      <c r="B809" s="110" t="s">
        <v>572</v>
      </c>
      <c r="C809" s="110" t="s">
        <v>577</v>
      </c>
      <c r="D809" s="110" t="s">
        <v>472</v>
      </c>
      <c r="E809" s="111">
        <f t="shared" si="12"/>
        <v>6096667</v>
      </c>
      <c r="F809" s="112">
        <v>0</v>
      </c>
      <c r="G809" s="112">
        <v>0</v>
      </c>
      <c r="H809" s="112">
        <v>0</v>
      </c>
      <c r="I809" s="112">
        <v>0</v>
      </c>
      <c r="J809" s="112">
        <v>0</v>
      </c>
      <c r="K809" s="112">
        <v>0</v>
      </c>
      <c r="L809" s="112">
        <v>0</v>
      </c>
      <c r="M809" s="112">
        <v>0</v>
      </c>
      <c r="N809" s="112">
        <v>0</v>
      </c>
      <c r="O809" s="112">
        <v>6096667</v>
      </c>
      <c r="P809" s="112">
        <v>0</v>
      </c>
      <c r="Q809" s="112">
        <v>0</v>
      </c>
      <c r="R809" s="125"/>
    </row>
    <row r="810" ht="15.6" spans="1:18">
      <c r="A810" s="109"/>
      <c r="B810" s="109"/>
      <c r="C810" s="110" t="s">
        <v>579</v>
      </c>
      <c r="D810" s="110" t="s">
        <v>580</v>
      </c>
      <c r="E810" s="111">
        <f t="shared" si="12"/>
        <v>75857000</v>
      </c>
      <c r="F810" s="112">
        <v>0</v>
      </c>
      <c r="G810" s="112">
        <v>0</v>
      </c>
      <c r="H810" s="112">
        <v>25922000</v>
      </c>
      <c r="I810" s="112">
        <v>0</v>
      </c>
      <c r="J810" s="112">
        <v>0</v>
      </c>
      <c r="K810" s="112">
        <v>0</v>
      </c>
      <c r="L810" s="112">
        <v>0</v>
      </c>
      <c r="M810" s="112">
        <v>0</v>
      </c>
      <c r="N810" s="112">
        <v>0</v>
      </c>
      <c r="O810" s="112">
        <v>0</v>
      </c>
      <c r="P810" s="112">
        <v>0</v>
      </c>
      <c r="Q810" s="112">
        <v>49935000</v>
      </c>
      <c r="R810" s="125"/>
    </row>
    <row r="811" ht="15.6" spans="1:18">
      <c r="A811" s="110" t="s">
        <v>570</v>
      </c>
      <c r="B811" s="110" t="s">
        <v>572</v>
      </c>
      <c r="C811" s="110" t="s">
        <v>579</v>
      </c>
      <c r="D811" s="110" t="s">
        <v>53</v>
      </c>
      <c r="E811" s="111">
        <f t="shared" si="12"/>
        <v>75857000</v>
      </c>
      <c r="F811" s="112">
        <v>0</v>
      </c>
      <c r="G811" s="112">
        <v>0</v>
      </c>
      <c r="H811" s="112">
        <v>25922000</v>
      </c>
      <c r="I811" s="112">
        <v>0</v>
      </c>
      <c r="J811" s="112">
        <v>0</v>
      </c>
      <c r="K811" s="112">
        <v>0</v>
      </c>
      <c r="L811" s="112">
        <v>0</v>
      </c>
      <c r="M811" s="112">
        <v>0</v>
      </c>
      <c r="N811" s="112">
        <v>0</v>
      </c>
      <c r="O811" s="112">
        <v>0</v>
      </c>
      <c r="P811" s="112">
        <v>0</v>
      </c>
      <c r="Q811" s="112">
        <v>49935000</v>
      </c>
      <c r="R811" s="125"/>
    </row>
    <row r="812" ht="15.6" spans="1:18">
      <c r="A812" s="109"/>
      <c r="B812" s="110" t="s">
        <v>581</v>
      </c>
      <c r="C812" s="109"/>
      <c r="D812" s="110" t="s">
        <v>582</v>
      </c>
      <c r="E812" s="111">
        <f t="shared" si="12"/>
        <v>3650000</v>
      </c>
      <c r="F812" s="112">
        <v>0</v>
      </c>
      <c r="G812" s="112">
        <v>0</v>
      </c>
      <c r="H812" s="112">
        <v>0</v>
      </c>
      <c r="I812" s="112">
        <v>0</v>
      </c>
      <c r="J812" s="112">
        <v>0</v>
      </c>
      <c r="K812" s="112">
        <v>0</v>
      </c>
      <c r="L812" s="112">
        <v>0</v>
      </c>
      <c r="M812" s="112">
        <v>0</v>
      </c>
      <c r="N812" s="112">
        <v>0</v>
      </c>
      <c r="O812" s="112">
        <v>0</v>
      </c>
      <c r="P812" s="112">
        <v>0</v>
      </c>
      <c r="Q812" s="112">
        <v>3650000</v>
      </c>
      <c r="R812" s="125"/>
    </row>
    <row r="813" ht="15.6" spans="1:18">
      <c r="A813" s="109"/>
      <c r="B813" s="109"/>
      <c r="C813" s="110" t="s">
        <v>583</v>
      </c>
      <c r="D813" s="110" t="s">
        <v>584</v>
      </c>
      <c r="E813" s="111">
        <f t="shared" ref="E813:E864" si="13">SUM(F813:R813)</f>
        <v>3650000</v>
      </c>
      <c r="F813" s="112">
        <v>0</v>
      </c>
      <c r="G813" s="112">
        <v>0</v>
      </c>
      <c r="H813" s="112">
        <v>0</v>
      </c>
      <c r="I813" s="112">
        <v>0</v>
      </c>
      <c r="J813" s="112">
        <v>0</v>
      </c>
      <c r="K813" s="112">
        <v>0</v>
      </c>
      <c r="L813" s="112">
        <v>0</v>
      </c>
      <c r="M813" s="112">
        <v>0</v>
      </c>
      <c r="N813" s="112">
        <v>0</v>
      </c>
      <c r="O813" s="112">
        <v>0</v>
      </c>
      <c r="P813" s="112">
        <v>0</v>
      </c>
      <c r="Q813" s="112">
        <v>3650000</v>
      </c>
      <c r="R813" s="125"/>
    </row>
    <row r="814" ht="15.6" spans="1:18">
      <c r="A814" s="110" t="s">
        <v>570</v>
      </c>
      <c r="B814" s="110" t="s">
        <v>581</v>
      </c>
      <c r="C814" s="110" t="s">
        <v>583</v>
      </c>
      <c r="D814" s="110" t="s">
        <v>467</v>
      </c>
      <c r="E814" s="111">
        <f t="shared" si="13"/>
        <v>3650000</v>
      </c>
      <c r="F814" s="112">
        <v>0</v>
      </c>
      <c r="G814" s="112">
        <v>0</v>
      </c>
      <c r="H814" s="112">
        <v>0</v>
      </c>
      <c r="I814" s="112">
        <v>0</v>
      </c>
      <c r="J814" s="112">
        <v>0</v>
      </c>
      <c r="K814" s="112">
        <v>0</v>
      </c>
      <c r="L814" s="112">
        <v>0</v>
      </c>
      <c r="M814" s="112">
        <v>0</v>
      </c>
      <c r="N814" s="112">
        <v>0</v>
      </c>
      <c r="O814" s="112">
        <v>0</v>
      </c>
      <c r="P814" s="112">
        <v>0</v>
      </c>
      <c r="Q814" s="112">
        <v>3650000</v>
      </c>
      <c r="R814" s="125"/>
    </row>
    <row r="815" ht="15.6" spans="1:18">
      <c r="A815" s="110" t="s">
        <v>585</v>
      </c>
      <c r="B815" s="109"/>
      <c r="C815" s="109"/>
      <c r="D815" s="110" t="s">
        <v>586</v>
      </c>
      <c r="E815" s="111">
        <f>SUM(F815:R815)-270044.77-3000000-3600000-3000000-1500000</f>
        <v>65624984.55</v>
      </c>
      <c r="F815" s="112">
        <v>8943893.32</v>
      </c>
      <c r="G815" s="112">
        <f>4150569-1500000</f>
        <v>2650569</v>
      </c>
      <c r="H815" s="112">
        <v>9432</v>
      </c>
      <c r="I815" s="112">
        <v>0</v>
      </c>
      <c r="J815" s="112">
        <v>0</v>
      </c>
      <c r="K815" s="112">
        <v>0</v>
      </c>
      <c r="L815" s="112">
        <v>0</v>
      </c>
      <c r="M815" s="112">
        <v>0</v>
      </c>
      <c r="N815" s="112">
        <v>5508200</v>
      </c>
      <c r="O815" s="112">
        <f>50123244.77-270044.77-3000000-3000000</f>
        <v>43853200</v>
      </c>
      <c r="P815" s="112">
        <v>0</v>
      </c>
      <c r="Q815" s="112">
        <f>23586935-3600000-3957200</f>
        <v>16029735</v>
      </c>
      <c r="R815" s="125"/>
    </row>
    <row r="816" ht="15.6" spans="1:18">
      <c r="A816" s="109"/>
      <c r="B816" s="110" t="s">
        <v>587</v>
      </c>
      <c r="C816" s="109"/>
      <c r="D816" s="110" t="s">
        <v>588</v>
      </c>
      <c r="E816" s="111">
        <f t="shared" si="13"/>
        <v>22068101.32</v>
      </c>
      <c r="F816" s="112">
        <v>7897365.32</v>
      </c>
      <c r="G816" s="112">
        <v>1760369</v>
      </c>
      <c r="H816" s="112">
        <v>9432</v>
      </c>
      <c r="I816" s="112">
        <v>0</v>
      </c>
      <c r="J816" s="112">
        <v>0</v>
      </c>
      <c r="K816" s="112">
        <v>0</v>
      </c>
      <c r="L816" s="112">
        <v>0</v>
      </c>
      <c r="M816" s="112">
        <v>0</v>
      </c>
      <c r="N816" s="112">
        <v>0</v>
      </c>
      <c r="O816" s="112">
        <v>0</v>
      </c>
      <c r="P816" s="112">
        <v>0</v>
      </c>
      <c r="Q816" s="112">
        <v>12400935</v>
      </c>
      <c r="R816" s="125"/>
    </row>
    <row r="817" ht="15.6" spans="1:18">
      <c r="A817" s="109"/>
      <c r="B817" s="109"/>
      <c r="C817" s="110" t="s">
        <v>589</v>
      </c>
      <c r="D817" s="110" t="s">
        <v>42</v>
      </c>
      <c r="E817" s="111">
        <f t="shared" si="13"/>
        <v>21910501.32</v>
      </c>
      <c r="F817" s="112">
        <v>7897365.32</v>
      </c>
      <c r="G817" s="112">
        <v>1760369</v>
      </c>
      <c r="H817" s="112">
        <v>9432</v>
      </c>
      <c r="I817" s="112">
        <v>0</v>
      </c>
      <c r="J817" s="112">
        <v>0</v>
      </c>
      <c r="K817" s="112">
        <v>0</v>
      </c>
      <c r="L817" s="112">
        <v>0</v>
      </c>
      <c r="M817" s="112">
        <v>0</v>
      </c>
      <c r="N817" s="112">
        <v>0</v>
      </c>
      <c r="O817" s="112">
        <v>0</v>
      </c>
      <c r="P817" s="112">
        <v>0</v>
      </c>
      <c r="Q817" s="112">
        <v>12243335</v>
      </c>
      <c r="R817" s="125"/>
    </row>
    <row r="818" ht="15.6" spans="1:18">
      <c r="A818" s="110" t="s">
        <v>585</v>
      </c>
      <c r="B818" s="110" t="s">
        <v>587</v>
      </c>
      <c r="C818" s="110" t="s">
        <v>589</v>
      </c>
      <c r="D818" s="110" t="s">
        <v>590</v>
      </c>
      <c r="E818" s="111">
        <f t="shared" si="13"/>
        <v>3331113.32</v>
      </c>
      <c r="F818" s="112">
        <v>2881113.32</v>
      </c>
      <c r="G818" s="112">
        <v>450000</v>
      </c>
      <c r="H818" s="112">
        <v>0</v>
      </c>
      <c r="I818" s="112">
        <v>0</v>
      </c>
      <c r="J818" s="112">
        <v>0</v>
      </c>
      <c r="K818" s="112">
        <v>0</v>
      </c>
      <c r="L818" s="112">
        <v>0</v>
      </c>
      <c r="M818" s="112">
        <v>0</v>
      </c>
      <c r="N818" s="112">
        <v>0</v>
      </c>
      <c r="O818" s="112">
        <v>0</v>
      </c>
      <c r="P818" s="112">
        <v>0</v>
      </c>
      <c r="Q818" s="112">
        <v>0</v>
      </c>
      <c r="R818" s="125"/>
    </row>
    <row r="819" ht="15.6" spans="1:18">
      <c r="A819" s="110" t="s">
        <v>585</v>
      </c>
      <c r="B819" s="110" t="s">
        <v>587</v>
      </c>
      <c r="C819" s="110" t="s">
        <v>589</v>
      </c>
      <c r="D819" s="110" t="s">
        <v>467</v>
      </c>
      <c r="E819" s="111">
        <f t="shared" si="13"/>
        <v>16897353</v>
      </c>
      <c r="F819" s="112">
        <v>4136086</v>
      </c>
      <c r="G819" s="112">
        <v>508500</v>
      </c>
      <c r="H819" s="112">
        <v>9432</v>
      </c>
      <c r="I819" s="112">
        <v>0</v>
      </c>
      <c r="J819" s="112">
        <v>0</v>
      </c>
      <c r="K819" s="112">
        <v>0</v>
      </c>
      <c r="L819" s="112">
        <v>0</v>
      </c>
      <c r="M819" s="112">
        <v>0</v>
      </c>
      <c r="N819" s="112">
        <v>0</v>
      </c>
      <c r="O819" s="112">
        <v>0</v>
      </c>
      <c r="P819" s="112">
        <v>0</v>
      </c>
      <c r="Q819" s="112">
        <v>12243335</v>
      </c>
      <c r="R819" s="125"/>
    </row>
    <row r="820" ht="15.6" spans="1:18">
      <c r="A820" s="110" t="s">
        <v>585</v>
      </c>
      <c r="B820" s="110" t="s">
        <v>587</v>
      </c>
      <c r="C820" s="110" t="s">
        <v>589</v>
      </c>
      <c r="D820" s="110" t="s">
        <v>468</v>
      </c>
      <c r="E820" s="111">
        <f t="shared" si="13"/>
        <v>1119366</v>
      </c>
      <c r="F820" s="112">
        <v>880166</v>
      </c>
      <c r="G820" s="112">
        <v>239200</v>
      </c>
      <c r="H820" s="112">
        <v>0</v>
      </c>
      <c r="I820" s="112">
        <v>0</v>
      </c>
      <c r="J820" s="112">
        <v>0</v>
      </c>
      <c r="K820" s="112">
        <v>0</v>
      </c>
      <c r="L820" s="112">
        <v>0</v>
      </c>
      <c r="M820" s="112">
        <v>0</v>
      </c>
      <c r="N820" s="112">
        <v>0</v>
      </c>
      <c r="O820" s="112">
        <v>0</v>
      </c>
      <c r="P820" s="112">
        <v>0</v>
      </c>
      <c r="Q820" s="112">
        <v>0</v>
      </c>
      <c r="R820" s="125"/>
    </row>
    <row r="821" ht="15.6" spans="1:18">
      <c r="A821" s="110" t="s">
        <v>585</v>
      </c>
      <c r="B821" s="110" t="s">
        <v>587</v>
      </c>
      <c r="C821" s="110" t="s">
        <v>589</v>
      </c>
      <c r="D821" s="110" t="s">
        <v>44</v>
      </c>
      <c r="E821" s="111">
        <f t="shared" si="13"/>
        <v>562669</v>
      </c>
      <c r="F821" s="112">
        <v>0</v>
      </c>
      <c r="G821" s="112">
        <v>562669</v>
      </c>
      <c r="H821" s="112">
        <v>0</v>
      </c>
      <c r="I821" s="112">
        <v>0</v>
      </c>
      <c r="J821" s="112">
        <v>0</v>
      </c>
      <c r="K821" s="112">
        <v>0</v>
      </c>
      <c r="L821" s="112">
        <v>0</v>
      </c>
      <c r="M821" s="112">
        <v>0</v>
      </c>
      <c r="N821" s="112">
        <v>0</v>
      </c>
      <c r="O821" s="112">
        <v>0</v>
      </c>
      <c r="P821" s="112">
        <v>0</v>
      </c>
      <c r="Q821" s="112">
        <v>0</v>
      </c>
      <c r="R821" s="125"/>
    </row>
    <row r="822" ht="15.6" spans="1:18">
      <c r="A822" s="109"/>
      <c r="B822" s="109"/>
      <c r="C822" s="110" t="s">
        <v>591</v>
      </c>
      <c r="D822" s="110" t="s">
        <v>592</v>
      </c>
      <c r="E822" s="111">
        <f t="shared" si="13"/>
        <v>157600</v>
      </c>
      <c r="F822" s="112">
        <v>0</v>
      </c>
      <c r="G822" s="112">
        <v>0</v>
      </c>
      <c r="H822" s="112">
        <v>0</v>
      </c>
      <c r="I822" s="112">
        <v>0</v>
      </c>
      <c r="J822" s="112">
        <v>0</v>
      </c>
      <c r="K822" s="112">
        <v>0</v>
      </c>
      <c r="L822" s="112">
        <v>0</v>
      </c>
      <c r="M822" s="112">
        <v>0</v>
      </c>
      <c r="N822" s="112">
        <v>0</v>
      </c>
      <c r="O822" s="112">
        <v>0</v>
      </c>
      <c r="P822" s="112">
        <v>0</v>
      </c>
      <c r="Q822" s="112">
        <v>157600</v>
      </c>
      <c r="R822" s="125"/>
    </row>
    <row r="823" ht="15.6" spans="1:18">
      <c r="A823" s="110" t="s">
        <v>585</v>
      </c>
      <c r="B823" s="110" t="s">
        <v>587</v>
      </c>
      <c r="C823" s="110" t="s">
        <v>591</v>
      </c>
      <c r="D823" s="110" t="s">
        <v>467</v>
      </c>
      <c r="E823" s="111">
        <f t="shared" si="13"/>
        <v>157600</v>
      </c>
      <c r="F823" s="112">
        <v>0</v>
      </c>
      <c r="G823" s="112">
        <v>0</v>
      </c>
      <c r="H823" s="112">
        <v>0</v>
      </c>
      <c r="I823" s="112">
        <v>0</v>
      </c>
      <c r="J823" s="112">
        <v>0</v>
      </c>
      <c r="K823" s="112">
        <v>0</v>
      </c>
      <c r="L823" s="112">
        <v>0</v>
      </c>
      <c r="M823" s="112">
        <v>0</v>
      </c>
      <c r="N823" s="112">
        <v>0</v>
      </c>
      <c r="O823" s="112">
        <v>0</v>
      </c>
      <c r="P823" s="112">
        <v>0</v>
      </c>
      <c r="Q823" s="112">
        <v>157600</v>
      </c>
      <c r="R823" s="125"/>
    </row>
    <row r="824" ht="15.6" spans="1:18">
      <c r="A824" s="109"/>
      <c r="B824" s="110" t="s">
        <v>593</v>
      </c>
      <c r="C824" s="109"/>
      <c r="D824" s="110" t="s">
        <v>594</v>
      </c>
      <c r="E824" s="111">
        <f t="shared" si="13"/>
        <v>7310000</v>
      </c>
      <c r="F824" s="112">
        <v>0</v>
      </c>
      <c r="G824" s="112">
        <v>0</v>
      </c>
      <c r="H824" s="112">
        <v>0</v>
      </c>
      <c r="I824" s="112">
        <v>0</v>
      </c>
      <c r="J824" s="112">
        <v>0</v>
      </c>
      <c r="K824" s="112">
        <v>0</v>
      </c>
      <c r="L824" s="112">
        <v>0</v>
      </c>
      <c r="M824" s="112">
        <v>0</v>
      </c>
      <c r="N824" s="112">
        <v>5000000</v>
      </c>
      <c r="O824" s="112">
        <v>0</v>
      </c>
      <c r="P824" s="112">
        <v>0</v>
      </c>
      <c r="Q824" s="112">
        <v>2310000</v>
      </c>
      <c r="R824" s="125"/>
    </row>
    <row r="825" ht="15.6" spans="1:18">
      <c r="A825" s="109"/>
      <c r="B825" s="109"/>
      <c r="C825" s="110" t="s">
        <v>595</v>
      </c>
      <c r="D825" s="110" t="s">
        <v>594</v>
      </c>
      <c r="E825" s="111">
        <f t="shared" si="13"/>
        <v>7310000</v>
      </c>
      <c r="F825" s="112">
        <v>0</v>
      </c>
      <c r="G825" s="112">
        <v>0</v>
      </c>
      <c r="H825" s="112">
        <v>0</v>
      </c>
      <c r="I825" s="112">
        <v>0</v>
      </c>
      <c r="J825" s="112">
        <v>0</v>
      </c>
      <c r="K825" s="112">
        <v>0</v>
      </c>
      <c r="L825" s="112">
        <v>0</v>
      </c>
      <c r="M825" s="112">
        <v>0</v>
      </c>
      <c r="N825" s="112">
        <v>5000000</v>
      </c>
      <c r="O825" s="112">
        <v>0</v>
      </c>
      <c r="P825" s="112">
        <v>0</v>
      </c>
      <c r="Q825" s="112">
        <v>2310000</v>
      </c>
      <c r="R825" s="125"/>
    </row>
    <row r="826" ht="15.6" spans="1:18">
      <c r="A826" s="110" t="s">
        <v>585</v>
      </c>
      <c r="B826" s="110" t="s">
        <v>593</v>
      </c>
      <c r="C826" s="110" t="s">
        <v>595</v>
      </c>
      <c r="D826" s="110" t="s">
        <v>53</v>
      </c>
      <c r="E826" s="111">
        <f t="shared" si="13"/>
        <v>7310000</v>
      </c>
      <c r="F826" s="112">
        <v>0</v>
      </c>
      <c r="G826" s="112">
        <v>0</v>
      </c>
      <c r="H826" s="112">
        <v>0</v>
      </c>
      <c r="I826" s="112">
        <v>0</v>
      </c>
      <c r="J826" s="112">
        <v>0</v>
      </c>
      <c r="K826" s="112">
        <v>0</v>
      </c>
      <c r="L826" s="112">
        <v>0</v>
      </c>
      <c r="M826" s="112">
        <v>0</v>
      </c>
      <c r="N826" s="112">
        <v>5000000</v>
      </c>
      <c r="O826" s="112">
        <v>0</v>
      </c>
      <c r="P826" s="112">
        <v>0</v>
      </c>
      <c r="Q826" s="112">
        <v>2310000</v>
      </c>
      <c r="R826" s="125"/>
    </row>
    <row r="827" ht="15.6" spans="1:18">
      <c r="A827" s="109"/>
      <c r="B827" s="110" t="s">
        <v>596</v>
      </c>
      <c r="C827" s="109"/>
      <c r="D827" s="110" t="s">
        <v>597</v>
      </c>
      <c r="E827" s="111">
        <f t="shared" si="13"/>
        <v>45723800</v>
      </c>
      <c r="F827" s="112">
        <v>302400</v>
      </c>
      <c r="G827" s="112">
        <v>120000</v>
      </c>
      <c r="H827" s="112">
        <v>0</v>
      </c>
      <c r="I827" s="112">
        <v>0</v>
      </c>
      <c r="J827" s="112">
        <v>0</v>
      </c>
      <c r="K827" s="112">
        <v>0</v>
      </c>
      <c r="L827" s="112">
        <v>0</v>
      </c>
      <c r="M827" s="112">
        <v>0</v>
      </c>
      <c r="N827" s="112">
        <v>508200</v>
      </c>
      <c r="O827" s="112">
        <v>43853200</v>
      </c>
      <c r="P827" s="112">
        <v>0</v>
      </c>
      <c r="Q827" s="112">
        <v>940000</v>
      </c>
      <c r="R827" s="125"/>
    </row>
    <row r="828" ht="15.6" spans="1:18">
      <c r="A828" s="109"/>
      <c r="B828" s="109"/>
      <c r="C828" s="110" t="s">
        <v>598</v>
      </c>
      <c r="D828" s="110" t="s">
        <v>599</v>
      </c>
      <c r="E828" s="111">
        <f t="shared" si="13"/>
        <v>37211400</v>
      </c>
      <c r="F828" s="112">
        <v>0</v>
      </c>
      <c r="G828" s="112">
        <v>0</v>
      </c>
      <c r="H828" s="112">
        <v>0</v>
      </c>
      <c r="I828" s="112">
        <v>0</v>
      </c>
      <c r="J828" s="112">
        <v>0</v>
      </c>
      <c r="K828" s="112">
        <v>0</v>
      </c>
      <c r="L828" s="112">
        <v>0</v>
      </c>
      <c r="M828" s="112">
        <v>0</v>
      </c>
      <c r="N828" s="112">
        <v>508200</v>
      </c>
      <c r="O828" s="112">
        <v>36703200</v>
      </c>
      <c r="P828" s="112">
        <v>0</v>
      </c>
      <c r="Q828" s="112">
        <v>0</v>
      </c>
      <c r="R828" s="125"/>
    </row>
    <row r="829" ht="15.6" spans="1:18">
      <c r="A829" s="110" t="s">
        <v>585</v>
      </c>
      <c r="B829" s="110" t="s">
        <v>596</v>
      </c>
      <c r="C829" s="110" t="s">
        <v>598</v>
      </c>
      <c r="D829" s="110" t="s">
        <v>53</v>
      </c>
      <c r="E829" s="111">
        <f t="shared" si="13"/>
        <v>33259200</v>
      </c>
      <c r="F829" s="112">
        <v>0</v>
      </c>
      <c r="G829" s="112">
        <v>0</v>
      </c>
      <c r="H829" s="112">
        <v>0</v>
      </c>
      <c r="I829" s="112">
        <v>0</v>
      </c>
      <c r="J829" s="112">
        <v>0</v>
      </c>
      <c r="K829" s="112">
        <v>0</v>
      </c>
      <c r="L829" s="112">
        <v>0</v>
      </c>
      <c r="M829" s="112">
        <v>0</v>
      </c>
      <c r="N829" s="112">
        <v>0</v>
      </c>
      <c r="O829" s="112">
        <v>33259200</v>
      </c>
      <c r="P829" s="112">
        <v>0</v>
      </c>
      <c r="Q829" s="112">
        <v>0</v>
      </c>
      <c r="R829" s="125"/>
    </row>
    <row r="830" ht="15.6" spans="1:18">
      <c r="A830" s="110" t="s">
        <v>585</v>
      </c>
      <c r="B830" s="110" t="s">
        <v>596</v>
      </c>
      <c r="C830" s="110" t="s">
        <v>598</v>
      </c>
      <c r="D830" s="110" t="s">
        <v>465</v>
      </c>
      <c r="E830" s="111">
        <f t="shared" si="13"/>
        <v>300000</v>
      </c>
      <c r="F830" s="112">
        <v>0</v>
      </c>
      <c r="G830" s="112">
        <v>0</v>
      </c>
      <c r="H830" s="112">
        <v>0</v>
      </c>
      <c r="I830" s="112">
        <v>0</v>
      </c>
      <c r="J830" s="112">
        <v>0</v>
      </c>
      <c r="K830" s="112">
        <v>0</v>
      </c>
      <c r="L830" s="112">
        <v>0</v>
      </c>
      <c r="M830" s="112">
        <v>0</v>
      </c>
      <c r="N830" s="112">
        <v>0</v>
      </c>
      <c r="O830" s="112">
        <v>300000</v>
      </c>
      <c r="P830" s="112">
        <v>0</v>
      </c>
      <c r="Q830" s="112">
        <v>0</v>
      </c>
      <c r="R830" s="125"/>
    </row>
    <row r="831" ht="15.6" spans="1:18">
      <c r="A831" s="110" t="s">
        <v>585</v>
      </c>
      <c r="B831" s="110" t="s">
        <v>596</v>
      </c>
      <c r="C831" s="110" t="s">
        <v>598</v>
      </c>
      <c r="D831" s="110" t="s">
        <v>590</v>
      </c>
      <c r="E831" s="111">
        <f t="shared" si="13"/>
        <v>508200</v>
      </c>
      <c r="F831" s="112">
        <v>0</v>
      </c>
      <c r="G831" s="112">
        <v>0</v>
      </c>
      <c r="H831" s="112">
        <v>0</v>
      </c>
      <c r="I831" s="112">
        <v>0</v>
      </c>
      <c r="J831" s="112">
        <v>0</v>
      </c>
      <c r="K831" s="112">
        <v>0</v>
      </c>
      <c r="L831" s="112">
        <v>0</v>
      </c>
      <c r="M831" s="112">
        <v>0</v>
      </c>
      <c r="N831" s="112">
        <v>508200</v>
      </c>
      <c r="O831" s="112">
        <v>0</v>
      </c>
      <c r="P831" s="112">
        <v>0</v>
      </c>
      <c r="Q831" s="112">
        <v>0</v>
      </c>
      <c r="R831" s="125"/>
    </row>
    <row r="832" ht="15.6" spans="1:18">
      <c r="A832" s="110" t="s">
        <v>585</v>
      </c>
      <c r="B832" s="110" t="s">
        <v>596</v>
      </c>
      <c r="C832" s="110" t="s">
        <v>598</v>
      </c>
      <c r="D832" s="110" t="s">
        <v>468</v>
      </c>
      <c r="E832" s="111">
        <f t="shared" si="13"/>
        <v>3144000</v>
      </c>
      <c r="F832" s="112">
        <v>0</v>
      </c>
      <c r="G832" s="112">
        <v>0</v>
      </c>
      <c r="H832" s="112">
        <v>0</v>
      </c>
      <c r="I832" s="112">
        <v>0</v>
      </c>
      <c r="J832" s="112">
        <v>0</v>
      </c>
      <c r="K832" s="112">
        <v>0</v>
      </c>
      <c r="L832" s="112">
        <v>0</v>
      </c>
      <c r="M832" s="112">
        <v>0</v>
      </c>
      <c r="N832" s="112">
        <v>0</v>
      </c>
      <c r="O832" s="112">
        <v>3144000</v>
      </c>
      <c r="P832" s="112">
        <v>0</v>
      </c>
      <c r="Q832" s="112">
        <v>0</v>
      </c>
      <c r="R832" s="125"/>
    </row>
    <row r="833" ht="15.6" spans="1:18">
      <c r="A833" s="109"/>
      <c r="B833" s="109"/>
      <c r="C833" s="110" t="s">
        <v>600</v>
      </c>
      <c r="D833" s="110" t="s">
        <v>601</v>
      </c>
      <c r="E833" s="111">
        <f t="shared" si="13"/>
        <v>8512400</v>
      </c>
      <c r="F833" s="112">
        <v>302400</v>
      </c>
      <c r="G833" s="112">
        <v>120000</v>
      </c>
      <c r="H833" s="112">
        <v>0</v>
      </c>
      <c r="I833" s="112">
        <v>0</v>
      </c>
      <c r="J833" s="112">
        <v>0</v>
      </c>
      <c r="K833" s="112">
        <v>0</v>
      </c>
      <c r="L833" s="112">
        <v>0</v>
      </c>
      <c r="M833" s="112">
        <v>0</v>
      </c>
      <c r="N833" s="112">
        <v>0</v>
      </c>
      <c r="O833" s="112">
        <v>7150000</v>
      </c>
      <c r="P833" s="112">
        <v>0</v>
      </c>
      <c r="Q833" s="112">
        <v>940000</v>
      </c>
      <c r="R833" s="125"/>
    </row>
    <row r="834" ht="15.6" spans="1:18">
      <c r="A834" s="110" t="s">
        <v>585</v>
      </c>
      <c r="B834" s="110" t="s">
        <v>596</v>
      </c>
      <c r="C834" s="110" t="s">
        <v>600</v>
      </c>
      <c r="D834" s="110" t="s">
        <v>53</v>
      </c>
      <c r="E834" s="111">
        <f t="shared" si="13"/>
        <v>7000000</v>
      </c>
      <c r="F834" s="112">
        <v>0</v>
      </c>
      <c r="G834" s="112">
        <v>0</v>
      </c>
      <c r="H834" s="112">
        <v>0</v>
      </c>
      <c r="I834" s="112">
        <v>0</v>
      </c>
      <c r="J834" s="112">
        <v>0</v>
      </c>
      <c r="K834" s="112">
        <v>0</v>
      </c>
      <c r="L834" s="112">
        <v>0</v>
      </c>
      <c r="M834" s="112">
        <v>0</v>
      </c>
      <c r="N834" s="112">
        <v>0</v>
      </c>
      <c r="O834" s="112">
        <v>7000000</v>
      </c>
      <c r="P834" s="112">
        <v>0</v>
      </c>
      <c r="Q834" s="112">
        <v>0</v>
      </c>
      <c r="R834" s="125"/>
    </row>
    <row r="835" ht="15.6" spans="1:18">
      <c r="A835" s="110" t="s">
        <v>585</v>
      </c>
      <c r="B835" s="110" t="s">
        <v>596</v>
      </c>
      <c r="C835" s="110" t="s">
        <v>600</v>
      </c>
      <c r="D835" s="110" t="s">
        <v>590</v>
      </c>
      <c r="E835" s="111">
        <f t="shared" si="13"/>
        <v>150000</v>
      </c>
      <c r="F835" s="112">
        <v>0</v>
      </c>
      <c r="G835" s="112">
        <v>0</v>
      </c>
      <c r="H835" s="112">
        <v>0</v>
      </c>
      <c r="I835" s="112">
        <v>0</v>
      </c>
      <c r="J835" s="112">
        <v>0</v>
      </c>
      <c r="K835" s="112">
        <v>0</v>
      </c>
      <c r="L835" s="112">
        <v>0</v>
      </c>
      <c r="M835" s="112">
        <v>0</v>
      </c>
      <c r="N835" s="112">
        <v>0</v>
      </c>
      <c r="O835" s="112">
        <v>150000</v>
      </c>
      <c r="P835" s="112">
        <v>0</v>
      </c>
      <c r="Q835" s="112">
        <v>0</v>
      </c>
      <c r="R835" s="125"/>
    </row>
    <row r="836" ht="15.6" spans="1:18">
      <c r="A836" s="110" t="s">
        <v>585</v>
      </c>
      <c r="B836" s="110" t="s">
        <v>596</v>
      </c>
      <c r="C836" s="110" t="s">
        <v>600</v>
      </c>
      <c r="D836" s="110" t="s">
        <v>467</v>
      </c>
      <c r="E836" s="111">
        <f t="shared" si="13"/>
        <v>940000</v>
      </c>
      <c r="F836" s="112">
        <v>0</v>
      </c>
      <c r="G836" s="112">
        <v>0</v>
      </c>
      <c r="H836" s="112">
        <v>0</v>
      </c>
      <c r="I836" s="112">
        <v>0</v>
      </c>
      <c r="J836" s="112">
        <v>0</v>
      </c>
      <c r="K836" s="112">
        <v>0</v>
      </c>
      <c r="L836" s="112">
        <v>0</v>
      </c>
      <c r="M836" s="112">
        <v>0</v>
      </c>
      <c r="N836" s="112">
        <v>0</v>
      </c>
      <c r="O836" s="112">
        <v>0</v>
      </c>
      <c r="P836" s="112">
        <v>0</v>
      </c>
      <c r="Q836" s="112">
        <v>940000</v>
      </c>
      <c r="R836" s="125"/>
    </row>
    <row r="837" ht="15.6" spans="1:18">
      <c r="A837" s="110" t="s">
        <v>585</v>
      </c>
      <c r="B837" s="110" t="s">
        <v>596</v>
      </c>
      <c r="C837" s="110" t="s">
        <v>600</v>
      </c>
      <c r="D837" s="110" t="s">
        <v>46</v>
      </c>
      <c r="E837" s="111">
        <f t="shared" si="13"/>
        <v>166320</v>
      </c>
      <c r="F837" s="112">
        <v>166320</v>
      </c>
      <c r="G837" s="112">
        <v>0</v>
      </c>
      <c r="H837" s="112">
        <v>0</v>
      </c>
      <c r="I837" s="112">
        <v>0</v>
      </c>
      <c r="J837" s="112">
        <v>0</v>
      </c>
      <c r="K837" s="112">
        <v>0</v>
      </c>
      <c r="L837" s="112">
        <v>0</v>
      </c>
      <c r="M837" s="112">
        <v>0</v>
      </c>
      <c r="N837" s="112">
        <v>0</v>
      </c>
      <c r="O837" s="112">
        <v>0</v>
      </c>
      <c r="P837" s="112">
        <v>0</v>
      </c>
      <c r="Q837" s="112">
        <v>0</v>
      </c>
      <c r="R837" s="125"/>
    </row>
    <row r="838" ht="15.6" spans="1:18">
      <c r="A838" s="110" t="s">
        <v>585</v>
      </c>
      <c r="B838" s="110" t="s">
        <v>596</v>
      </c>
      <c r="C838" s="110" t="s">
        <v>600</v>
      </c>
      <c r="D838" s="110" t="s">
        <v>47</v>
      </c>
      <c r="E838" s="111">
        <f t="shared" si="13"/>
        <v>60000</v>
      </c>
      <c r="F838" s="112">
        <v>0</v>
      </c>
      <c r="G838" s="112">
        <v>60000</v>
      </c>
      <c r="H838" s="112">
        <v>0</v>
      </c>
      <c r="I838" s="112">
        <v>0</v>
      </c>
      <c r="J838" s="112">
        <v>0</v>
      </c>
      <c r="K838" s="112">
        <v>0</v>
      </c>
      <c r="L838" s="112">
        <v>0</v>
      </c>
      <c r="M838" s="112">
        <v>0</v>
      </c>
      <c r="N838" s="112">
        <v>0</v>
      </c>
      <c r="O838" s="112">
        <v>0</v>
      </c>
      <c r="P838" s="112">
        <v>0</v>
      </c>
      <c r="Q838" s="112">
        <v>0</v>
      </c>
      <c r="R838" s="125"/>
    </row>
    <row r="839" ht="15.6" spans="1:18">
      <c r="A839" s="110" t="s">
        <v>585</v>
      </c>
      <c r="B839" s="110" t="s">
        <v>596</v>
      </c>
      <c r="C839" s="110" t="s">
        <v>600</v>
      </c>
      <c r="D839" s="110" t="s">
        <v>49</v>
      </c>
      <c r="E839" s="111">
        <f t="shared" si="13"/>
        <v>136080</v>
      </c>
      <c r="F839" s="112">
        <v>136080</v>
      </c>
      <c r="G839" s="112">
        <v>0</v>
      </c>
      <c r="H839" s="112">
        <v>0</v>
      </c>
      <c r="I839" s="112">
        <v>0</v>
      </c>
      <c r="J839" s="112">
        <v>0</v>
      </c>
      <c r="K839" s="112">
        <v>0</v>
      </c>
      <c r="L839" s="112">
        <v>0</v>
      </c>
      <c r="M839" s="112">
        <v>0</v>
      </c>
      <c r="N839" s="112">
        <v>0</v>
      </c>
      <c r="O839" s="112">
        <v>0</v>
      </c>
      <c r="P839" s="112">
        <v>0</v>
      </c>
      <c r="Q839" s="112">
        <v>0</v>
      </c>
      <c r="R839" s="125"/>
    </row>
    <row r="840" ht="15.6" spans="1:18">
      <c r="A840" s="110" t="s">
        <v>585</v>
      </c>
      <c r="B840" s="110" t="s">
        <v>596</v>
      </c>
      <c r="C840" s="110" t="s">
        <v>600</v>
      </c>
      <c r="D840" s="110" t="s">
        <v>50</v>
      </c>
      <c r="E840" s="111">
        <f t="shared" si="13"/>
        <v>60000</v>
      </c>
      <c r="F840" s="112">
        <v>0</v>
      </c>
      <c r="G840" s="112">
        <v>60000</v>
      </c>
      <c r="H840" s="112">
        <v>0</v>
      </c>
      <c r="I840" s="112">
        <v>0</v>
      </c>
      <c r="J840" s="112">
        <v>0</v>
      </c>
      <c r="K840" s="112">
        <v>0</v>
      </c>
      <c r="L840" s="112">
        <v>0</v>
      </c>
      <c r="M840" s="112">
        <v>0</v>
      </c>
      <c r="N840" s="112">
        <v>0</v>
      </c>
      <c r="O840" s="112">
        <v>0</v>
      </c>
      <c r="P840" s="112">
        <v>0</v>
      </c>
      <c r="Q840" s="112">
        <v>0</v>
      </c>
      <c r="R840" s="125"/>
    </row>
    <row r="841" ht="15.6" spans="1:18">
      <c r="A841" s="109"/>
      <c r="B841" s="110" t="s">
        <v>602</v>
      </c>
      <c r="C841" s="109"/>
      <c r="D841" s="110" t="s">
        <v>603</v>
      </c>
      <c r="E841" s="111">
        <f t="shared" si="13"/>
        <v>598800</v>
      </c>
      <c r="F841" s="112">
        <v>0</v>
      </c>
      <c r="G841" s="112">
        <v>220000</v>
      </c>
      <c r="H841" s="112">
        <v>0</v>
      </c>
      <c r="I841" s="112">
        <v>0</v>
      </c>
      <c r="J841" s="112">
        <v>0</v>
      </c>
      <c r="K841" s="112">
        <v>0</v>
      </c>
      <c r="L841" s="112">
        <v>0</v>
      </c>
      <c r="M841" s="112">
        <v>0</v>
      </c>
      <c r="N841" s="112">
        <v>0</v>
      </c>
      <c r="O841" s="112">
        <v>0</v>
      </c>
      <c r="P841" s="112">
        <v>0</v>
      </c>
      <c r="Q841" s="112">
        <v>378800</v>
      </c>
      <c r="R841" s="125"/>
    </row>
    <row r="842" ht="15.6" spans="1:18">
      <c r="A842" s="109"/>
      <c r="B842" s="109"/>
      <c r="C842" s="110" t="s">
        <v>604</v>
      </c>
      <c r="D842" s="110" t="s">
        <v>603</v>
      </c>
      <c r="E842" s="111">
        <f t="shared" si="13"/>
        <v>598800</v>
      </c>
      <c r="F842" s="112">
        <v>0</v>
      </c>
      <c r="G842" s="112">
        <v>220000</v>
      </c>
      <c r="H842" s="112">
        <v>0</v>
      </c>
      <c r="I842" s="112">
        <v>0</v>
      </c>
      <c r="J842" s="112">
        <v>0</v>
      </c>
      <c r="K842" s="112">
        <v>0</v>
      </c>
      <c r="L842" s="112">
        <v>0</v>
      </c>
      <c r="M842" s="112">
        <v>0</v>
      </c>
      <c r="N842" s="112">
        <v>0</v>
      </c>
      <c r="O842" s="112">
        <v>0</v>
      </c>
      <c r="P842" s="112">
        <v>0</v>
      </c>
      <c r="Q842" s="112">
        <v>378800</v>
      </c>
      <c r="R842" s="125"/>
    </row>
    <row r="843" ht="15.6" spans="1:18">
      <c r="A843" s="110" t="s">
        <v>585</v>
      </c>
      <c r="B843" s="110" t="s">
        <v>602</v>
      </c>
      <c r="C843" s="110" t="s">
        <v>604</v>
      </c>
      <c r="D843" s="110" t="s">
        <v>467</v>
      </c>
      <c r="E843" s="111">
        <f t="shared" si="13"/>
        <v>378800</v>
      </c>
      <c r="F843" s="112">
        <v>0</v>
      </c>
      <c r="G843" s="112">
        <v>0</v>
      </c>
      <c r="H843" s="112">
        <v>0</v>
      </c>
      <c r="I843" s="112">
        <v>0</v>
      </c>
      <c r="J843" s="112">
        <v>0</v>
      </c>
      <c r="K843" s="112">
        <v>0</v>
      </c>
      <c r="L843" s="112">
        <v>0</v>
      </c>
      <c r="M843" s="112">
        <v>0</v>
      </c>
      <c r="N843" s="112">
        <v>0</v>
      </c>
      <c r="O843" s="112">
        <v>0</v>
      </c>
      <c r="P843" s="112">
        <v>0</v>
      </c>
      <c r="Q843" s="112">
        <v>378800</v>
      </c>
      <c r="R843" s="125"/>
    </row>
    <row r="844" ht="15.6" spans="1:18">
      <c r="A844" s="110" t="s">
        <v>585</v>
      </c>
      <c r="B844" s="110" t="s">
        <v>602</v>
      </c>
      <c r="C844" s="110" t="s">
        <v>604</v>
      </c>
      <c r="D844" s="110" t="s">
        <v>80</v>
      </c>
      <c r="E844" s="111">
        <f t="shared" si="13"/>
        <v>60000</v>
      </c>
      <c r="F844" s="112">
        <v>0</v>
      </c>
      <c r="G844" s="112">
        <v>60000</v>
      </c>
      <c r="H844" s="112">
        <v>0</v>
      </c>
      <c r="I844" s="112">
        <v>0</v>
      </c>
      <c r="J844" s="112">
        <v>0</v>
      </c>
      <c r="K844" s="112">
        <v>0</v>
      </c>
      <c r="L844" s="112">
        <v>0</v>
      </c>
      <c r="M844" s="112">
        <v>0</v>
      </c>
      <c r="N844" s="112">
        <v>0</v>
      </c>
      <c r="O844" s="112">
        <v>0</v>
      </c>
      <c r="P844" s="112">
        <v>0</v>
      </c>
      <c r="Q844" s="112">
        <v>0</v>
      </c>
      <c r="R844" s="125"/>
    </row>
    <row r="845" ht="15.6" spans="1:18">
      <c r="A845" s="110" t="s">
        <v>585</v>
      </c>
      <c r="B845" s="110" t="s">
        <v>602</v>
      </c>
      <c r="C845" s="110" t="s">
        <v>604</v>
      </c>
      <c r="D845" s="110" t="s">
        <v>46</v>
      </c>
      <c r="E845" s="111">
        <f t="shared" si="13"/>
        <v>100000</v>
      </c>
      <c r="F845" s="112">
        <v>0</v>
      </c>
      <c r="G845" s="112">
        <v>100000</v>
      </c>
      <c r="H845" s="112">
        <v>0</v>
      </c>
      <c r="I845" s="112">
        <v>0</v>
      </c>
      <c r="J845" s="112">
        <v>0</v>
      </c>
      <c r="K845" s="112">
        <v>0</v>
      </c>
      <c r="L845" s="112">
        <v>0</v>
      </c>
      <c r="M845" s="112">
        <v>0</v>
      </c>
      <c r="N845" s="112">
        <v>0</v>
      </c>
      <c r="O845" s="112">
        <v>0</v>
      </c>
      <c r="P845" s="112">
        <v>0</v>
      </c>
      <c r="Q845" s="112">
        <v>0</v>
      </c>
      <c r="R845" s="125"/>
    </row>
    <row r="846" ht="15.6" spans="1:18">
      <c r="A846" s="110" t="s">
        <v>585</v>
      </c>
      <c r="B846" s="110" t="s">
        <v>602</v>
      </c>
      <c r="C846" s="110" t="s">
        <v>604</v>
      </c>
      <c r="D846" s="110" t="s">
        <v>49</v>
      </c>
      <c r="E846" s="111">
        <f t="shared" si="13"/>
        <v>60000</v>
      </c>
      <c r="F846" s="112">
        <v>0</v>
      </c>
      <c r="G846" s="112">
        <v>60000</v>
      </c>
      <c r="H846" s="112">
        <v>0</v>
      </c>
      <c r="I846" s="112">
        <v>0</v>
      </c>
      <c r="J846" s="112">
        <v>0</v>
      </c>
      <c r="K846" s="112">
        <v>0</v>
      </c>
      <c r="L846" s="112">
        <v>0</v>
      </c>
      <c r="M846" s="112">
        <v>0</v>
      </c>
      <c r="N846" s="112">
        <v>0</v>
      </c>
      <c r="O846" s="112">
        <v>0</v>
      </c>
      <c r="P846" s="112">
        <v>0</v>
      </c>
      <c r="Q846" s="112">
        <v>0</v>
      </c>
      <c r="R846" s="125"/>
    </row>
    <row r="847" ht="15.6" spans="1:18">
      <c r="A847" s="109"/>
      <c r="B847" s="110" t="s">
        <v>605</v>
      </c>
      <c r="C847" s="109"/>
      <c r="D847" s="110" t="s">
        <v>606</v>
      </c>
      <c r="E847" s="111">
        <f>SUM(F847:R847)-270044.77-3000000-3600000-3000000-1500000-14157200</f>
        <v>-22034044.77</v>
      </c>
      <c r="F847" s="112">
        <v>0</v>
      </c>
      <c r="G847" s="112">
        <f>1993200-1500000</f>
        <v>493200</v>
      </c>
      <c r="H847" s="112">
        <v>0</v>
      </c>
      <c r="I847" s="112">
        <v>0</v>
      </c>
      <c r="J847" s="112">
        <v>0</v>
      </c>
      <c r="K847" s="112">
        <v>0</v>
      </c>
      <c r="L847" s="112">
        <v>0</v>
      </c>
      <c r="M847" s="112">
        <v>0</v>
      </c>
      <c r="N847" s="112">
        <v>0</v>
      </c>
      <c r="O847" s="112">
        <f>6270044.77-270044.77-3000000</f>
        <v>3000000</v>
      </c>
      <c r="P847" s="112">
        <v>0</v>
      </c>
      <c r="Q847" s="112">
        <f>7557200-3600000-3957200</f>
        <v>0</v>
      </c>
      <c r="R847" s="125"/>
    </row>
    <row r="848" ht="15.6" spans="1:18">
      <c r="A848" s="109"/>
      <c r="B848" s="109"/>
      <c r="C848" s="110" t="s">
        <v>607</v>
      </c>
      <c r="D848" s="110" t="s">
        <v>608</v>
      </c>
      <c r="E848" s="111">
        <f t="shared" si="13"/>
        <v>493200</v>
      </c>
      <c r="F848" s="112">
        <v>0</v>
      </c>
      <c r="G848" s="112">
        <f>1993200-1500000</f>
        <v>493200</v>
      </c>
      <c r="H848" s="112">
        <v>0</v>
      </c>
      <c r="I848" s="112">
        <v>0</v>
      </c>
      <c r="J848" s="112">
        <v>0</v>
      </c>
      <c r="K848" s="112">
        <v>0</v>
      </c>
      <c r="L848" s="112">
        <v>0</v>
      </c>
      <c r="M848" s="112">
        <v>0</v>
      </c>
      <c r="N848" s="112">
        <v>0</v>
      </c>
      <c r="O848" s="112">
        <v>0</v>
      </c>
      <c r="P848" s="112">
        <v>0</v>
      </c>
      <c r="Q848" s="112">
        <v>0</v>
      </c>
      <c r="R848" s="125"/>
    </row>
    <row r="849" ht="15.6" spans="1:18">
      <c r="A849" s="110" t="s">
        <v>585</v>
      </c>
      <c r="B849" s="110" t="s">
        <v>605</v>
      </c>
      <c r="C849" s="110" t="s">
        <v>607</v>
      </c>
      <c r="D849" s="110" t="s">
        <v>466</v>
      </c>
      <c r="E849" s="111">
        <f t="shared" si="13"/>
        <v>493200</v>
      </c>
      <c r="F849" s="112">
        <v>0</v>
      </c>
      <c r="G849" s="112">
        <f>1993200-1500000</f>
        <v>493200</v>
      </c>
      <c r="H849" s="112">
        <v>0</v>
      </c>
      <c r="I849" s="112">
        <v>0</v>
      </c>
      <c r="J849" s="112">
        <v>0</v>
      </c>
      <c r="K849" s="112">
        <v>0</v>
      </c>
      <c r="L849" s="112">
        <v>0</v>
      </c>
      <c r="M849" s="112">
        <v>0</v>
      </c>
      <c r="N849" s="112">
        <v>0</v>
      </c>
      <c r="O849" s="112">
        <v>0</v>
      </c>
      <c r="P849" s="112">
        <v>0</v>
      </c>
      <c r="Q849" s="112">
        <v>0</v>
      </c>
      <c r="R849" s="125"/>
    </row>
    <row r="850" ht="15.6" spans="1:18">
      <c r="A850" s="109"/>
      <c r="B850" s="110" t="s">
        <v>609</v>
      </c>
      <c r="C850" s="109"/>
      <c r="D850" s="110" t="s">
        <v>610</v>
      </c>
      <c r="E850" s="111">
        <f t="shared" si="13"/>
        <v>801128</v>
      </c>
      <c r="F850" s="112">
        <v>744128</v>
      </c>
      <c r="G850" s="112">
        <v>57000</v>
      </c>
      <c r="H850" s="112">
        <v>0</v>
      </c>
      <c r="I850" s="112">
        <v>0</v>
      </c>
      <c r="J850" s="112">
        <v>0</v>
      </c>
      <c r="K850" s="112">
        <v>0</v>
      </c>
      <c r="L850" s="112">
        <v>0</v>
      </c>
      <c r="M850" s="112">
        <v>0</v>
      </c>
      <c r="N850" s="112">
        <v>0</v>
      </c>
      <c r="O850" s="112">
        <v>0</v>
      </c>
      <c r="P850" s="112">
        <v>0</v>
      </c>
      <c r="Q850" s="112">
        <v>0</v>
      </c>
      <c r="R850" s="125"/>
    </row>
    <row r="851" ht="15.6" spans="1:18">
      <c r="A851" s="109"/>
      <c r="B851" s="109"/>
      <c r="C851" s="110" t="s">
        <v>611</v>
      </c>
      <c r="D851" s="110" t="s">
        <v>610</v>
      </c>
      <c r="E851" s="111">
        <f t="shared" si="13"/>
        <v>801128</v>
      </c>
      <c r="F851" s="112">
        <v>744128</v>
      </c>
      <c r="G851" s="112">
        <v>57000</v>
      </c>
      <c r="H851" s="112">
        <v>0</v>
      </c>
      <c r="I851" s="112">
        <v>0</v>
      </c>
      <c r="J851" s="112">
        <v>0</v>
      </c>
      <c r="K851" s="112">
        <v>0</v>
      </c>
      <c r="L851" s="112">
        <v>0</v>
      </c>
      <c r="M851" s="112">
        <v>0</v>
      </c>
      <c r="N851" s="112">
        <v>0</v>
      </c>
      <c r="O851" s="112">
        <v>0</v>
      </c>
      <c r="P851" s="112">
        <v>0</v>
      </c>
      <c r="Q851" s="112">
        <v>0</v>
      </c>
      <c r="R851" s="125"/>
    </row>
    <row r="852" ht="15.6" spans="1:18">
      <c r="A852" s="110" t="s">
        <v>585</v>
      </c>
      <c r="B852" s="110" t="s">
        <v>609</v>
      </c>
      <c r="C852" s="110" t="s">
        <v>611</v>
      </c>
      <c r="D852" s="110" t="s">
        <v>80</v>
      </c>
      <c r="E852" s="111">
        <f t="shared" si="13"/>
        <v>351304</v>
      </c>
      <c r="F852" s="112">
        <v>294304</v>
      </c>
      <c r="G852" s="112">
        <v>57000</v>
      </c>
      <c r="H852" s="112">
        <v>0</v>
      </c>
      <c r="I852" s="112">
        <v>0</v>
      </c>
      <c r="J852" s="112">
        <v>0</v>
      </c>
      <c r="K852" s="112">
        <v>0</v>
      </c>
      <c r="L852" s="112">
        <v>0</v>
      </c>
      <c r="M852" s="112">
        <v>0</v>
      </c>
      <c r="N852" s="112">
        <v>0</v>
      </c>
      <c r="O852" s="112">
        <v>0</v>
      </c>
      <c r="P852" s="112">
        <v>0</v>
      </c>
      <c r="Q852" s="112">
        <v>0</v>
      </c>
      <c r="R852" s="125"/>
    </row>
    <row r="853" ht="15.6" spans="1:18">
      <c r="A853" s="110" t="s">
        <v>585</v>
      </c>
      <c r="B853" s="110" t="s">
        <v>609</v>
      </c>
      <c r="C853" s="110" t="s">
        <v>611</v>
      </c>
      <c r="D853" s="110" t="s">
        <v>46</v>
      </c>
      <c r="E853" s="111">
        <f t="shared" si="13"/>
        <v>264064</v>
      </c>
      <c r="F853" s="112">
        <v>264064</v>
      </c>
      <c r="G853" s="112">
        <v>0</v>
      </c>
      <c r="H853" s="112">
        <v>0</v>
      </c>
      <c r="I853" s="112">
        <v>0</v>
      </c>
      <c r="J853" s="112">
        <v>0</v>
      </c>
      <c r="K853" s="112">
        <v>0</v>
      </c>
      <c r="L853" s="112">
        <v>0</v>
      </c>
      <c r="M853" s="112">
        <v>0</v>
      </c>
      <c r="N853" s="112">
        <v>0</v>
      </c>
      <c r="O853" s="112">
        <v>0</v>
      </c>
      <c r="P853" s="112">
        <v>0</v>
      </c>
      <c r="Q853" s="112">
        <v>0</v>
      </c>
      <c r="R853" s="125"/>
    </row>
    <row r="854" ht="15.6" spans="1:18">
      <c r="A854" s="110" t="s">
        <v>585</v>
      </c>
      <c r="B854" s="110" t="s">
        <v>609</v>
      </c>
      <c r="C854" s="110" t="s">
        <v>611</v>
      </c>
      <c r="D854" s="110" t="s">
        <v>49</v>
      </c>
      <c r="E854" s="111">
        <f t="shared" si="13"/>
        <v>185760</v>
      </c>
      <c r="F854" s="112">
        <v>185760</v>
      </c>
      <c r="G854" s="112">
        <v>0</v>
      </c>
      <c r="H854" s="112">
        <v>0</v>
      </c>
      <c r="I854" s="112">
        <v>0</v>
      </c>
      <c r="J854" s="112">
        <v>0</v>
      </c>
      <c r="K854" s="112">
        <v>0</v>
      </c>
      <c r="L854" s="112">
        <v>0</v>
      </c>
      <c r="M854" s="112">
        <v>0</v>
      </c>
      <c r="N854" s="112">
        <v>0</v>
      </c>
      <c r="O854" s="112">
        <v>0</v>
      </c>
      <c r="P854" s="112">
        <v>0</v>
      </c>
      <c r="Q854" s="112">
        <v>0</v>
      </c>
      <c r="R854" s="125"/>
    </row>
    <row r="855" ht="15.6" spans="1:18">
      <c r="A855" s="110" t="s">
        <v>612</v>
      </c>
      <c r="B855" s="109"/>
      <c r="C855" s="109"/>
      <c r="D855" s="110" t="s">
        <v>613</v>
      </c>
      <c r="E855" s="111">
        <f>SUM(F855:R855)+1110000</f>
        <v>99632927.04</v>
      </c>
      <c r="F855" s="112">
        <v>36926101.28</v>
      </c>
      <c r="G855" s="112">
        <v>6882850</v>
      </c>
      <c r="H855" s="112">
        <v>4096120.76</v>
      </c>
      <c r="I855" s="112">
        <v>0</v>
      </c>
      <c r="J855" s="112">
        <v>0</v>
      </c>
      <c r="K855" s="112">
        <v>0</v>
      </c>
      <c r="L855" s="112">
        <v>0</v>
      </c>
      <c r="M855" s="112">
        <v>0</v>
      </c>
      <c r="N855" s="112">
        <v>0</v>
      </c>
      <c r="O855" s="112">
        <f>36398000-3000000</f>
        <v>33398000</v>
      </c>
      <c r="P855" s="112">
        <v>0</v>
      </c>
      <c r="Q855" s="112">
        <f>15239855+1110000+870000</f>
        <v>17219855</v>
      </c>
      <c r="R855" s="125"/>
    </row>
    <row r="856" ht="15.6" spans="1:18">
      <c r="A856" s="109"/>
      <c r="B856" s="110" t="s">
        <v>614</v>
      </c>
      <c r="C856" s="109"/>
      <c r="D856" s="110" t="s">
        <v>615</v>
      </c>
      <c r="E856" s="111">
        <f>SUM(F856:R856)+1110000</f>
        <v>21470577.24</v>
      </c>
      <c r="F856" s="112">
        <v>14143266.48</v>
      </c>
      <c r="G856" s="112">
        <v>1387500</v>
      </c>
      <c r="H856" s="112">
        <v>612210.76</v>
      </c>
      <c r="I856" s="112">
        <v>0</v>
      </c>
      <c r="J856" s="112">
        <v>0</v>
      </c>
      <c r="K856" s="112">
        <v>0</v>
      </c>
      <c r="L856" s="112">
        <v>0</v>
      </c>
      <c r="M856" s="112">
        <v>0</v>
      </c>
      <c r="N856" s="112">
        <v>0</v>
      </c>
      <c r="O856" s="112">
        <v>280000</v>
      </c>
      <c r="P856" s="112">
        <v>0</v>
      </c>
      <c r="Q856" s="112">
        <f>1957600+1110000+870000</f>
        <v>3937600</v>
      </c>
      <c r="R856" s="125"/>
    </row>
    <row r="857" ht="15.6" spans="1:18">
      <c r="A857" s="109"/>
      <c r="B857" s="109"/>
      <c r="C857" s="110" t="s">
        <v>616</v>
      </c>
      <c r="D857" s="110" t="s">
        <v>42</v>
      </c>
      <c r="E857" s="111">
        <f t="shared" si="13"/>
        <v>1585094</v>
      </c>
      <c r="F857" s="112">
        <v>1322594</v>
      </c>
      <c r="G857" s="112">
        <v>232500</v>
      </c>
      <c r="H857" s="112">
        <v>0</v>
      </c>
      <c r="I857" s="112">
        <v>0</v>
      </c>
      <c r="J857" s="112">
        <v>0</v>
      </c>
      <c r="K857" s="112">
        <v>0</v>
      </c>
      <c r="L857" s="112">
        <v>0</v>
      </c>
      <c r="M857" s="112">
        <v>0</v>
      </c>
      <c r="N857" s="112">
        <v>0</v>
      </c>
      <c r="O857" s="112">
        <v>0</v>
      </c>
      <c r="P857" s="112">
        <v>0</v>
      </c>
      <c r="Q857" s="112">
        <v>30000</v>
      </c>
      <c r="R857" s="125"/>
    </row>
    <row r="858" ht="15.6" spans="1:18">
      <c r="A858" s="110" t="s">
        <v>612</v>
      </c>
      <c r="B858" s="110" t="s">
        <v>614</v>
      </c>
      <c r="C858" s="110" t="s">
        <v>616</v>
      </c>
      <c r="D858" s="110" t="s">
        <v>469</v>
      </c>
      <c r="E858" s="111">
        <f t="shared" si="13"/>
        <v>1585094</v>
      </c>
      <c r="F858" s="112">
        <v>1322594</v>
      </c>
      <c r="G858" s="112">
        <v>232500</v>
      </c>
      <c r="H858" s="112">
        <v>0</v>
      </c>
      <c r="I858" s="112">
        <v>0</v>
      </c>
      <c r="J858" s="112">
        <v>0</v>
      </c>
      <c r="K858" s="112">
        <v>0</v>
      </c>
      <c r="L858" s="112">
        <v>0</v>
      </c>
      <c r="M858" s="112">
        <v>0</v>
      </c>
      <c r="N858" s="112">
        <v>0</v>
      </c>
      <c r="O858" s="112">
        <v>0</v>
      </c>
      <c r="P858" s="112">
        <v>0</v>
      </c>
      <c r="Q858" s="112">
        <v>30000</v>
      </c>
      <c r="R858" s="125"/>
    </row>
    <row r="859" ht="15.6" spans="1:18">
      <c r="A859" s="109"/>
      <c r="B859" s="109"/>
      <c r="C859" s="110" t="s">
        <v>617</v>
      </c>
      <c r="D859" s="110" t="s">
        <v>618</v>
      </c>
      <c r="E859" s="111">
        <f t="shared" si="13"/>
        <v>12237490.84</v>
      </c>
      <c r="F859" s="112">
        <v>10699585.08</v>
      </c>
      <c r="G859" s="112">
        <v>829750</v>
      </c>
      <c r="H859" s="112">
        <v>530555.76</v>
      </c>
      <c r="I859" s="112">
        <v>0</v>
      </c>
      <c r="J859" s="112">
        <v>0</v>
      </c>
      <c r="K859" s="112">
        <v>0</v>
      </c>
      <c r="L859" s="112">
        <v>0</v>
      </c>
      <c r="M859" s="112">
        <v>0</v>
      </c>
      <c r="N859" s="112">
        <v>0</v>
      </c>
      <c r="O859" s="112">
        <v>0</v>
      </c>
      <c r="P859" s="112">
        <v>0</v>
      </c>
      <c r="Q859" s="112">
        <v>177600</v>
      </c>
      <c r="R859" s="125"/>
    </row>
    <row r="860" ht="15.6" spans="1:18">
      <c r="A860" s="110" t="s">
        <v>612</v>
      </c>
      <c r="B860" s="110" t="s">
        <v>614</v>
      </c>
      <c r="C860" s="110" t="s">
        <v>617</v>
      </c>
      <c r="D860" s="110" t="s">
        <v>619</v>
      </c>
      <c r="E860" s="111">
        <f t="shared" si="13"/>
        <v>1222955.2</v>
      </c>
      <c r="F860" s="112">
        <v>1021635.2</v>
      </c>
      <c r="G860" s="112">
        <v>99500</v>
      </c>
      <c r="H860" s="112">
        <v>101820</v>
      </c>
      <c r="I860" s="112">
        <v>0</v>
      </c>
      <c r="J860" s="112">
        <v>0</v>
      </c>
      <c r="K860" s="112">
        <v>0</v>
      </c>
      <c r="L860" s="112">
        <v>0</v>
      </c>
      <c r="M860" s="112">
        <v>0</v>
      </c>
      <c r="N860" s="112">
        <v>0</v>
      </c>
      <c r="O860" s="112">
        <v>0</v>
      </c>
      <c r="P860" s="112">
        <v>0</v>
      </c>
      <c r="Q860" s="112">
        <v>0</v>
      </c>
      <c r="R860" s="125"/>
    </row>
    <row r="861" ht="15.6" spans="1:18">
      <c r="A861" s="110" t="s">
        <v>612</v>
      </c>
      <c r="B861" s="110" t="s">
        <v>614</v>
      </c>
      <c r="C861" s="110" t="s">
        <v>617</v>
      </c>
      <c r="D861" s="110" t="s">
        <v>620</v>
      </c>
      <c r="E861" s="111">
        <f t="shared" si="13"/>
        <v>2837518.08</v>
      </c>
      <c r="F861" s="112">
        <v>2179842.6</v>
      </c>
      <c r="G861" s="112">
        <v>192000</v>
      </c>
      <c r="H861" s="112">
        <v>288075.48</v>
      </c>
      <c r="I861" s="112">
        <v>0</v>
      </c>
      <c r="J861" s="112">
        <v>0</v>
      </c>
      <c r="K861" s="112">
        <v>0</v>
      </c>
      <c r="L861" s="112">
        <v>0</v>
      </c>
      <c r="M861" s="112">
        <v>0</v>
      </c>
      <c r="N861" s="112">
        <v>0</v>
      </c>
      <c r="O861" s="112">
        <v>0</v>
      </c>
      <c r="P861" s="112">
        <v>0</v>
      </c>
      <c r="Q861" s="112">
        <v>177600</v>
      </c>
      <c r="R861" s="125"/>
    </row>
    <row r="862" ht="15.6" spans="1:18">
      <c r="A862" s="110" t="s">
        <v>612</v>
      </c>
      <c r="B862" s="110" t="s">
        <v>614</v>
      </c>
      <c r="C862" s="110" t="s">
        <v>617</v>
      </c>
      <c r="D862" s="110" t="s">
        <v>621</v>
      </c>
      <c r="E862" s="111">
        <f t="shared" si="13"/>
        <v>1610113.3</v>
      </c>
      <c r="F862" s="112">
        <v>1369635.7</v>
      </c>
      <c r="G862" s="112">
        <v>111000</v>
      </c>
      <c r="H862" s="112">
        <v>129477.6</v>
      </c>
      <c r="I862" s="112">
        <v>0</v>
      </c>
      <c r="J862" s="112">
        <v>0</v>
      </c>
      <c r="K862" s="112">
        <v>0</v>
      </c>
      <c r="L862" s="112">
        <v>0</v>
      </c>
      <c r="M862" s="112">
        <v>0</v>
      </c>
      <c r="N862" s="112">
        <v>0</v>
      </c>
      <c r="O862" s="112">
        <v>0</v>
      </c>
      <c r="P862" s="112">
        <v>0</v>
      </c>
      <c r="Q862" s="112">
        <v>0</v>
      </c>
      <c r="R862" s="125"/>
    </row>
    <row r="863" ht="15.6" spans="1:18">
      <c r="A863" s="110" t="s">
        <v>612</v>
      </c>
      <c r="B863" s="110" t="s">
        <v>614</v>
      </c>
      <c r="C863" s="110" t="s">
        <v>617</v>
      </c>
      <c r="D863" s="110" t="s">
        <v>622</v>
      </c>
      <c r="E863" s="111">
        <f t="shared" si="13"/>
        <v>136076.12</v>
      </c>
      <c r="F863" s="112">
        <v>117393.44</v>
      </c>
      <c r="G863" s="112">
        <v>7500</v>
      </c>
      <c r="H863" s="112">
        <v>11182.68</v>
      </c>
      <c r="I863" s="112">
        <v>0</v>
      </c>
      <c r="J863" s="112">
        <v>0</v>
      </c>
      <c r="K863" s="112">
        <v>0</v>
      </c>
      <c r="L863" s="112">
        <v>0</v>
      </c>
      <c r="M863" s="112">
        <v>0</v>
      </c>
      <c r="N863" s="112">
        <v>0</v>
      </c>
      <c r="O863" s="112">
        <v>0</v>
      </c>
      <c r="P863" s="112">
        <v>0</v>
      </c>
      <c r="Q863" s="112">
        <v>0</v>
      </c>
      <c r="R863" s="125"/>
    </row>
    <row r="864" ht="15.6" spans="1:18">
      <c r="A864" s="110" t="s">
        <v>612</v>
      </c>
      <c r="B864" s="110" t="s">
        <v>614</v>
      </c>
      <c r="C864" s="110" t="s">
        <v>617</v>
      </c>
      <c r="D864" s="110" t="s">
        <v>499</v>
      </c>
      <c r="E864" s="111">
        <f t="shared" si="13"/>
        <v>1425984.96</v>
      </c>
      <c r="F864" s="112">
        <v>1307484.96</v>
      </c>
      <c r="G864" s="112">
        <v>118500</v>
      </c>
      <c r="H864" s="112">
        <v>0</v>
      </c>
      <c r="I864" s="112">
        <v>0</v>
      </c>
      <c r="J864" s="112">
        <v>0</v>
      </c>
      <c r="K864" s="112">
        <v>0</v>
      </c>
      <c r="L864" s="112">
        <v>0</v>
      </c>
      <c r="M864" s="112">
        <v>0</v>
      </c>
      <c r="N864" s="112">
        <v>0</v>
      </c>
      <c r="O864" s="112">
        <v>0</v>
      </c>
      <c r="P864" s="112">
        <v>0</v>
      </c>
      <c r="Q864" s="112">
        <v>0</v>
      </c>
      <c r="R864" s="125"/>
    </row>
    <row r="865" ht="15.6" spans="1:18">
      <c r="A865" s="110" t="s">
        <v>612</v>
      </c>
      <c r="B865" s="110" t="s">
        <v>614</v>
      </c>
      <c r="C865" s="110" t="s">
        <v>617</v>
      </c>
      <c r="D865" s="110" t="s">
        <v>44</v>
      </c>
      <c r="E865" s="111">
        <f t="shared" ref="E865:E929" si="14">SUM(F865:R865)</f>
        <v>785654.58</v>
      </c>
      <c r="F865" s="112">
        <v>740654.58</v>
      </c>
      <c r="G865" s="112">
        <v>45000</v>
      </c>
      <c r="H865" s="112">
        <v>0</v>
      </c>
      <c r="I865" s="112">
        <v>0</v>
      </c>
      <c r="J865" s="112">
        <v>0</v>
      </c>
      <c r="K865" s="112">
        <v>0</v>
      </c>
      <c r="L865" s="112">
        <v>0</v>
      </c>
      <c r="M865" s="112">
        <v>0</v>
      </c>
      <c r="N865" s="112">
        <v>0</v>
      </c>
      <c r="O865" s="112">
        <v>0</v>
      </c>
      <c r="P865" s="112">
        <v>0</v>
      </c>
      <c r="Q865" s="112">
        <v>0</v>
      </c>
      <c r="R865" s="125"/>
    </row>
    <row r="866" ht="15.6" spans="1:18">
      <c r="A866" s="110" t="s">
        <v>612</v>
      </c>
      <c r="B866" s="110" t="s">
        <v>614</v>
      </c>
      <c r="C866" s="110" t="s">
        <v>617</v>
      </c>
      <c r="D866" s="110" t="s">
        <v>45</v>
      </c>
      <c r="E866" s="111">
        <f t="shared" si="14"/>
        <v>343068</v>
      </c>
      <c r="F866" s="112">
        <v>320568</v>
      </c>
      <c r="G866" s="112">
        <v>22500</v>
      </c>
      <c r="H866" s="112">
        <v>0</v>
      </c>
      <c r="I866" s="112">
        <v>0</v>
      </c>
      <c r="J866" s="112">
        <v>0</v>
      </c>
      <c r="K866" s="112">
        <v>0</v>
      </c>
      <c r="L866" s="112">
        <v>0</v>
      </c>
      <c r="M866" s="112">
        <v>0</v>
      </c>
      <c r="N866" s="112">
        <v>0</v>
      </c>
      <c r="O866" s="112">
        <v>0</v>
      </c>
      <c r="P866" s="112">
        <v>0</v>
      </c>
      <c r="Q866" s="112">
        <v>0</v>
      </c>
      <c r="R866" s="125"/>
    </row>
    <row r="867" ht="15.6" spans="1:18">
      <c r="A867" s="110" t="s">
        <v>612</v>
      </c>
      <c r="B867" s="110" t="s">
        <v>614</v>
      </c>
      <c r="C867" s="110" t="s">
        <v>617</v>
      </c>
      <c r="D867" s="110" t="s">
        <v>80</v>
      </c>
      <c r="E867" s="111">
        <f t="shared" si="14"/>
        <v>281184</v>
      </c>
      <c r="F867" s="112">
        <v>258684</v>
      </c>
      <c r="G867" s="112">
        <v>22500</v>
      </c>
      <c r="H867" s="112">
        <v>0</v>
      </c>
      <c r="I867" s="112">
        <v>0</v>
      </c>
      <c r="J867" s="112">
        <v>0</v>
      </c>
      <c r="K867" s="112">
        <v>0</v>
      </c>
      <c r="L867" s="112">
        <v>0</v>
      </c>
      <c r="M867" s="112">
        <v>0</v>
      </c>
      <c r="N867" s="112">
        <v>0</v>
      </c>
      <c r="O867" s="112">
        <v>0</v>
      </c>
      <c r="P867" s="112">
        <v>0</v>
      </c>
      <c r="Q867" s="112">
        <v>0</v>
      </c>
      <c r="R867" s="125"/>
    </row>
    <row r="868" ht="15.6" spans="1:18">
      <c r="A868" s="110" t="s">
        <v>612</v>
      </c>
      <c r="B868" s="110" t="s">
        <v>614</v>
      </c>
      <c r="C868" s="110" t="s">
        <v>617</v>
      </c>
      <c r="D868" s="110" t="s">
        <v>46</v>
      </c>
      <c r="E868" s="111">
        <f t="shared" si="14"/>
        <v>623424</v>
      </c>
      <c r="F868" s="112">
        <v>578424</v>
      </c>
      <c r="G868" s="112">
        <v>45000</v>
      </c>
      <c r="H868" s="112">
        <v>0</v>
      </c>
      <c r="I868" s="112">
        <v>0</v>
      </c>
      <c r="J868" s="112">
        <v>0</v>
      </c>
      <c r="K868" s="112">
        <v>0</v>
      </c>
      <c r="L868" s="112">
        <v>0</v>
      </c>
      <c r="M868" s="112">
        <v>0</v>
      </c>
      <c r="N868" s="112">
        <v>0</v>
      </c>
      <c r="O868" s="112">
        <v>0</v>
      </c>
      <c r="P868" s="112">
        <v>0</v>
      </c>
      <c r="Q868" s="112">
        <v>0</v>
      </c>
      <c r="R868" s="125"/>
    </row>
    <row r="869" ht="15.6" spans="1:18">
      <c r="A869" s="110" t="s">
        <v>612</v>
      </c>
      <c r="B869" s="110" t="s">
        <v>614</v>
      </c>
      <c r="C869" s="110" t="s">
        <v>617</v>
      </c>
      <c r="D869" s="110" t="s">
        <v>47</v>
      </c>
      <c r="E869" s="111">
        <f t="shared" si="14"/>
        <v>489850.6</v>
      </c>
      <c r="F869" s="112">
        <v>467350.6</v>
      </c>
      <c r="G869" s="112">
        <v>22500</v>
      </c>
      <c r="H869" s="112">
        <v>0</v>
      </c>
      <c r="I869" s="112">
        <v>0</v>
      </c>
      <c r="J869" s="112">
        <v>0</v>
      </c>
      <c r="K869" s="112">
        <v>0</v>
      </c>
      <c r="L869" s="112">
        <v>0</v>
      </c>
      <c r="M869" s="112">
        <v>0</v>
      </c>
      <c r="N869" s="112">
        <v>0</v>
      </c>
      <c r="O869" s="112">
        <v>0</v>
      </c>
      <c r="P869" s="112">
        <v>0</v>
      </c>
      <c r="Q869" s="112">
        <v>0</v>
      </c>
      <c r="R869" s="125"/>
    </row>
    <row r="870" ht="15.6" spans="1:18">
      <c r="A870" s="110" t="s">
        <v>612</v>
      </c>
      <c r="B870" s="110" t="s">
        <v>614</v>
      </c>
      <c r="C870" s="110" t="s">
        <v>617</v>
      </c>
      <c r="D870" s="110" t="s">
        <v>49</v>
      </c>
      <c r="E870" s="111">
        <f t="shared" si="14"/>
        <v>410406</v>
      </c>
      <c r="F870" s="112">
        <v>380406</v>
      </c>
      <c r="G870" s="112">
        <v>30000</v>
      </c>
      <c r="H870" s="112">
        <v>0</v>
      </c>
      <c r="I870" s="112">
        <v>0</v>
      </c>
      <c r="J870" s="112">
        <v>0</v>
      </c>
      <c r="K870" s="112">
        <v>0</v>
      </c>
      <c r="L870" s="112">
        <v>0</v>
      </c>
      <c r="M870" s="112">
        <v>0</v>
      </c>
      <c r="N870" s="112">
        <v>0</v>
      </c>
      <c r="O870" s="112">
        <v>0</v>
      </c>
      <c r="P870" s="112">
        <v>0</v>
      </c>
      <c r="Q870" s="112">
        <v>0</v>
      </c>
      <c r="R870" s="125"/>
    </row>
    <row r="871" ht="15.6" spans="1:18">
      <c r="A871" s="110" t="s">
        <v>612</v>
      </c>
      <c r="B871" s="110" t="s">
        <v>614</v>
      </c>
      <c r="C871" s="110" t="s">
        <v>617</v>
      </c>
      <c r="D871" s="110" t="s">
        <v>62</v>
      </c>
      <c r="E871" s="111">
        <f t="shared" si="14"/>
        <v>407197</v>
      </c>
      <c r="F871" s="112">
        <v>407197</v>
      </c>
      <c r="G871" s="112">
        <v>0</v>
      </c>
      <c r="H871" s="112">
        <v>0</v>
      </c>
      <c r="I871" s="112">
        <v>0</v>
      </c>
      <c r="J871" s="112">
        <v>0</v>
      </c>
      <c r="K871" s="112">
        <v>0</v>
      </c>
      <c r="L871" s="112">
        <v>0</v>
      </c>
      <c r="M871" s="112">
        <v>0</v>
      </c>
      <c r="N871" s="112">
        <v>0</v>
      </c>
      <c r="O871" s="112">
        <v>0</v>
      </c>
      <c r="P871" s="112">
        <v>0</v>
      </c>
      <c r="Q871" s="112">
        <v>0</v>
      </c>
      <c r="R871" s="125"/>
    </row>
    <row r="872" ht="15.6" spans="1:18">
      <c r="A872" s="110" t="s">
        <v>612</v>
      </c>
      <c r="B872" s="110" t="s">
        <v>614</v>
      </c>
      <c r="C872" s="110" t="s">
        <v>617</v>
      </c>
      <c r="D872" s="110" t="s">
        <v>63</v>
      </c>
      <c r="E872" s="111">
        <f t="shared" si="14"/>
        <v>238095</v>
      </c>
      <c r="F872" s="112">
        <v>223095</v>
      </c>
      <c r="G872" s="112">
        <v>15000</v>
      </c>
      <c r="H872" s="112">
        <v>0</v>
      </c>
      <c r="I872" s="112">
        <v>0</v>
      </c>
      <c r="J872" s="112">
        <v>0</v>
      </c>
      <c r="K872" s="112">
        <v>0</v>
      </c>
      <c r="L872" s="112">
        <v>0</v>
      </c>
      <c r="M872" s="112">
        <v>0</v>
      </c>
      <c r="N872" s="112">
        <v>0</v>
      </c>
      <c r="O872" s="112">
        <v>0</v>
      </c>
      <c r="P872" s="112">
        <v>0</v>
      </c>
      <c r="Q872" s="112">
        <v>0</v>
      </c>
      <c r="R872" s="125"/>
    </row>
    <row r="873" ht="15.6" spans="1:18">
      <c r="A873" s="110" t="s">
        <v>612</v>
      </c>
      <c r="B873" s="110" t="s">
        <v>614</v>
      </c>
      <c r="C873" s="110" t="s">
        <v>617</v>
      </c>
      <c r="D873" s="110" t="s">
        <v>81</v>
      </c>
      <c r="E873" s="111">
        <f t="shared" si="14"/>
        <v>364956</v>
      </c>
      <c r="F873" s="112">
        <v>364956</v>
      </c>
      <c r="G873" s="112">
        <v>0</v>
      </c>
      <c r="H873" s="112">
        <v>0</v>
      </c>
      <c r="I873" s="112">
        <v>0</v>
      </c>
      <c r="J873" s="112">
        <v>0</v>
      </c>
      <c r="K873" s="112">
        <v>0</v>
      </c>
      <c r="L873" s="112">
        <v>0</v>
      </c>
      <c r="M873" s="112">
        <v>0</v>
      </c>
      <c r="N873" s="112">
        <v>0</v>
      </c>
      <c r="O873" s="112">
        <v>0</v>
      </c>
      <c r="P873" s="112">
        <v>0</v>
      </c>
      <c r="Q873" s="112">
        <v>0</v>
      </c>
      <c r="R873" s="125"/>
    </row>
    <row r="874" ht="15.6" spans="1:18">
      <c r="A874" s="110" t="s">
        <v>612</v>
      </c>
      <c r="B874" s="110" t="s">
        <v>614</v>
      </c>
      <c r="C874" s="110" t="s">
        <v>617</v>
      </c>
      <c r="D874" s="110" t="s">
        <v>50</v>
      </c>
      <c r="E874" s="111">
        <f t="shared" si="14"/>
        <v>1061008</v>
      </c>
      <c r="F874" s="112">
        <v>962258</v>
      </c>
      <c r="G874" s="112">
        <v>98750</v>
      </c>
      <c r="H874" s="112">
        <v>0</v>
      </c>
      <c r="I874" s="112">
        <v>0</v>
      </c>
      <c r="J874" s="112">
        <v>0</v>
      </c>
      <c r="K874" s="112">
        <v>0</v>
      </c>
      <c r="L874" s="112">
        <v>0</v>
      </c>
      <c r="M874" s="112">
        <v>0</v>
      </c>
      <c r="N874" s="112">
        <v>0</v>
      </c>
      <c r="O874" s="112">
        <v>0</v>
      </c>
      <c r="P874" s="112">
        <v>0</v>
      </c>
      <c r="Q874" s="112">
        <v>0</v>
      </c>
      <c r="R874" s="125"/>
    </row>
    <row r="875" ht="15.6" spans="1:18">
      <c r="A875" s="109"/>
      <c r="B875" s="109"/>
      <c r="C875" s="110" t="s">
        <v>623</v>
      </c>
      <c r="D875" s="110" t="s">
        <v>624</v>
      </c>
      <c r="E875" s="111">
        <f t="shared" si="14"/>
        <v>2467992.4</v>
      </c>
      <c r="F875" s="112">
        <v>2121087.4</v>
      </c>
      <c r="G875" s="112">
        <v>265250</v>
      </c>
      <c r="H875" s="112">
        <v>81655</v>
      </c>
      <c r="I875" s="112">
        <v>0</v>
      </c>
      <c r="J875" s="112">
        <v>0</v>
      </c>
      <c r="K875" s="112">
        <v>0</v>
      </c>
      <c r="L875" s="112">
        <v>0</v>
      </c>
      <c r="M875" s="112">
        <v>0</v>
      </c>
      <c r="N875" s="112">
        <v>0</v>
      </c>
      <c r="O875" s="112">
        <v>0</v>
      </c>
      <c r="P875" s="112">
        <v>0</v>
      </c>
      <c r="Q875" s="112">
        <v>0</v>
      </c>
      <c r="R875" s="125"/>
    </row>
    <row r="876" ht="15.6" spans="1:18">
      <c r="A876" s="110" t="s">
        <v>612</v>
      </c>
      <c r="B876" s="110" t="s">
        <v>614</v>
      </c>
      <c r="C876" s="110" t="s">
        <v>623</v>
      </c>
      <c r="D876" s="110" t="s">
        <v>625</v>
      </c>
      <c r="E876" s="111">
        <f t="shared" si="14"/>
        <v>1060574.4</v>
      </c>
      <c r="F876" s="112">
        <v>852245.4</v>
      </c>
      <c r="G876" s="112">
        <v>131750</v>
      </c>
      <c r="H876" s="112">
        <v>76579</v>
      </c>
      <c r="I876" s="112">
        <v>0</v>
      </c>
      <c r="J876" s="112">
        <v>0</v>
      </c>
      <c r="K876" s="112">
        <v>0</v>
      </c>
      <c r="L876" s="112">
        <v>0</v>
      </c>
      <c r="M876" s="112">
        <v>0</v>
      </c>
      <c r="N876" s="112">
        <v>0</v>
      </c>
      <c r="O876" s="112">
        <v>0</v>
      </c>
      <c r="P876" s="112">
        <v>0</v>
      </c>
      <c r="Q876" s="112">
        <v>0</v>
      </c>
      <c r="R876" s="125"/>
    </row>
    <row r="877" ht="15.6" spans="1:18">
      <c r="A877" s="110" t="s">
        <v>612</v>
      </c>
      <c r="B877" s="110" t="s">
        <v>614</v>
      </c>
      <c r="C877" s="110" t="s">
        <v>623</v>
      </c>
      <c r="D877" s="110" t="s">
        <v>470</v>
      </c>
      <c r="E877" s="111">
        <f t="shared" si="14"/>
        <v>1407418</v>
      </c>
      <c r="F877" s="112">
        <v>1268842</v>
      </c>
      <c r="G877" s="112">
        <v>133500</v>
      </c>
      <c r="H877" s="112">
        <v>5076</v>
      </c>
      <c r="I877" s="112">
        <v>0</v>
      </c>
      <c r="J877" s="112">
        <v>0</v>
      </c>
      <c r="K877" s="112">
        <v>0</v>
      </c>
      <c r="L877" s="112">
        <v>0</v>
      </c>
      <c r="M877" s="112">
        <v>0</v>
      </c>
      <c r="N877" s="112">
        <v>0</v>
      </c>
      <c r="O877" s="112">
        <v>0</v>
      </c>
      <c r="P877" s="112">
        <v>0</v>
      </c>
      <c r="Q877" s="112">
        <v>0</v>
      </c>
      <c r="R877" s="125"/>
    </row>
    <row r="878" ht="15.6" spans="1:18">
      <c r="A878" s="110">
        <v>213</v>
      </c>
      <c r="B878" s="110">
        <v>21301</v>
      </c>
      <c r="C878" s="110">
        <v>2130122</v>
      </c>
      <c r="D878" s="110" t="s">
        <v>626</v>
      </c>
      <c r="E878" s="111">
        <f t="shared" si="14"/>
        <v>1000000</v>
      </c>
      <c r="F878" s="112">
        <v>0</v>
      </c>
      <c r="G878" s="112">
        <v>0</v>
      </c>
      <c r="H878" s="112">
        <v>0</v>
      </c>
      <c r="I878" s="112">
        <v>0</v>
      </c>
      <c r="J878" s="112">
        <v>0</v>
      </c>
      <c r="K878" s="112">
        <v>0</v>
      </c>
      <c r="L878" s="112">
        <v>0</v>
      </c>
      <c r="M878" s="112">
        <v>0</v>
      </c>
      <c r="N878" s="112">
        <v>0</v>
      </c>
      <c r="O878" s="112">
        <v>0</v>
      </c>
      <c r="P878" s="112">
        <v>0</v>
      </c>
      <c r="Q878" s="112">
        <v>1000000</v>
      </c>
      <c r="R878" s="125"/>
    </row>
    <row r="879" ht="15.6" spans="1:18">
      <c r="A879" s="110">
        <v>213</v>
      </c>
      <c r="B879" s="110">
        <v>21301</v>
      </c>
      <c r="C879" s="110">
        <v>2130135</v>
      </c>
      <c r="D879" s="110" t="s">
        <v>627</v>
      </c>
      <c r="E879" s="111">
        <f t="shared" si="14"/>
        <v>110000</v>
      </c>
      <c r="F879" s="112">
        <v>0</v>
      </c>
      <c r="G879" s="112">
        <v>0</v>
      </c>
      <c r="H879" s="112">
        <v>0</v>
      </c>
      <c r="I879" s="112">
        <v>0</v>
      </c>
      <c r="J879" s="112">
        <v>0</v>
      </c>
      <c r="K879" s="112">
        <v>0</v>
      </c>
      <c r="L879" s="112">
        <v>0</v>
      </c>
      <c r="M879" s="112">
        <v>0</v>
      </c>
      <c r="N879" s="112">
        <v>0</v>
      </c>
      <c r="O879" s="112">
        <v>0</v>
      </c>
      <c r="P879" s="112">
        <v>0</v>
      </c>
      <c r="Q879" s="112">
        <v>110000</v>
      </c>
      <c r="R879" s="125"/>
    </row>
    <row r="880" ht="15.6" spans="1:18">
      <c r="A880" s="109"/>
      <c r="B880" s="109"/>
      <c r="C880" s="110" t="s">
        <v>628</v>
      </c>
      <c r="D880" s="110" t="s">
        <v>629</v>
      </c>
      <c r="E880" s="111">
        <f t="shared" si="14"/>
        <v>280000</v>
      </c>
      <c r="F880" s="112">
        <v>0</v>
      </c>
      <c r="G880" s="112">
        <v>0</v>
      </c>
      <c r="H880" s="112">
        <v>0</v>
      </c>
      <c r="I880" s="112">
        <v>0</v>
      </c>
      <c r="J880" s="112">
        <v>0</v>
      </c>
      <c r="K880" s="112">
        <v>0</v>
      </c>
      <c r="L880" s="112">
        <v>0</v>
      </c>
      <c r="M880" s="112">
        <v>0</v>
      </c>
      <c r="N880" s="112">
        <v>0</v>
      </c>
      <c r="O880" s="112">
        <v>280000</v>
      </c>
      <c r="P880" s="112">
        <v>0</v>
      </c>
      <c r="Q880" s="112">
        <v>0</v>
      </c>
      <c r="R880" s="125"/>
    </row>
    <row r="881" ht="15.6" spans="1:18">
      <c r="A881" s="110" t="s">
        <v>612</v>
      </c>
      <c r="B881" s="110" t="s">
        <v>614</v>
      </c>
      <c r="C881" s="110" t="s">
        <v>628</v>
      </c>
      <c r="D881" s="110" t="s">
        <v>465</v>
      </c>
      <c r="E881" s="111">
        <f t="shared" si="14"/>
        <v>280000</v>
      </c>
      <c r="F881" s="112">
        <v>0</v>
      </c>
      <c r="G881" s="112">
        <v>0</v>
      </c>
      <c r="H881" s="112">
        <v>0</v>
      </c>
      <c r="I881" s="112">
        <v>0</v>
      </c>
      <c r="J881" s="112">
        <v>0</v>
      </c>
      <c r="K881" s="112">
        <v>0</v>
      </c>
      <c r="L881" s="112">
        <v>0</v>
      </c>
      <c r="M881" s="112">
        <v>0</v>
      </c>
      <c r="N881" s="112">
        <v>0</v>
      </c>
      <c r="O881" s="112">
        <v>280000</v>
      </c>
      <c r="P881" s="112">
        <v>0</v>
      </c>
      <c r="Q881" s="112">
        <v>0</v>
      </c>
      <c r="R881" s="125"/>
    </row>
    <row r="882" ht="15.6" spans="1:18">
      <c r="A882" s="109"/>
      <c r="B882" s="109"/>
      <c r="C882" s="110" t="s">
        <v>630</v>
      </c>
      <c r="D882" s="110" t="s">
        <v>631</v>
      </c>
      <c r="E882" s="111">
        <f t="shared" si="14"/>
        <v>2680000</v>
      </c>
      <c r="F882" s="112">
        <v>0</v>
      </c>
      <c r="G882" s="112">
        <v>60000</v>
      </c>
      <c r="H882" s="112">
        <v>0</v>
      </c>
      <c r="I882" s="112">
        <v>0</v>
      </c>
      <c r="J882" s="112">
        <v>0</v>
      </c>
      <c r="K882" s="112">
        <v>0</v>
      </c>
      <c r="L882" s="112">
        <v>0</v>
      </c>
      <c r="M882" s="112">
        <v>0</v>
      </c>
      <c r="N882" s="112">
        <v>0</v>
      </c>
      <c r="O882" s="112">
        <v>0</v>
      </c>
      <c r="P882" s="112">
        <v>0</v>
      </c>
      <c r="Q882" s="112">
        <f>1750000+870000</f>
        <v>2620000</v>
      </c>
      <c r="R882" s="125"/>
    </row>
    <row r="883" ht="15.6" spans="1:18">
      <c r="A883" s="110" t="s">
        <v>612</v>
      </c>
      <c r="B883" s="110" t="s">
        <v>614</v>
      </c>
      <c r="C883" s="110" t="s">
        <v>630</v>
      </c>
      <c r="D883" s="110" t="s">
        <v>469</v>
      </c>
      <c r="E883" s="111">
        <f t="shared" si="14"/>
        <v>1750000</v>
      </c>
      <c r="F883" s="112">
        <v>0</v>
      </c>
      <c r="G883" s="112">
        <v>0</v>
      </c>
      <c r="H883" s="112">
        <v>0</v>
      </c>
      <c r="I883" s="112">
        <v>0</v>
      </c>
      <c r="J883" s="112">
        <v>0</v>
      </c>
      <c r="K883" s="112">
        <v>0</v>
      </c>
      <c r="L883" s="112">
        <v>0</v>
      </c>
      <c r="M883" s="112">
        <v>0</v>
      </c>
      <c r="N883" s="112">
        <v>0</v>
      </c>
      <c r="O883" s="112">
        <v>0</v>
      </c>
      <c r="P883" s="112">
        <v>0</v>
      </c>
      <c r="Q883" s="112">
        <v>1750000</v>
      </c>
      <c r="R883" s="125"/>
    </row>
    <row r="884" ht="15.6" spans="1:18">
      <c r="A884" s="110" t="s">
        <v>612</v>
      </c>
      <c r="B884" s="110" t="s">
        <v>614</v>
      </c>
      <c r="C884" s="110" t="s">
        <v>630</v>
      </c>
      <c r="D884" s="110" t="s">
        <v>470</v>
      </c>
      <c r="E884" s="111">
        <f t="shared" si="14"/>
        <v>60000</v>
      </c>
      <c r="F884" s="112">
        <v>0</v>
      </c>
      <c r="G884" s="112">
        <v>60000</v>
      </c>
      <c r="H884" s="112">
        <v>0</v>
      </c>
      <c r="I884" s="112">
        <v>0</v>
      </c>
      <c r="J884" s="112">
        <v>0</v>
      </c>
      <c r="K884" s="112">
        <v>0</v>
      </c>
      <c r="L884" s="112">
        <v>0</v>
      </c>
      <c r="M884" s="112">
        <v>0</v>
      </c>
      <c r="N884" s="112">
        <v>0</v>
      </c>
      <c r="O884" s="112">
        <v>0</v>
      </c>
      <c r="P884" s="112">
        <v>0</v>
      </c>
      <c r="Q884" s="112">
        <v>0</v>
      </c>
      <c r="R884" s="125"/>
    </row>
    <row r="885" ht="15.6" spans="1:18">
      <c r="A885" s="109"/>
      <c r="B885" s="110" t="s">
        <v>632</v>
      </c>
      <c r="C885" s="109"/>
      <c r="D885" s="110" t="s">
        <v>633</v>
      </c>
      <c r="E885" s="111">
        <f t="shared" si="14"/>
        <v>12798832.42</v>
      </c>
      <c r="F885" s="112">
        <v>5334919.42</v>
      </c>
      <c r="G885" s="112">
        <v>732400</v>
      </c>
      <c r="H885" s="112">
        <v>296258</v>
      </c>
      <c r="I885" s="112">
        <v>0</v>
      </c>
      <c r="J885" s="112">
        <v>0</v>
      </c>
      <c r="K885" s="112">
        <v>0</v>
      </c>
      <c r="L885" s="112">
        <v>0</v>
      </c>
      <c r="M885" s="112">
        <v>0</v>
      </c>
      <c r="N885" s="112">
        <v>0</v>
      </c>
      <c r="O885" s="112">
        <v>5000000</v>
      </c>
      <c r="P885" s="112">
        <v>0</v>
      </c>
      <c r="Q885" s="112">
        <v>1435255</v>
      </c>
      <c r="R885" s="125"/>
    </row>
    <row r="886" ht="15.6" spans="1:18">
      <c r="A886" s="109"/>
      <c r="B886" s="109"/>
      <c r="C886" s="110" t="s">
        <v>634</v>
      </c>
      <c r="D886" s="110" t="s">
        <v>42</v>
      </c>
      <c r="E886" s="111">
        <f t="shared" si="14"/>
        <v>1055082</v>
      </c>
      <c r="F886" s="112">
        <v>837688</v>
      </c>
      <c r="G886" s="112">
        <v>131750</v>
      </c>
      <c r="H886" s="112">
        <v>85644</v>
      </c>
      <c r="I886" s="112">
        <v>0</v>
      </c>
      <c r="J886" s="112">
        <v>0</v>
      </c>
      <c r="K886" s="112">
        <v>0</v>
      </c>
      <c r="L886" s="112">
        <v>0</v>
      </c>
      <c r="M886" s="112">
        <v>0</v>
      </c>
      <c r="N886" s="112">
        <v>0</v>
      </c>
      <c r="O886" s="112">
        <v>0</v>
      </c>
      <c r="P886" s="112">
        <v>0</v>
      </c>
      <c r="Q886" s="112">
        <v>0</v>
      </c>
      <c r="R886" s="125"/>
    </row>
    <row r="887" ht="15.6" spans="1:18">
      <c r="A887" s="110" t="s">
        <v>612</v>
      </c>
      <c r="B887" s="110" t="s">
        <v>632</v>
      </c>
      <c r="C887" s="110" t="s">
        <v>634</v>
      </c>
      <c r="D887" s="110" t="s">
        <v>472</v>
      </c>
      <c r="E887" s="111">
        <f t="shared" si="14"/>
        <v>1055082</v>
      </c>
      <c r="F887" s="112">
        <v>837688</v>
      </c>
      <c r="G887" s="112">
        <v>131750</v>
      </c>
      <c r="H887" s="112">
        <v>85644</v>
      </c>
      <c r="I887" s="112">
        <v>0</v>
      </c>
      <c r="J887" s="112">
        <v>0</v>
      </c>
      <c r="K887" s="112">
        <v>0</v>
      </c>
      <c r="L887" s="112">
        <v>0</v>
      </c>
      <c r="M887" s="112">
        <v>0</v>
      </c>
      <c r="N887" s="112">
        <v>0</v>
      </c>
      <c r="O887" s="112">
        <v>0</v>
      </c>
      <c r="P887" s="112">
        <v>0</v>
      </c>
      <c r="Q887" s="112">
        <v>0</v>
      </c>
      <c r="R887" s="125"/>
    </row>
    <row r="888" ht="15.6" spans="1:18">
      <c r="A888" s="109"/>
      <c r="B888" s="109"/>
      <c r="C888" s="110" t="s">
        <v>635</v>
      </c>
      <c r="D888" s="110" t="s">
        <v>636</v>
      </c>
      <c r="E888" s="111">
        <f t="shared" si="14"/>
        <v>3562858.42</v>
      </c>
      <c r="F888" s="112">
        <v>3014094.42</v>
      </c>
      <c r="G888" s="112">
        <v>338150</v>
      </c>
      <c r="H888" s="112">
        <v>210614</v>
      </c>
      <c r="I888" s="112">
        <v>0</v>
      </c>
      <c r="J888" s="112">
        <v>0</v>
      </c>
      <c r="K888" s="112">
        <v>0</v>
      </c>
      <c r="L888" s="112">
        <v>0</v>
      </c>
      <c r="M888" s="112">
        <v>0</v>
      </c>
      <c r="N888" s="112">
        <v>0</v>
      </c>
      <c r="O888" s="112">
        <v>0</v>
      </c>
      <c r="P888" s="112">
        <v>0</v>
      </c>
      <c r="Q888" s="112">
        <v>0</v>
      </c>
      <c r="R888" s="125"/>
    </row>
    <row r="889" ht="15.6" spans="1:18">
      <c r="A889" s="110" t="s">
        <v>612</v>
      </c>
      <c r="B889" s="110" t="s">
        <v>632</v>
      </c>
      <c r="C889" s="110" t="s">
        <v>635</v>
      </c>
      <c r="D889" s="110" t="s">
        <v>637</v>
      </c>
      <c r="E889" s="111">
        <f t="shared" si="14"/>
        <v>1321759.28</v>
      </c>
      <c r="F889" s="112">
        <v>1111198.28</v>
      </c>
      <c r="G889" s="112">
        <v>103500</v>
      </c>
      <c r="H889" s="112">
        <v>107061</v>
      </c>
      <c r="I889" s="112">
        <v>0</v>
      </c>
      <c r="J889" s="112">
        <v>0</v>
      </c>
      <c r="K889" s="112">
        <v>0</v>
      </c>
      <c r="L889" s="112">
        <v>0</v>
      </c>
      <c r="M889" s="112">
        <v>0</v>
      </c>
      <c r="N889" s="112">
        <v>0</v>
      </c>
      <c r="O889" s="112">
        <v>0</v>
      </c>
      <c r="P889" s="112">
        <v>0</v>
      </c>
      <c r="Q889" s="112">
        <v>0</v>
      </c>
      <c r="R889" s="125"/>
    </row>
    <row r="890" ht="15.6" spans="1:18">
      <c r="A890" s="110" t="s">
        <v>612</v>
      </c>
      <c r="B890" s="110" t="s">
        <v>632</v>
      </c>
      <c r="C890" s="110" t="s">
        <v>635</v>
      </c>
      <c r="D890" s="110" t="s">
        <v>380</v>
      </c>
      <c r="E890" s="111">
        <f t="shared" si="14"/>
        <v>1064203</v>
      </c>
      <c r="F890" s="112">
        <v>953203</v>
      </c>
      <c r="G890" s="112">
        <v>111000</v>
      </c>
      <c r="H890" s="112">
        <v>0</v>
      </c>
      <c r="I890" s="112">
        <v>0</v>
      </c>
      <c r="J890" s="112">
        <v>0</v>
      </c>
      <c r="K890" s="112">
        <v>0</v>
      </c>
      <c r="L890" s="112">
        <v>0</v>
      </c>
      <c r="M890" s="112">
        <v>0</v>
      </c>
      <c r="N890" s="112">
        <v>0</v>
      </c>
      <c r="O890" s="112">
        <v>0</v>
      </c>
      <c r="P890" s="112">
        <v>0</v>
      </c>
      <c r="Q890" s="112">
        <v>0</v>
      </c>
      <c r="R890" s="125"/>
    </row>
    <row r="891" ht="15.6" spans="1:18">
      <c r="A891" s="110" t="s">
        <v>612</v>
      </c>
      <c r="B891" s="110" t="s">
        <v>632</v>
      </c>
      <c r="C891" s="110" t="s">
        <v>635</v>
      </c>
      <c r="D891" s="110" t="s">
        <v>638</v>
      </c>
      <c r="E891" s="111">
        <f t="shared" si="14"/>
        <v>585670.14</v>
      </c>
      <c r="F891" s="112">
        <v>481779.14</v>
      </c>
      <c r="G891" s="112">
        <v>53750</v>
      </c>
      <c r="H891" s="112">
        <v>50141</v>
      </c>
      <c r="I891" s="112">
        <v>0</v>
      </c>
      <c r="J891" s="112">
        <v>0</v>
      </c>
      <c r="K891" s="112">
        <v>0</v>
      </c>
      <c r="L891" s="112">
        <v>0</v>
      </c>
      <c r="M891" s="112">
        <v>0</v>
      </c>
      <c r="N891" s="112">
        <v>0</v>
      </c>
      <c r="O891" s="112">
        <v>0</v>
      </c>
      <c r="P891" s="112">
        <v>0</v>
      </c>
      <c r="Q891" s="112">
        <v>0</v>
      </c>
      <c r="R891" s="125"/>
    </row>
    <row r="892" ht="15.6" spans="1:18">
      <c r="A892" s="110" t="s">
        <v>612</v>
      </c>
      <c r="B892" s="110" t="s">
        <v>632</v>
      </c>
      <c r="C892" s="110" t="s">
        <v>635</v>
      </c>
      <c r="D892" s="110" t="s">
        <v>639</v>
      </c>
      <c r="E892" s="111">
        <f t="shared" si="14"/>
        <v>591226</v>
      </c>
      <c r="F892" s="112">
        <v>467914</v>
      </c>
      <c r="G892" s="112">
        <v>69900</v>
      </c>
      <c r="H892" s="112">
        <v>53412</v>
      </c>
      <c r="I892" s="112">
        <v>0</v>
      </c>
      <c r="J892" s="112">
        <v>0</v>
      </c>
      <c r="K892" s="112">
        <v>0</v>
      </c>
      <c r="L892" s="112">
        <v>0</v>
      </c>
      <c r="M892" s="112">
        <v>0</v>
      </c>
      <c r="N892" s="112">
        <v>0</v>
      </c>
      <c r="O892" s="112">
        <v>0</v>
      </c>
      <c r="P892" s="112">
        <v>0</v>
      </c>
      <c r="Q892" s="112">
        <v>0</v>
      </c>
      <c r="R892" s="125"/>
    </row>
    <row r="893" ht="15.6" spans="1:18">
      <c r="A893" s="109"/>
      <c r="B893" s="109"/>
      <c r="C893" s="110" t="s">
        <v>640</v>
      </c>
      <c r="D893" s="110" t="s">
        <v>641</v>
      </c>
      <c r="E893" s="111">
        <f t="shared" si="14"/>
        <v>5000000</v>
      </c>
      <c r="F893" s="112">
        <v>0</v>
      </c>
      <c r="G893" s="112">
        <v>0</v>
      </c>
      <c r="H893" s="112">
        <v>0</v>
      </c>
      <c r="I893" s="112">
        <v>0</v>
      </c>
      <c r="J893" s="112">
        <v>0</v>
      </c>
      <c r="K893" s="112">
        <v>0</v>
      </c>
      <c r="L893" s="112">
        <v>0</v>
      </c>
      <c r="M893" s="112">
        <v>0</v>
      </c>
      <c r="N893" s="112">
        <v>0</v>
      </c>
      <c r="O893" s="112">
        <v>5000000</v>
      </c>
      <c r="P893" s="112">
        <v>0</v>
      </c>
      <c r="Q893" s="112">
        <v>0</v>
      </c>
      <c r="R893" s="125"/>
    </row>
    <row r="894" ht="15.6" spans="1:18">
      <c r="A894" s="110" t="s">
        <v>612</v>
      </c>
      <c r="B894" s="110" t="s">
        <v>632</v>
      </c>
      <c r="C894" s="110" t="s">
        <v>640</v>
      </c>
      <c r="D894" s="110" t="s">
        <v>53</v>
      </c>
      <c r="E894" s="111">
        <f t="shared" si="14"/>
        <v>5000000</v>
      </c>
      <c r="F894" s="112">
        <v>0</v>
      </c>
      <c r="G894" s="112">
        <v>0</v>
      </c>
      <c r="H894" s="112">
        <v>0</v>
      </c>
      <c r="I894" s="112">
        <v>0</v>
      </c>
      <c r="J894" s="112">
        <v>0</v>
      </c>
      <c r="K894" s="112">
        <v>0</v>
      </c>
      <c r="L894" s="112">
        <v>0</v>
      </c>
      <c r="M894" s="112">
        <v>0</v>
      </c>
      <c r="N894" s="112">
        <v>0</v>
      </c>
      <c r="O894" s="112">
        <v>5000000</v>
      </c>
      <c r="P894" s="112">
        <v>0</v>
      </c>
      <c r="Q894" s="112">
        <v>0</v>
      </c>
      <c r="R894" s="125"/>
    </row>
    <row r="895" ht="15.6" spans="1:18">
      <c r="A895" s="109"/>
      <c r="B895" s="109"/>
      <c r="C895" s="110" t="s">
        <v>642</v>
      </c>
      <c r="D895" s="110" t="s">
        <v>643</v>
      </c>
      <c r="E895" s="111">
        <f t="shared" si="14"/>
        <v>1745637</v>
      </c>
      <c r="F895" s="112">
        <v>1483137</v>
      </c>
      <c r="G895" s="112">
        <v>262500</v>
      </c>
      <c r="H895" s="112">
        <v>0</v>
      </c>
      <c r="I895" s="112">
        <v>0</v>
      </c>
      <c r="J895" s="112">
        <v>0</v>
      </c>
      <c r="K895" s="112">
        <v>0</v>
      </c>
      <c r="L895" s="112">
        <v>0</v>
      </c>
      <c r="M895" s="112">
        <v>0</v>
      </c>
      <c r="N895" s="112">
        <v>0</v>
      </c>
      <c r="O895" s="112">
        <v>0</v>
      </c>
      <c r="P895" s="112">
        <v>0</v>
      </c>
      <c r="Q895" s="112">
        <v>0</v>
      </c>
      <c r="R895" s="125"/>
    </row>
    <row r="896" ht="15.6" spans="1:18">
      <c r="A896" s="110" t="s">
        <v>612</v>
      </c>
      <c r="B896" s="110" t="s">
        <v>632</v>
      </c>
      <c r="C896" s="110" t="s">
        <v>642</v>
      </c>
      <c r="D896" s="110" t="s">
        <v>473</v>
      </c>
      <c r="E896" s="111">
        <f t="shared" si="14"/>
        <v>1745637</v>
      </c>
      <c r="F896" s="112">
        <v>1483137</v>
      </c>
      <c r="G896" s="112">
        <v>262500</v>
      </c>
      <c r="H896" s="112">
        <v>0</v>
      </c>
      <c r="I896" s="112">
        <v>0</v>
      </c>
      <c r="J896" s="112">
        <v>0</v>
      </c>
      <c r="K896" s="112">
        <v>0</v>
      </c>
      <c r="L896" s="112">
        <v>0</v>
      </c>
      <c r="M896" s="112">
        <v>0</v>
      </c>
      <c r="N896" s="112">
        <v>0</v>
      </c>
      <c r="O896" s="112">
        <v>0</v>
      </c>
      <c r="P896" s="112">
        <v>0</v>
      </c>
      <c r="Q896" s="112">
        <v>0</v>
      </c>
      <c r="R896" s="125"/>
    </row>
    <row r="897" ht="15.6" spans="1:18">
      <c r="A897" s="109"/>
      <c r="B897" s="109"/>
      <c r="C897" s="110" t="s">
        <v>644</v>
      </c>
      <c r="D897" s="110" t="s">
        <v>645</v>
      </c>
      <c r="E897" s="111">
        <f t="shared" si="14"/>
        <v>1435255</v>
      </c>
      <c r="F897" s="112">
        <v>0</v>
      </c>
      <c r="G897" s="112">
        <v>0</v>
      </c>
      <c r="H897" s="112">
        <v>0</v>
      </c>
      <c r="I897" s="112">
        <v>0</v>
      </c>
      <c r="J897" s="112">
        <v>0</v>
      </c>
      <c r="K897" s="112">
        <v>0</v>
      </c>
      <c r="L897" s="112">
        <v>0</v>
      </c>
      <c r="M897" s="112">
        <v>0</v>
      </c>
      <c r="N897" s="112">
        <v>0</v>
      </c>
      <c r="O897" s="112">
        <v>0</v>
      </c>
      <c r="P897" s="112">
        <v>0</v>
      </c>
      <c r="Q897" s="112">
        <v>1435255</v>
      </c>
      <c r="R897" s="125"/>
    </row>
    <row r="898" ht="15.6" spans="1:18">
      <c r="A898" s="110" t="s">
        <v>612</v>
      </c>
      <c r="B898" s="110" t="s">
        <v>632</v>
      </c>
      <c r="C898" s="110" t="s">
        <v>644</v>
      </c>
      <c r="D898" s="110" t="s">
        <v>472</v>
      </c>
      <c r="E898" s="111">
        <f t="shared" si="14"/>
        <v>1435255</v>
      </c>
      <c r="F898" s="112">
        <v>0</v>
      </c>
      <c r="G898" s="112">
        <v>0</v>
      </c>
      <c r="H898" s="112">
        <v>0</v>
      </c>
      <c r="I898" s="112">
        <v>0</v>
      </c>
      <c r="J898" s="112">
        <v>0</v>
      </c>
      <c r="K898" s="112">
        <v>0</v>
      </c>
      <c r="L898" s="112">
        <v>0</v>
      </c>
      <c r="M898" s="112">
        <v>0</v>
      </c>
      <c r="N898" s="112">
        <v>0</v>
      </c>
      <c r="O898" s="112">
        <v>0</v>
      </c>
      <c r="P898" s="112">
        <v>0</v>
      </c>
      <c r="Q898" s="112">
        <v>1435255</v>
      </c>
      <c r="R898" s="125"/>
    </row>
    <row r="899" ht="15.6" spans="1:18">
      <c r="A899" s="109"/>
      <c r="B899" s="110" t="s">
        <v>646</v>
      </c>
      <c r="C899" s="109"/>
      <c r="D899" s="110" t="s">
        <v>647</v>
      </c>
      <c r="E899" s="111">
        <f t="shared" si="14"/>
        <v>18301647.38</v>
      </c>
      <c r="F899" s="112">
        <v>8735695.38</v>
      </c>
      <c r="G899" s="112">
        <v>951300</v>
      </c>
      <c r="H899" s="112">
        <v>3187652</v>
      </c>
      <c r="I899" s="112">
        <v>0</v>
      </c>
      <c r="J899" s="112">
        <v>0</v>
      </c>
      <c r="K899" s="112">
        <v>0</v>
      </c>
      <c r="L899" s="112">
        <v>0</v>
      </c>
      <c r="M899" s="112">
        <v>0</v>
      </c>
      <c r="N899" s="112">
        <v>0</v>
      </c>
      <c r="O899" s="112">
        <v>0</v>
      </c>
      <c r="P899" s="112">
        <v>0</v>
      </c>
      <c r="Q899" s="112">
        <v>5427000</v>
      </c>
      <c r="R899" s="125"/>
    </row>
    <row r="900" ht="15.6" spans="1:18">
      <c r="A900" s="109"/>
      <c r="B900" s="109"/>
      <c r="C900" s="110" t="s">
        <v>648</v>
      </c>
      <c r="D900" s="110" t="s">
        <v>42</v>
      </c>
      <c r="E900" s="111">
        <f t="shared" si="14"/>
        <v>4982362.72</v>
      </c>
      <c r="F900" s="112">
        <v>2127362.72</v>
      </c>
      <c r="G900" s="112">
        <v>385000</v>
      </c>
      <c r="H900" s="112">
        <v>0</v>
      </c>
      <c r="I900" s="112">
        <v>0</v>
      </c>
      <c r="J900" s="112">
        <v>0</v>
      </c>
      <c r="K900" s="112">
        <v>0</v>
      </c>
      <c r="L900" s="112">
        <v>0</v>
      </c>
      <c r="M900" s="112">
        <v>0</v>
      </c>
      <c r="N900" s="112">
        <v>0</v>
      </c>
      <c r="O900" s="112">
        <v>0</v>
      </c>
      <c r="P900" s="112">
        <v>0</v>
      </c>
      <c r="Q900" s="112">
        <v>2470000</v>
      </c>
      <c r="R900" s="125"/>
    </row>
    <row r="901" ht="15.6" spans="1:18">
      <c r="A901" s="110" t="s">
        <v>612</v>
      </c>
      <c r="B901" s="110" t="s">
        <v>646</v>
      </c>
      <c r="C901" s="110" t="s">
        <v>648</v>
      </c>
      <c r="D901" s="110" t="s">
        <v>471</v>
      </c>
      <c r="E901" s="111">
        <f t="shared" si="14"/>
        <v>801502</v>
      </c>
      <c r="F901" s="112">
        <v>683252</v>
      </c>
      <c r="G901" s="112">
        <v>118250</v>
      </c>
      <c r="H901" s="112">
        <v>0</v>
      </c>
      <c r="I901" s="112">
        <v>0</v>
      </c>
      <c r="J901" s="112">
        <v>0</v>
      </c>
      <c r="K901" s="112">
        <v>0</v>
      </c>
      <c r="L901" s="112">
        <v>0</v>
      </c>
      <c r="M901" s="112">
        <v>0</v>
      </c>
      <c r="N901" s="112">
        <v>0</v>
      </c>
      <c r="O901" s="112">
        <v>0</v>
      </c>
      <c r="P901" s="112">
        <v>0</v>
      </c>
      <c r="Q901" s="112">
        <v>0</v>
      </c>
      <c r="R901" s="125"/>
    </row>
    <row r="902" ht="15.6" spans="1:18">
      <c r="A902" s="110" t="s">
        <v>612</v>
      </c>
      <c r="B902" s="110" t="s">
        <v>646</v>
      </c>
      <c r="C902" s="110" t="s">
        <v>648</v>
      </c>
      <c r="D902" s="110" t="s">
        <v>649</v>
      </c>
      <c r="E902" s="111">
        <f t="shared" si="14"/>
        <v>3413916.72</v>
      </c>
      <c r="F902" s="112">
        <v>839166.72</v>
      </c>
      <c r="G902" s="112">
        <v>104750</v>
      </c>
      <c r="H902" s="112">
        <v>0</v>
      </c>
      <c r="I902" s="112">
        <v>0</v>
      </c>
      <c r="J902" s="112">
        <v>0</v>
      </c>
      <c r="K902" s="112">
        <v>0</v>
      </c>
      <c r="L902" s="112">
        <v>0</v>
      </c>
      <c r="M902" s="112">
        <v>0</v>
      </c>
      <c r="N902" s="112">
        <v>0</v>
      </c>
      <c r="O902" s="112">
        <v>0</v>
      </c>
      <c r="P902" s="112">
        <v>0</v>
      </c>
      <c r="Q902" s="112">
        <v>2470000</v>
      </c>
      <c r="R902" s="125"/>
    </row>
    <row r="903" ht="15.6" spans="1:18">
      <c r="A903" s="110" t="s">
        <v>612</v>
      </c>
      <c r="B903" s="110" t="s">
        <v>646</v>
      </c>
      <c r="C903" s="110" t="s">
        <v>648</v>
      </c>
      <c r="D903" s="110" t="s">
        <v>650</v>
      </c>
      <c r="E903" s="111">
        <f t="shared" si="14"/>
        <v>162000</v>
      </c>
      <c r="F903" s="112">
        <v>0</v>
      </c>
      <c r="G903" s="112">
        <v>162000</v>
      </c>
      <c r="H903" s="112">
        <v>0</v>
      </c>
      <c r="I903" s="112">
        <v>0</v>
      </c>
      <c r="J903" s="112">
        <v>0</v>
      </c>
      <c r="K903" s="112">
        <v>0</v>
      </c>
      <c r="L903" s="112">
        <v>0</v>
      </c>
      <c r="M903" s="112">
        <v>0</v>
      </c>
      <c r="N903" s="112">
        <v>0</v>
      </c>
      <c r="O903" s="112">
        <v>0</v>
      </c>
      <c r="P903" s="112">
        <v>0</v>
      </c>
      <c r="Q903" s="112">
        <v>0</v>
      </c>
      <c r="R903" s="125"/>
    </row>
    <row r="904" ht="15.6" spans="1:18">
      <c r="A904" s="110" t="s">
        <v>612</v>
      </c>
      <c r="B904" s="110" t="s">
        <v>646</v>
      </c>
      <c r="C904" s="110" t="s">
        <v>648</v>
      </c>
      <c r="D904" s="110" t="s">
        <v>44</v>
      </c>
      <c r="E904" s="111">
        <f t="shared" si="14"/>
        <v>244800</v>
      </c>
      <c r="F904" s="112">
        <v>244800</v>
      </c>
      <c r="G904" s="112">
        <v>0</v>
      </c>
      <c r="H904" s="112">
        <v>0</v>
      </c>
      <c r="I904" s="112">
        <v>0</v>
      </c>
      <c r="J904" s="112">
        <v>0</v>
      </c>
      <c r="K904" s="112">
        <v>0</v>
      </c>
      <c r="L904" s="112">
        <v>0</v>
      </c>
      <c r="M904" s="112">
        <v>0</v>
      </c>
      <c r="N904" s="112">
        <v>0</v>
      </c>
      <c r="O904" s="112">
        <v>0</v>
      </c>
      <c r="P904" s="112">
        <v>0</v>
      </c>
      <c r="Q904" s="112">
        <v>0</v>
      </c>
      <c r="R904" s="125"/>
    </row>
    <row r="905" ht="15.6" spans="1:18">
      <c r="A905" s="110" t="s">
        <v>612</v>
      </c>
      <c r="B905" s="110" t="s">
        <v>646</v>
      </c>
      <c r="C905" s="110" t="s">
        <v>648</v>
      </c>
      <c r="D905" s="110" t="s">
        <v>62</v>
      </c>
      <c r="E905" s="111">
        <f t="shared" si="14"/>
        <v>360144</v>
      </c>
      <c r="F905" s="112">
        <v>360144</v>
      </c>
      <c r="G905" s="112">
        <v>0</v>
      </c>
      <c r="H905" s="112">
        <v>0</v>
      </c>
      <c r="I905" s="112">
        <v>0</v>
      </c>
      <c r="J905" s="112">
        <v>0</v>
      </c>
      <c r="K905" s="112">
        <v>0</v>
      </c>
      <c r="L905" s="112">
        <v>0</v>
      </c>
      <c r="M905" s="112">
        <v>0</v>
      </c>
      <c r="N905" s="112">
        <v>0</v>
      </c>
      <c r="O905" s="112">
        <v>0</v>
      </c>
      <c r="P905" s="112">
        <v>0</v>
      </c>
      <c r="Q905" s="112">
        <v>0</v>
      </c>
      <c r="R905" s="125"/>
    </row>
    <row r="906" ht="15.6" spans="1:18">
      <c r="A906" s="109"/>
      <c r="B906" s="109"/>
      <c r="C906" s="110" t="s">
        <v>651</v>
      </c>
      <c r="D906" s="110" t="s">
        <v>65</v>
      </c>
      <c r="E906" s="111">
        <f t="shared" si="14"/>
        <v>24798</v>
      </c>
      <c r="F906" s="112">
        <v>24798</v>
      </c>
      <c r="G906" s="112">
        <v>0</v>
      </c>
      <c r="H906" s="112">
        <v>0</v>
      </c>
      <c r="I906" s="112">
        <v>0</v>
      </c>
      <c r="J906" s="112">
        <v>0</v>
      </c>
      <c r="K906" s="112">
        <v>0</v>
      </c>
      <c r="L906" s="112">
        <v>0</v>
      </c>
      <c r="M906" s="112">
        <v>0</v>
      </c>
      <c r="N906" s="112">
        <v>0</v>
      </c>
      <c r="O906" s="112">
        <v>0</v>
      </c>
      <c r="P906" s="112">
        <v>0</v>
      </c>
      <c r="Q906" s="112">
        <v>0</v>
      </c>
      <c r="R906" s="125"/>
    </row>
    <row r="907" ht="15.6" spans="1:18">
      <c r="A907" s="110" t="s">
        <v>612</v>
      </c>
      <c r="B907" s="110" t="s">
        <v>646</v>
      </c>
      <c r="C907" s="110" t="s">
        <v>651</v>
      </c>
      <c r="D907" s="110" t="s">
        <v>50</v>
      </c>
      <c r="E907" s="111">
        <f t="shared" si="14"/>
        <v>24798</v>
      </c>
      <c r="F907" s="112">
        <v>24798</v>
      </c>
      <c r="G907" s="112">
        <v>0</v>
      </c>
      <c r="H907" s="112">
        <v>0</v>
      </c>
      <c r="I907" s="112">
        <v>0</v>
      </c>
      <c r="J907" s="112">
        <v>0</v>
      </c>
      <c r="K907" s="112">
        <v>0</v>
      </c>
      <c r="L907" s="112">
        <v>0</v>
      </c>
      <c r="M907" s="112">
        <v>0</v>
      </c>
      <c r="N907" s="112">
        <v>0</v>
      </c>
      <c r="O907" s="112">
        <v>0</v>
      </c>
      <c r="P907" s="112">
        <v>0</v>
      </c>
      <c r="Q907" s="112">
        <v>0</v>
      </c>
      <c r="R907" s="125"/>
    </row>
    <row r="908" ht="15.6" spans="1:18">
      <c r="A908" s="109"/>
      <c r="B908" s="109"/>
      <c r="C908" s="110" t="s">
        <v>652</v>
      </c>
      <c r="D908" s="110" t="s">
        <v>83</v>
      </c>
      <c r="E908" s="111">
        <f t="shared" si="14"/>
        <v>450064</v>
      </c>
      <c r="F908" s="112">
        <v>388814</v>
      </c>
      <c r="G908" s="112">
        <v>61250</v>
      </c>
      <c r="H908" s="112">
        <v>0</v>
      </c>
      <c r="I908" s="112">
        <v>0</v>
      </c>
      <c r="J908" s="112">
        <v>0</v>
      </c>
      <c r="K908" s="112">
        <v>0</v>
      </c>
      <c r="L908" s="112">
        <v>0</v>
      </c>
      <c r="M908" s="112">
        <v>0</v>
      </c>
      <c r="N908" s="112">
        <v>0</v>
      </c>
      <c r="O908" s="112">
        <v>0</v>
      </c>
      <c r="P908" s="112">
        <v>0</v>
      </c>
      <c r="Q908" s="112">
        <v>0</v>
      </c>
      <c r="R908" s="125"/>
    </row>
    <row r="909" ht="15.6" spans="1:18">
      <c r="A909" s="110" t="s">
        <v>612</v>
      </c>
      <c r="B909" s="110" t="s">
        <v>646</v>
      </c>
      <c r="C909" s="110" t="s">
        <v>652</v>
      </c>
      <c r="D909" s="110" t="s">
        <v>81</v>
      </c>
      <c r="E909" s="111">
        <f t="shared" si="14"/>
        <v>450064</v>
      </c>
      <c r="F909" s="112">
        <v>388814</v>
      </c>
      <c r="G909" s="112">
        <v>61250</v>
      </c>
      <c r="H909" s="112">
        <v>0</v>
      </c>
      <c r="I909" s="112">
        <v>0</v>
      </c>
      <c r="J909" s="112">
        <v>0</v>
      </c>
      <c r="K909" s="112">
        <v>0</v>
      </c>
      <c r="L909" s="112">
        <v>0</v>
      </c>
      <c r="M909" s="112">
        <v>0</v>
      </c>
      <c r="N909" s="112">
        <v>0</v>
      </c>
      <c r="O909" s="112">
        <v>0</v>
      </c>
      <c r="P909" s="112">
        <v>0</v>
      </c>
      <c r="Q909" s="112">
        <v>0</v>
      </c>
      <c r="R909" s="125"/>
    </row>
    <row r="910" ht="15.6" spans="1:18">
      <c r="A910" s="109"/>
      <c r="B910" s="109"/>
      <c r="C910" s="110" t="s">
        <v>653</v>
      </c>
      <c r="D910" s="110" t="s">
        <v>654</v>
      </c>
      <c r="E910" s="111">
        <f t="shared" si="14"/>
        <v>7124422.66</v>
      </c>
      <c r="F910" s="112">
        <v>6194720.66</v>
      </c>
      <c r="G910" s="112">
        <v>505050</v>
      </c>
      <c r="H910" s="112">
        <v>287652</v>
      </c>
      <c r="I910" s="112">
        <v>0</v>
      </c>
      <c r="J910" s="112">
        <v>0</v>
      </c>
      <c r="K910" s="112">
        <v>0</v>
      </c>
      <c r="L910" s="112">
        <v>0</v>
      </c>
      <c r="M910" s="112">
        <v>0</v>
      </c>
      <c r="N910" s="112">
        <v>0</v>
      </c>
      <c r="O910" s="112">
        <v>0</v>
      </c>
      <c r="P910" s="112">
        <v>0</v>
      </c>
      <c r="Q910" s="112">
        <v>137000</v>
      </c>
      <c r="R910" s="125"/>
    </row>
    <row r="911" ht="15.6" spans="1:18">
      <c r="A911" s="110" t="s">
        <v>612</v>
      </c>
      <c r="B911" s="110" t="s">
        <v>646</v>
      </c>
      <c r="C911" s="110" t="s">
        <v>653</v>
      </c>
      <c r="D911" s="110" t="s">
        <v>500</v>
      </c>
      <c r="E911" s="111">
        <f t="shared" si="14"/>
        <v>3520032.12</v>
      </c>
      <c r="F911" s="112">
        <v>2814880.12</v>
      </c>
      <c r="G911" s="112">
        <v>280500</v>
      </c>
      <c r="H911" s="112">
        <v>287652</v>
      </c>
      <c r="I911" s="112">
        <v>0</v>
      </c>
      <c r="J911" s="112">
        <v>0</v>
      </c>
      <c r="K911" s="112">
        <v>0</v>
      </c>
      <c r="L911" s="112">
        <v>0</v>
      </c>
      <c r="M911" s="112">
        <v>0</v>
      </c>
      <c r="N911" s="112">
        <v>0</v>
      </c>
      <c r="O911" s="112">
        <v>0</v>
      </c>
      <c r="P911" s="112">
        <v>0</v>
      </c>
      <c r="Q911" s="112">
        <v>137000</v>
      </c>
      <c r="R911" s="125"/>
    </row>
    <row r="912" ht="15.6" spans="1:18">
      <c r="A912" s="110" t="s">
        <v>612</v>
      </c>
      <c r="B912" s="110" t="s">
        <v>646</v>
      </c>
      <c r="C912" s="110" t="s">
        <v>653</v>
      </c>
      <c r="D912" s="110" t="s">
        <v>650</v>
      </c>
      <c r="E912" s="111">
        <f t="shared" si="14"/>
        <v>1494160.86</v>
      </c>
      <c r="F912" s="112">
        <v>1494160.86</v>
      </c>
      <c r="G912" s="112">
        <v>0</v>
      </c>
      <c r="H912" s="112">
        <v>0</v>
      </c>
      <c r="I912" s="112">
        <v>0</v>
      </c>
      <c r="J912" s="112">
        <v>0</v>
      </c>
      <c r="K912" s="112">
        <v>0</v>
      </c>
      <c r="L912" s="112">
        <v>0</v>
      </c>
      <c r="M912" s="112">
        <v>0</v>
      </c>
      <c r="N912" s="112">
        <v>0</v>
      </c>
      <c r="O912" s="112">
        <v>0</v>
      </c>
      <c r="P912" s="112">
        <v>0</v>
      </c>
      <c r="Q912" s="112">
        <v>0</v>
      </c>
      <c r="R912" s="125"/>
    </row>
    <row r="913" ht="15.6" spans="1:18">
      <c r="A913" s="110" t="s">
        <v>612</v>
      </c>
      <c r="B913" s="110" t="s">
        <v>646</v>
      </c>
      <c r="C913" s="110" t="s">
        <v>653</v>
      </c>
      <c r="D913" s="110" t="s">
        <v>44</v>
      </c>
      <c r="E913" s="111">
        <f t="shared" si="14"/>
        <v>748700.96</v>
      </c>
      <c r="F913" s="112">
        <v>661650.96</v>
      </c>
      <c r="G913" s="112">
        <v>87050</v>
      </c>
      <c r="H913" s="112">
        <v>0</v>
      </c>
      <c r="I913" s="112">
        <v>0</v>
      </c>
      <c r="J913" s="112">
        <v>0</v>
      </c>
      <c r="K913" s="112">
        <v>0</v>
      </c>
      <c r="L913" s="112">
        <v>0</v>
      </c>
      <c r="M913" s="112">
        <v>0</v>
      </c>
      <c r="N913" s="112">
        <v>0</v>
      </c>
      <c r="O913" s="112">
        <v>0</v>
      </c>
      <c r="P913" s="112">
        <v>0</v>
      </c>
      <c r="Q913" s="112">
        <v>0</v>
      </c>
      <c r="R913" s="125"/>
    </row>
    <row r="914" ht="15.6" spans="1:18">
      <c r="A914" s="110" t="s">
        <v>612</v>
      </c>
      <c r="B914" s="110" t="s">
        <v>646</v>
      </c>
      <c r="C914" s="110" t="s">
        <v>653</v>
      </c>
      <c r="D914" s="110" t="s">
        <v>45</v>
      </c>
      <c r="E914" s="111">
        <f t="shared" si="14"/>
        <v>500198</v>
      </c>
      <c r="F914" s="112">
        <v>438948</v>
      </c>
      <c r="G914" s="112">
        <v>61250</v>
      </c>
      <c r="H914" s="112">
        <v>0</v>
      </c>
      <c r="I914" s="112">
        <v>0</v>
      </c>
      <c r="J914" s="112">
        <v>0</v>
      </c>
      <c r="K914" s="112">
        <v>0</v>
      </c>
      <c r="L914" s="112">
        <v>0</v>
      </c>
      <c r="M914" s="112">
        <v>0</v>
      </c>
      <c r="N914" s="112">
        <v>0</v>
      </c>
      <c r="O914" s="112">
        <v>0</v>
      </c>
      <c r="P914" s="112">
        <v>0</v>
      </c>
      <c r="Q914" s="112">
        <v>0</v>
      </c>
      <c r="R914" s="125"/>
    </row>
    <row r="915" ht="15.6" spans="1:18">
      <c r="A915" s="110" t="s">
        <v>612</v>
      </c>
      <c r="B915" s="110" t="s">
        <v>646</v>
      </c>
      <c r="C915" s="110" t="s">
        <v>653</v>
      </c>
      <c r="D915" s="110" t="s">
        <v>80</v>
      </c>
      <c r="E915" s="111">
        <f t="shared" si="14"/>
        <v>391848</v>
      </c>
      <c r="F915" s="112">
        <v>361848</v>
      </c>
      <c r="G915" s="112">
        <v>30000</v>
      </c>
      <c r="H915" s="112">
        <v>0</v>
      </c>
      <c r="I915" s="112">
        <v>0</v>
      </c>
      <c r="J915" s="112">
        <v>0</v>
      </c>
      <c r="K915" s="112">
        <v>0</v>
      </c>
      <c r="L915" s="112">
        <v>0</v>
      </c>
      <c r="M915" s="112">
        <v>0</v>
      </c>
      <c r="N915" s="112">
        <v>0</v>
      </c>
      <c r="O915" s="112">
        <v>0</v>
      </c>
      <c r="P915" s="112">
        <v>0</v>
      </c>
      <c r="Q915" s="112">
        <v>0</v>
      </c>
      <c r="R915" s="125"/>
    </row>
    <row r="916" ht="15.6" spans="1:18">
      <c r="A916" s="110" t="s">
        <v>612</v>
      </c>
      <c r="B916" s="110" t="s">
        <v>646</v>
      </c>
      <c r="C916" s="110" t="s">
        <v>653</v>
      </c>
      <c r="D916" s="110" t="s">
        <v>46</v>
      </c>
      <c r="E916" s="111">
        <f t="shared" si="14"/>
        <v>90912</v>
      </c>
      <c r="F916" s="112">
        <v>83412</v>
      </c>
      <c r="G916" s="112">
        <v>7500</v>
      </c>
      <c r="H916" s="112">
        <v>0</v>
      </c>
      <c r="I916" s="112">
        <v>0</v>
      </c>
      <c r="J916" s="112">
        <v>0</v>
      </c>
      <c r="K916" s="112">
        <v>0</v>
      </c>
      <c r="L916" s="112">
        <v>0</v>
      </c>
      <c r="M916" s="112">
        <v>0</v>
      </c>
      <c r="N916" s="112">
        <v>0</v>
      </c>
      <c r="O916" s="112">
        <v>0</v>
      </c>
      <c r="P916" s="112">
        <v>0</v>
      </c>
      <c r="Q916" s="112">
        <v>0</v>
      </c>
      <c r="R916" s="125"/>
    </row>
    <row r="917" ht="15.6" spans="1:18">
      <c r="A917" s="110" t="s">
        <v>612</v>
      </c>
      <c r="B917" s="110" t="s">
        <v>646</v>
      </c>
      <c r="C917" s="110" t="s">
        <v>653</v>
      </c>
      <c r="D917" s="110" t="s">
        <v>47</v>
      </c>
      <c r="E917" s="111">
        <f t="shared" si="14"/>
        <v>275230.72</v>
      </c>
      <c r="F917" s="112">
        <v>236480.72</v>
      </c>
      <c r="G917" s="112">
        <v>38750</v>
      </c>
      <c r="H917" s="112">
        <v>0</v>
      </c>
      <c r="I917" s="112">
        <v>0</v>
      </c>
      <c r="J917" s="112">
        <v>0</v>
      </c>
      <c r="K917" s="112">
        <v>0</v>
      </c>
      <c r="L917" s="112">
        <v>0</v>
      </c>
      <c r="M917" s="112">
        <v>0</v>
      </c>
      <c r="N917" s="112">
        <v>0</v>
      </c>
      <c r="O917" s="112">
        <v>0</v>
      </c>
      <c r="P917" s="112">
        <v>0</v>
      </c>
      <c r="Q917" s="112">
        <v>0</v>
      </c>
      <c r="R917" s="125"/>
    </row>
    <row r="918" ht="15.6" spans="1:18">
      <c r="A918" s="110" t="s">
        <v>612</v>
      </c>
      <c r="B918" s="110" t="s">
        <v>646</v>
      </c>
      <c r="C918" s="110" t="s">
        <v>653</v>
      </c>
      <c r="D918" s="110" t="s">
        <v>62</v>
      </c>
      <c r="E918" s="111">
        <f t="shared" si="14"/>
        <v>16532</v>
      </c>
      <c r="F918" s="112">
        <v>16532</v>
      </c>
      <c r="G918" s="112">
        <v>0</v>
      </c>
      <c r="H918" s="112">
        <v>0</v>
      </c>
      <c r="I918" s="112">
        <v>0</v>
      </c>
      <c r="J918" s="112">
        <v>0</v>
      </c>
      <c r="K918" s="112">
        <v>0</v>
      </c>
      <c r="L918" s="112">
        <v>0</v>
      </c>
      <c r="M918" s="112">
        <v>0</v>
      </c>
      <c r="N918" s="112">
        <v>0</v>
      </c>
      <c r="O918" s="112">
        <v>0</v>
      </c>
      <c r="P918" s="112">
        <v>0</v>
      </c>
      <c r="Q918" s="112">
        <v>0</v>
      </c>
      <c r="R918" s="125"/>
    </row>
    <row r="919" ht="15.6" spans="1:18">
      <c r="A919" s="110" t="s">
        <v>612</v>
      </c>
      <c r="B919" s="110" t="s">
        <v>646</v>
      </c>
      <c r="C919" s="110" t="s">
        <v>653</v>
      </c>
      <c r="D919" s="110" t="s">
        <v>81</v>
      </c>
      <c r="E919" s="111">
        <f t="shared" si="14"/>
        <v>86808</v>
      </c>
      <c r="F919" s="112">
        <v>86808</v>
      </c>
      <c r="G919" s="112">
        <v>0</v>
      </c>
      <c r="H919" s="112">
        <v>0</v>
      </c>
      <c r="I919" s="112">
        <v>0</v>
      </c>
      <c r="J919" s="112">
        <v>0</v>
      </c>
      <c r="K919" s="112">
        <v>0</v>
      </c>
      <c r="L919" s="112">
        <v>0</v>
      </c>
      <c r="M919" s="112">
        <v>0</v>
      </c>
      <c r="N919" s="112">
        <v>0</v>
      </c>
      <c r="O919" s="112">
        <v>0</v>
      </c>
      <c r="P919" s="112">
        <v>0</v>
      </c>
      <c r="Q919" s="112">
        <v>0</v>
      </c>
      <c r="R919" s="125"/>
    </row>
    <row r="920" ht="15.6" spans="1:18">
      <c r="A920" s="109"/>
      <c r="B920" s="109"/>
      <c r="C920" s="110" t="s">
        <v>655</v>
      </c>
      <c r="D920" s="110" t="s">
        <v>656</v>
      </c>
      <c r="E920" s="111">
        <f t="shared" si="14"/>
        <v>350000</v>
      </c>
      <c r="F920" s="112">
        <v>0</v>
      </c>
      <c r="G920" s="112">
        <v>0</v>
      </c>
      <c r="H920" s="112">
        <v>0</v>
      </c>
      <c r="I920" s="112">
        <v>0</v>
      </c>
      <c r="J920" s="112">
        <v>0</v>
      </c>
      <c r="K920" s="112">
        <v>0</v>
      </c>
      <c r="L920" s="112">
        <v>0</v>
      </c>
      <c r="M920" s="112">
        <v>0</v>
      </c>
      <c r="N920" s="112">
        <v>0</v>
      </c>
      <c r="O920" s="112">
        <v>0</v>
      </c>
      <c r="P920" s="112">
        <v>0</v>
      </c>
      <c r="Q920" s="112">
        <v>350000</v>
      </c>
      <c r="R920" s="125"/>
    </row>
    <row r="921" ht="15.6" spans="1:18">
      <c r="A921" s="110" t="s">
        <v>612</v>
      </c>
      <c r="B921" s="110" t="s">
        <v>646</v>
      </c>
      <c r="C921" s="110" t="s">
        <v>655</v>
      </c>
      <c r="D921" s="110" t="s">
        <v>471</v>
      </c>
      <c r="E921" s="111">
        <f t="shared" si="14"/>
        <v>350000</v>
      </c>
      <c r="F921" s="112">
        <v>0</v>
      </c>
      <c r="G921" s="112">
        <v>0</v>
      </c>
      <c r="H921" s="112">
        <v>0</v>
      </c>
      <c r="I921" s="112">
        <v>0</v>
      </c>
      <c r="J921" s="112">
        <v>0</v>
      </c>
      <c r="K921" s="112">
        <v>0</v>
      </c>
      <c r="L921" s="112">
        <v>0</v>
      </c>
      <c r="M921" s="112">
        <v>0</v>
      </c>
      <c r="N921" s="112">
        <v>0</v>
      </c>
      <c r="O921" s="112">
        <v>0</v>
      </c>
      <c r="P921" s="112">
        <v>0</v>
      </c>
      <c r="Q921" s="112">
        <v>350000</v>
      </c>
      <c r="R921" s="125"/>
    </row>
    <row r="922" ht="15.6" spans="1:18">
      <c r="A922" s="109"/>
      <c r="B922" s="109"/>
      <c r="C922" s="110" t="s">
        <v>657</v>
      </c>
      <c r="D922" s="110" t="s">
        <v>658</v>
      </c>
      <c r="E922" s="111">
        <f t="shared" si="14"/>
        <v>190000</v>
      </c>
      <c r="F922" s="112">
        <v>0</v>
      </c>
      <c r="G922" s="112">
        <v>0</v>
      </c>
      <c r="H922" s="112">
        <v>0</v>
      </c>
      <c r="I922" s="112">
        <v>0</v>
      </c>
      <c r="J922" s="112">
        <v>0</v>
      </c>
      <c r="K922" s="112">
        <v>0</v>
      </c>
      <c r="L922" s="112">
        <v>0</v>
      </c>
      <c r="M922" s="112">
        <v>0</v>
      </c>
      <c r="N922" s="112">
        <v>0</v>
      </c>
      <c r="O922" s="112">
        <v>0</v>
      </c>
      <c r="P922" s="112">
        <v>0</v>
      </c>
      <c r="Q922" s="112">
        <v>190000</v>
      </c>
      <c r="R922" s="125"/>
    </row>
    <row r="923" ht="15.6" spans="1:18">
      <c r="A923" s="110" t="s">
        <v>612</v>
      </c>
      <c r="B923" s="110" t="s">
        <v>646</v>
      </c>
      <c r="C923" s="110" t="s">
        <v>657</v>
      </c>
      <c r="D923" s="110" t="s">
        <v>471</v>
      </c>
      <c r="E923" s="111">
        <f t="shared" si="14"/>
        <v>190000</v>
      </c>
      <c r="F923" s="112">
        <v>0</v>
      </c>
      <c r="G923" s="112">
        <v>0</v>
      </c>
      <c r="H923" s="112">
        <v>0</v>
      </c>
      <c r="I923" s="112">
        <v>0</v>
      </c>
      <c r="J923" s="112">
        <v>0</v>
      </c>
      <c r="K923" s="112">
        <v>0</v>
      </c>
      <c r="L923" s="112">
        <v>0</v>
      </c>
      <c r="M923" s="112">
        <v>0</v>
      </c>
      <c r="N923" s="112">
        <v>0</v>
      </c>
      <c r="O923" s="112">
        <v>0</v>
      </c>
      <c r="P923" s="112">
        <v>0</v>
      </c>
      <c r="Q923" s="112">
        <v>190000</v>
      </c>
      <c r="R923" s="125"/>
    </row>
    <row r="924" ht="15.6" spans="1:18">
      <c r="A924" s="109"/>
      <c r="B924" s="109"/>
      <c r="C924" s="110" t="s">
        <v>659</v>
      </c>
      <c r="D924" s="110" t="s">
        <v>660</v>
      </c>
      <c r="E924" s="111">
        <f t="shared" si="14"/>
        <v>2280000</v>
      </c>
      <c r="F924" s="112">
        <v>0</v>
      </c>
      <c r="G924" s="112">
        <v>0</v>
      </c>
      <c r="H924" s="112">
        <v>0</v>
      </c>
      <c r="I924" s="112">
        <v>0</v>
      </c>
      <c r="J924" s="112">
        <v>0</v>
      </c>
      <c r="K924" s="112">
        <v>0</v>
      </c>
      <c r="L924" s="112">
        <v>0</v>
      </c>
      <c r="M924" s="112">
        <v>0</v>
      </c>
      <c r="N924" s="112">
        <v>0</v>
      </c>
      <c r="O924" s="112">
        <v>0</v>
      </c>
      <c r="P924" s="112">
        <v>0</v>
      </c>
      <c r="Q924" s="112">
        <v>2280000</v>
      </c>
      <c r="R924" s="125"/>
    </row>
    <row r="925" ht="15.6" spans="1:18">
      <c r="A925" s="110" t="s">
        <v>612</v>
      </c>
      <c r="B925" s="110" t="s">
        <v>646</v>
      </c>
      <c r="C925" s="110" t="s">
        <v>659</v>
      </c>
      <c r="D925" s="110" t="s">
        <v>500</v>
      </c>
      <c r="E925" s="111">
        <f t="shared" si="14"/>
        <v>2280000</v>
      </c>
      <c r="F925" s="112">
        <v>0</v>
      </c>
      <c r="G925" s="112">
        <v>0</v>
      </c>
      <c r="H925" s="112">
        <v>0</v>
      </c>
      <c r="I925" s="112">
        <v>0</v>
      </c>
      <c r="J925" s="112">
        <v>0</v>
      </c>
      <c r="K925" s="112">
        <v>0</v>
      </c>
      <c r="L925" s="112">
        <v>0</v>
      </c>
      <c r="M925" s="112">
        <v>0</v>
      </c>
      <c r="N925" s="112">
        <v>0</v>
      </c>
      <c r="O925" s="112">
        <v>0</v>
      </c>
      <c r="P925" s="112">
        <v>0</v>
      </c>
      <c r="Q925" s="112">
        <v>2280000</v>
      </c>
      <c r="R925" s="125"/>
    </row>
    <row r="926" ht="15.6" spans="1:18">
      <c r="A926" s="109"/>
      <c r="B926" s="109"/>
      <c r="C926" s="110" t="s">
        <v>661</v>
      </c>
      <c r="D926" s="110" t="s">
        <v>662</v>
      </c>
      <c r="E926" s="111">
        <f t="shared" si="14"/>
        <v>2900000</v>
      </c>
      <c r="F926" s="112">
        <v>0</v>
      </c>
      <c r="G926" s="112">
        <v>0</v>
      </c>
      <c r="H926" s="112">
        <v>2900000</v>
      </c>
      <c r="I926" s="112">
        <v>0</v>
      </c>
      <c r="J926" s="112">
        <v>0</v>
      </c>
      <c r="K926" s="112">
        <v>0</v>
      </c>
      <c r="L926" s="112">
        <v>0</v>
      </c>
      <c r="M926" s="112">
        <v>0</v>
      </c>
      <c r="N926" s="112">
        <v>0</v>
      </c>
      <c r="O926" s="112">
        <v>0</v>
      </c>
      <c r="P926" s="112">
        <v>0</v>
      </c>
      <c r="Q926" s="112">
        <v>0</v>
      </c>
      <c r="R926" s="125"/>
    </row>
    <row r="927" ht="15.6" spans="1:18">
      <c r="A927" s="110" t="s">
        <v>612</v>
      </c>
      <c r="B927" s="110" t="s">
        <v>646</v>
      </c>
      <c r="C927" s="110" t="s">
        <v>661</v>
      </c>
      <c r="D927" s="110" t="s">
        <v>53</v>
      </c>
      <c r="E927" s="111">
        <f t="shared" si="14"/>
        <v>2900000</v>
      </c>
      <c r="F927" s="112">
        <v>0</v>
      </c>
      <c r="G927" s="112">
        <v>0</v>
      </c>
      <c r="H927" s="112">
        <v>2900000</v>
      </c>
      <c r="I927" s="112">
        <v>0</v>
      </c>
      <c r="J927" s="112">
        <v>0</v>
      </c>
      <c r="K927" s="112">
        <v>0</v>
      </c>
      <c r="L927" s="112">
        <v>0</v>
      </c>
      <c r="M927" s="112">
        <v>0</v>
      </c>
      <c r="N927" s="112">
        <v>0</v>
      </c>
      <c r="O927" s="112">
        <v>0</v>
      </c>
      <c r="P927" s="112">
        <v>0</v>
      </c>
      <c r="Q927" s="112">
        <v>0</v>
      </c>
      <c r="R927" s="125"/>
    </row>
    <row r="928" ht="15.6" spans="1:18">
      <c r="A928" s="109"/>
      <c r="B928" s="110" t="s">
        <v>663</v>
      </c>
      <c r="C928" s="109"/>
      <c r="D928" s="110" t="s">
        <v>664</v>
      </c>
      <c r="E928" s="111">
        <f t="shared" si="14"/>
        <v>29039469</v>
      </c>
      <c r="F928" s="112">
        <v>894219</v>
      </c>
      <c r="G928" s="112">
        <v>145250</v>
      </c>
      <c r="H928" s="112">
        <v>0</v>
      </c>
      <c r="I928" s="112">
        <v>0</v>
      </c>
      <c r="J928" s="112">
        <v>0</v>
      </c>
      <c r="K928" s="112">
        <v>0</v>
      </c>
      <c r="L928" s="112">
        <v>0</v>
      </c>
      <c r="M928" s="112">
        <v>0</v>
      </c>
      <c r="N928" s="112">
        <v>0</v>
      </c>
      <c r="O928" s="112">
        <v>25000000</v>
      </c>
      <c r="P928" s="112">
        <v>0</v>
      </c>
      <c r="Q928" s="112">
        <v>3000000</v>
      </c>
      <c r="R928" s="125"/>
    </row>
    <row r="929" ht="15.6" spans="1:18">
      <c r="A929" s="109"/>
      <c r="B929" s="109"/>
      <c r="C929" s="110" t="s">
        <v>665</v>
      </c>
      <c r="D929" s="110" t="s">
        <v>42</v>
      </c>
      <c r="E929" s="111">
        <f t="shared" si="14"/>
        <v>1039469</v>
      </c>
      <c r="F929" s="112">
        <v>894219</v>
      </c>
      <c r="G929" s="112">
        <v>145250</v>
      </c>
      <c r="H929" s="112">
        <v>0</v>
      </c>
      <c r="I929" s="112">
        <v>0</v>
      </c>
      <c r="J929" s="112">
        <v>0</v>
      </c>
      <c r="K929" s="112">
        <v>0</v>
      </c>
      <c r="L929" s="112">
        <v>0</v>
      </c>
      <c r="M929" s="112">
        <v>0</v>
      </c>
      <c r="N929" s="112">
        <v>0</v>
      </c>
      <c r="O929" s="112">
        <v>0</v>
      </c>
      <c r="P929" s="112">
        <v>0</v>
      </c>
      <c r="Q929" s="112">
        <v>0</v>
      </c>
      <c r="R929" s="125"/>
    </row>
    <row r="930" ht="15.6" spans="1:18">
      <c r="A930" s="110" t="s">
        <v>612</v>
      </c>
      <c r="B930" s="110" t="s">
        <v>663</v>
      </c>
      <c r="C930" s="110" t="s">
        <v>665</v>
      </c>
      <c r="D930" s="110" t="s">
        <v>474</v>
      </c>
      <c r="E930" s="111">
        <f t="shared" ref="E930:E952" si="15">SUM(F930:R930)</f>
        <v>1039469</v>
      </c>
      <c r="F930" s="112">
        <v>894219</v>
      </c>
      <c r="G930" s="112">
        <v>145250</v>
      </c>
      <c r="H930" s="112">
        <v>0</v>
      </c>
      <c r="I930" s="112">
        <v>0</v>
      </c>
      <c r="J930" s="112">
        <v>0</v>
      </c>
      <c r="K930" s="112">
        <v>0</v>
      </c>
      <c r="L930" s="112">
        <v>0</v>
      </c>
      <c r="M930" s="112">
        <v>0</v>
      </c>
      <c r="N930" s="112">
        <v>0</v>
      </c>
      <c r="O930" s="112">
        <v>0</v>
      </c>
      <c r="P930" s="112">
        <v>0</v>
      </c>
      <c r="Q930" s="112">
        <v>0</v>
      </c>
      <c r="R930" s="125"/>
    </row>
    <row r="931" ht="15.6" spans="1:18">
      <c r="A931" s="109"/>
      <c r="B931" s="109"/>
      <c r="C931" s="110" t="s">
        <v>666</v>
      </c>
      <c r="D931" s="110" t="s">
        <v>667</v>
      </c>
      <c r="E931" s="111">
        <f t="shared" si="15"/>
        <v>15000000</v>
      </c>
      <c r="F931" s="112">
        <v>0</v>
      </c>
      <c r="G931" s="112">
        <v>0</v>
      </c>
      <c r="H931" s="112">
        <v>0</v>
      </c>
      <c r="I931" s="112">
        <v>0</v>
      </c>
      <c r="J931" s="112">
        <v>0</v>
      </c>
      <c r="K931" s="112">
        <v>0</v>
      </c>
      <c r="L931" s="112">
        <v>0</v>
      </c>
      <c r="M931" s="112">
        <v>0</v>
      </c>
      <c r="N931" s="112">
        <v>0</v>
      </c>
      <c r="O931" s="112">
        <v>15000000</v>
      </c>
      <c r="P931" s="112">
        <v>0</v>
      </c>
      <c r="Q931" s="112">
        <v>0</v>
      </c>
      <c r="R931" s="125"/>
    </row>
    <row r="932" ht="15.6" spans="1:18">
      <c r="A932" s="110" t="s">
        <v>612</v>
      </c>
      <c r="B932" s="110" t="s">
        <v>663</v>
      </c>
      <c r="C932" s="110" t="s">
        <v>666</v>
      </c>
      <c r="D932" s="110" t="s">
        <v>53</v>
      </c>
      <c r="E932" s="111">
        <f t="shared" si="15"/>
        <v>15000000</v>
      </c>
      <c r="F932" s="112">
        <v>0</v>
      </c>
      <c r="G932" s="112">
        <v>0</v>
      </c>
      <c r="H932" s="112">
        <v>0</v>
      </c>
      <c r="I932" s="112">
        <v>0</v>
      </c>
      <c r="J932" s="112">
        <v>0</v>
      </c>
      <c r="K932" s="112">
        <v>0</v>
      </c>
      <c r="L932" s="112">
        <v>0</v>
      </c>
      <c r="M932" s="112">
        <v>0</v>
      </c>
      <c r="N932" s="112">
        <v>0</v>
      </c>
      <c r="O932" s="112">
        <v>15000000</v>
      </c>
      <c r="P932" s="112">
        <v>0</v>
      </c>
      <c r="Q932" s="112">
        <v>0</v>
      </c>
      <c r="R932" s="125"/>
    </row>
    <row r="933" ht="15.6" spans="1:18">
      <c r="A933" s="109"/>
      <c r="B933" s="109"/>
      <c r="C933" s="110" t="s">
        <v>668</v>
      </c>
      <c r="D933" s="110" t="s">
        <v>669</v>
      </c>
      <c r="E933" s="111">
        <f t="shared" si="15"/>
        <v>13000000</v>
      </c>
      <c r="F933" s="112">
        <v>0</v>
      </c>
      <c r="G933" s="112">
        <v>0</v>
      </c>
      <c r="H933" s="112">
        <v>0</v>
      </c>
      <c r="I933" s="112">
        <v>0</v>
      </c>
      <c r="J933" s="112">
        <v>0</v>
      </c>
      <c r="K933" s="112">
        <v>0</v>
      </c>
      <c r="L933" s="112">
        <v>0</v>
      </c>
      <c r="M933" s="112">
        <v>0</v>
      </c>
      <c r="N933" s="112">
        <v>0</v>
      </c>
      <c r="O933" s="112">
        <v>10000000</v>
      </c>
      <c r="P933" s="112">
        <v>0</v>
      </c>
      <c r="Q933" s="112">
        <v>3000000</v>
      </c>
      <c r="R933" s="125"/>
    </row>
    <row r="934" ht="15.6" spans="1:18">
      <c r="A934" s="110" t="s">
        <v>612</v>
      </c>
      <c r="B934" s="110" t="s">
        <v>663</v>
      </c>
      <c r="C934" s="110" t="s">
        <v>668</v>
      </c>
      <c r="D934" s="110" t="s">
        <v>53</v>
      </c>
      <c r="E934" s="111">
        <f t="shared" si="15"/>
        <v>10000000</v>
      </c>
      <c r="F934" s="112">
        <v>0</v>
      </c>
      <c r="G934" s="112">
        <v>0</v>
      </c>
      <c r="H934" s="112">
        <v>0</v>
      </c>
      <c r="I934" s="112">
        <v>0</v>
      </c>
      <c r="J934" s="112">
        <v>0</v>
      </c>
      <c r="K934" s="112">
        <v>0</v>
      </c>
      <c r="L934" s="112">
        <v>0</v>
      </c>
      <c r="M934" s="112">
        <v>0</v>
      </c>
      <c r="N934" s="112">
        <v>0</v>
      </c>
      <c r="O934" s="112">
        <v>10000000</v>
      </c>
      <c r="P934" s="112">
        <v>0</v>
      </c>
      <c r="Q934" s="112">
        <v>0</v>
      </c>
      <c r="R934" s="125"/>
    </row>
    <row r="935" ht="15.6" spans="1:18">
      <c r="A935" s="110" t="s">
        <v>612</v>
      </c>
      <c r="B935" s="110" t="s">
        <v>663</v>
      </c>
      <c r="C935" s="110" t="s">
        <v>668</v>
      </c>
      <c r="D935" s="110" t="s">
        <v>469</v>
      </c>
      <c r="E935" s="111">
        <f t="shared" si="15"/>
        <v>3000000</v>
      </c>
      <c r="F935" s="112">
        <v>0</v>
      </c>
      <c r="G935" s="112">
        <v>0</v>
      </c>
      <c r="H935" s="112">
        <v>0</v>
      </c>
      <c r="I935" s="112">
        <v>0</v>
      </c>
      <c r="J935" s="112">
        <v>0</v>
      </c>
      <c r="K935" s="112">
        <v>0</v>
      </c>
      <c r="L935" s="112">
        <v>0</v>
      </c>
      <c r="M935" s="112">
        <v>0</v>
      </c>
      <c r="N935" s="112">
        <v>0</v>
      </c>
      <c r="O935" s="112">
        <v>0</v>
      </c>
      <c r="P935" s="112">
        <v>0</v>
      </c>
      <c r="Q935" s="112">
        <v>3000000</v>
      </c>
      <c r="R935" s="125"/>
    </row>
    <row r="936" ht="15.6" spans="1:18">
      <c r="A936" s="109"/>
      <c r="B936" s="110" t="s">
        <v>670</v>
      </c>
      <c r="C936" s="109"/>
      <c r="D936" s="110" t="s">
        <v>671</v>
      </c>
      <c r="E936" s="111">
        <f t="shared" si="15"/>
        <v>14602401</v>
      </c>
      <c r="F936" s="112">
        <v>7818001</v>
      </c>
      <c r="G936" s="112">
        <v>3666400</v>
      </c>
      <c r="H936" s="112">
        <v>0</v>
      </c>
      <c r="I936" s="112">
        <v>0</v>
      </c>
      <c r="J936" s="112">
        <v>0</v>
      </c>
      <c r="K936" s="112">
        <v>0</v>
      </c>
      <c r="L936" s="112">
        <v>0</v>
      </c>
      <c r="M936" s="112">
        <v>0</v>
      </c>
      <c r="N936" s="112">
        <v>0</v>
      </c>
      <c r="O936" s="112">
        <v>3118000</v>
      </c>
      <c r="P936" s="112">
        <v>0</v>
      </c>
      <c r="Q936" s="112">
        <v>0</v>
      </c>
      <c r="R936" s="125"/>
    </row>
    <row r="937" ht="15.6" spans="1:18">
      <c r="A937" s="109"/>
      <c r="B937" s="109"/>
      <c r="C937" s="110" t="s">
        <v>672</v>
      </c>
      <c r="D937" s="110" t="s">
        <v>673</v>
      </c>
      <c r="E937" s="111">
        <f t="shared" si="15"/>
        <v>14602401</v>
      </c>
      <c r="F937" s="112">
        <v>7818001</v>
      </c>
      <c r="G937" s="112">
        <v>3666400</v>
      </c>
      <c r="H937" s="112">
        <v>0</v>
      </c>
      <c r="I937" s="112">
        <v>0</v>
      </c>
      <c r="J937" s="112">
        <v>0</v>
      </c>
      <c r="K937" s="112">
        <v>0</v>
      </c>
      <c r="L937" s="112">
        <v>0</v>
      </c>
      <c r="M937" s="112">
        <v>0</v>
      </c>
      <c r="N937" s="112">
        <v>0</v>
      </c>
      <c r="O937" s="112">
        <v>3118000</v>
      </c>
      <c r="P937" s="112">
        <v>0</v>
      </c>
      <c r="Q937" s="112">
        <v>0</v>
      </c>
      <c r="R937" s="125"/>
    </row>
    <row r="938" ht="15.6" spans="1:18">
      <c r="A938" s="110" t="s">
        <v>612</v>
      </c>
      <c r="B938" s="110" t="s">
        <v>670</v>
      </c>
      <c r="C938" s="110" t="s">
        <v>672</v>
      </c>
      <c r="D938" s="110" t="s">
        <v>182</v>
      </c>
      <c r="E938" s="111">
        <f t="shared" si="15"/>
        <v>3118000</v>
      </c>
      <c r="F938" s="112">
        <v>0</v>
      </c>
      <c r="G938" s="112">
        <v>0</v>
      </c>
      <c r="H938" s="112">
        <v>0</v>
      </c>
      <c r="I938" s="112">
        <v>0</v>
      </c>
      <c r="J938" s="112">
        <v>0</v>
      </c>
      <c r="K938" s="112">
        <v>0</v>
      </c>
      <c r="L938" s="112">
        <v>0</v>
      </c>
      <c r="M938" s="112">
        <v>0</v>
      </c>
      <c r="N938" s="112">
        <v>0</v>
      </c>
      <c r="O938" s="112">
        <v>3118000</v>
      </c>
      <c r="P938" s="112">
        <v>0</v>
      </c>
      <c r="Q938" s="112">
        <v>0</v>
      </c>
      <c r="R938" s="125"/>
    </row>
    <row r="939" ht="15.6" spans="1:18">
      <c r="A939" s="110" t="s">
        <v>612</v>
      </c>
      <c r="B939" s="110" t="s">
        <v>670</v>
      </c>
      <c r="C939" s="110" t="s">
        <v>672</v>
      </c>
      <c r="D939" s="110" t="s">
        <v>44</v>
      </c>
      <c r="E939" s="111">
        <f t="shared" si="15"/>
        <v>1839285</v>
      </c>
      <c r="F939" s="112">
        <v>1244285</v>
      </c>
      <c r="G939" s="112">
        <v>595000</v>
      </c>
      <c r="H939" s="112">
        <v>0</v>
      </c>
      <c r="I939" s="112">
        <v>0</v>
      </c>
      <c r="J939" s="112">
        <v>0</v>
      </c>
      <c r="K939" s="112">
        <v>0</v>
      </c>
      <c r="L939" s="112">
        <v>0</v>
      </c>
      <c r="M939" s="112">
        <v>0</v>
      </c>
      <c r="N939" s="112">
        <v>0</v>
      </c>
      <c r="O939" s="112">
        <v>0</v>
      </c>
      <c r="P939" s="112">
        <v>0</v>
      </c>
      <c r="Q939" s="112">
        <v>0</v>
      </c>
      <c r="R939" s="125"/>
    </row>
    <row r="940" ht="15.6" spans="1:18">
      <c r="A940" s="110" t="s">
        <v>612</v>
      </c>
      <c r="B940" s="110" t="s">
        <v>670</v>
      </c>
      <c r="C940" s="110" t="s">
        <v>672</v>
      </c>
      <c r="D940" s="110" t="s">
        <v>45</v>
      </c>
      <c r="E940" s="111">
        <f t="shared" si="15"/>
        <v>1524287</v>
      </c>
      <c r="F940" s="112">
        <v>1035487</v>
      </c>
      <c r="G940" s="112">
        <v>488800</v>
      </c>
      <c r="H940" s="112">
        <v>0</v>
      </c>
      <c r="I940" s="112">
        <v>0</v>
      </c>
      <c r="J940" s="112">
        <v>0</v>
      </c>
      <c r="K940" s="112">
        <v>0</v>
      </c>
      <c r="L940" s="112">
        <v>0</v>
      </c>
      <c r="M940" s="112">
        <v>0</v>
      </c>
      <c r="N940" s="112">
        <v>0</v>
      </c>
      <c r="O940" s="112">
        <v>0</v>
      </c>
      <c r="P940" s="112">
        <v>0</v>
      </c>
      <c r="Q940" s="112">
        <v>0</v>
      </c>
      <c r="R940" s="125"/>
    </row>
    <row r="941" ht="15.6" spans="1:18">
      <c r="A941" s="110" t="s">
        <v>612</v>
      </c>
      <c r="B941" s="110" t="s">
        <v>670</v>
      </c>
      <c r="C941" s="110" t="s">
        <v>672</v>
      </c>
      <c r="D941" s="110" t="s">
        <v>80</v>
      </c>
      <c r="E941" s="111">
        <f t="shared" si="15"/>
        <v>1927384</v>
      </c>
      <c r="F941" s="112">
        <v>1325784</v>
      </c>
      <c r="G941" s="112">
        <v>601600</v>
      </c>
      <c r="H941" s="112">
        <v>0</v>
      </c>
      <c r="I941" s="112">
        <v>0</v>
      </c>
      <c r="J941" s="112">
        <v>0</v>
      </c>
      <c r="K941" s="112">
        <v>0</v>
      </c>
      <c r="L941" s="112">
        <v>0</v>
      </c>
      <c r="M941" s="112">
        <v>0</v>
      </c>
      <c r="N941" s="112">
        <v>0</v>
      </c>
      <c r="O941" s="112">
        <v>0</v>
      </c>
      <c r="P941" s="112">
        <v>0</v>
      </c>
      <c r="Q941" s="112">
        <v>0</v>
      </c>
      <c r="R941" s="125"/>
    </row>
    <row r="942" ht="15.6" spans="1:18">
      <c r="A942" s="110" t="s">
        <v>612</v>
      </c>
      <c r="B942" s="110" t="s">
        <v>670</v>
      </c>
      <c r="C942" s="110" t="s">
        <v>672</v>
      </c>
      <c r="D942" s="110" t="s">
        <v>46</v>
      </c>
      <c r="E942" s="111">
        <f t="shared" si="15"/>
        <v>1103257</v>
      </c>
      <c r="F942" s="112">
        <v>759857</v>
      </c>
      <c r="G942" s="112">
        <v>343400</v>
      </c>
      <c r="H942" s="112">
        <v>0</v>
      </c>
      <c r="I942" s="112">
        <v>0</v>
      </c>
      <c r="J942" s="112">
        <v>0</v>
      </c>
      <c r="K942" s="112">
        <v>0</v>
      </c>
      <c r="L942" s="112">
        <v>0</v>
      </c>
      <c r="M942" s="112">
        <v>0</v>
      </c>
      <c r="N942" s="112">
        <v>0</v>
      </c>
      <c r="O942" s="112">
        <v>0</v>
      </c>
      <c r="P942" s="112">
        <v>0</v>
      </c>
      <c r="Q942" s="112">
        <v>0</v>
      </c>
      <c r="R942" s="125"/>
    </row>
    <row r="943" ht="15.6" spans="1:18">
      <c r="A943" s="110" t="s">
        <v>612</v>
      </c>
      <c r="B943" s="110" t="s">
        <v>670</v>
      </c>
      <c r="C943" s="110" t="s">
        <v>672</v>
      </c>
      <c r="D943" s="110" t="s">
        <v>47</v>
      </c>
      <c r="E943" s="111">
        <f t="shared" si="15"/>
        <v>435795</v>
      </c>
      <c r="F943" s="112">
        <v>310995</v>
      </c>
      <c r="G943" s="112">
        <v>124800</v>
      </c>
      <c r="H943" s="112">
        <v>0</v>
      </c>
      <c r="I943" s="112">
        <v>0</v>
      </c>
      <c r="J943" s="112">
        <v>0</v>
      </c>
      <c r="K943" s="112">
        <v>0</v>
      </c>
      <c r="L943" s="112">
        <v>0</v>
      </c>
      <c r="M943" s="112">
        <v>0</v>
      </c>
      <c r="N943" s="112">
        <v>0</v>
      </c>
      <c r="O943" s="112">
        <v>0</v>
      </c>
      <c r="P943" s="112">
        <v>0</v>
      </c>
      <c r="Q943" s="112">
        <v>0</v>
      </c>
      <c r="R943" s="125"/>
    </row>
    <row r="944" ht="15.6" spans="1:18">
      <c r="A944" s="110" t="s">
        <v>612</v>
      </c>
      <c r="B944" s="110" t="s">
        <v>670</v>
      </c>
      <c r="C944" s="110" t="s">
        <v>672</v>
      </c>
      <c r="D944" s="110" t="s">
        <v>48</v>
      </c>
      <c r="E944" s="111">
        <f t="shared" si="15"/>
        <v>20400</v>
      </c>
      <c r="F944" s="112">
        <v>14000</v>
      </c>
      <c r="G944" s="112">
        <v>6400</v>
      </c>
      <c r="H944" s="112">
        <v>0</v>
      </c>
      <c r="I944" s="112">
        <v>0</v>
      </c>
      <c r="J944" s="112">
        <v>0</v>
      </c>
      <c r="K944" s="112">
        <v>0</v>
      </c>
      <c r="L944" s="112">
        <v>0</v>
      </c>
      <c r="M944" s="112">
        <v>0</v>
      </c>
      <c r="N944" s="112">
        <v>0</v>
      </c>
      <c r="O944" s="112">
        <v>0</v>
      </c>
      <c r="P944" s="112">
        <v>0</v>
      </c>
      <c r="Q944" s="112">
        <v>0</v>
      </c>
      <c r="R944" s="125"/>
    </row>
    <row r="945" ht="15.6" spans="1:18">
      <c r="A945" s="110" t="s">
        <v>612</v>
      </c>
      <c r="B945" s="110" t="s">
        <v>670</v>
      </c>
      <c r="C945" s="110" t="s">
        <v>672</v>
      </c>
      <c r="D945" s="110" t="s">
        <v>49</v>
      </c>
      <c r="E945" s="111">
        <f t="shared" si="15"/>
        <v>773994</v>
      </c>
      <c r="F945" s="112">
        <v>492394</v>
      </c>
      <c r="G945" s="112">
        <v>281600</v>
      </c>
      <c r="H945" s="112">
        <v>0</v>
      </c>
      <c r="I945" s="112">
        <v>0</v>
      </c>
      <c r="J945" s="112">
        <v>0</v>
      </c>
      <c r="K945" s="112">
        <v>0</v>
      </c>
      <c r="L945" s="112">
        <v>0</v>
      </c>
      <c r="M945" s="112">
        <v>0</v>
      </c>
      <c r="N945" s="112">
        <v>0</v>
      </c>
      <c r="O945" s="112">
        <v>0</v>
      </c>
      <c r="P945" s="112">
        <v>0</v>
      </c>
      <c r="Q945" s="112">
        <v>0</v>
      </c>
      <c r="R945" s="125"/>
    </row>
    <row r="946" ht="15.6" spans="1:18">
      <c r="A946" s="110" t="s">
        <v>612</v>
      </c>
      <c r="B946" s="110" t="s">
        <v>670</v>
      </c>
      <c r="C946" s="110" t="s">
        <v>672</v>
      </c>
      <c r="D946" s="110" t="s">
        <v>62</v>
      </c>
      <c r="E946" s="111">
        <f t="shared" si="15"/>
        <v>1142356</v>
      </c>
      <c r="F946" s="112">
        <v>796356</v>
      </c>
      <c r="G946" s="112">
        <v>346000</v>
      </c>
      <c r="H946" s="112">
        <v>0</v>
      </c>
      <c r="I946" s="112">
        <v>0</v>
      </c>
      <c r="J946" s="112">
        <v>0</v>
      </c>
      <c r="K946" s="112">
        <v>0</v>
      </c>
      <c r="L946" s="112">
        <v>0</v>
      </c>
      <c r="M946" s="112">
        <v>0</v>
      </c>
      <c r="N946" s="112">
        <v>0</v>
      </c>
      <c r="O946" s="112">
        <v>0</v>
      </c>
      <c r="P946" s="112">
        <v>0</v>
      </c>
      <c r="Q946" s="112">
        <v>0</v>
      </c>
      <c r="R946" s="125"/>
    </row>
    <row r="947" ht="15.6" spans="1:18">
      <c r="A947" s="110" t="s">
        <v>612</v>
      </c>
      <c r="B947" s="110" t="s">
        <v>670</v>
      </c>
      <c r="C947" s="110" t="s">
        <v>672</v>
      </c>
      <c r="D947" s="110" t="s">
        <v>63</v>
      </c>
      <c r="E947" s="111">
        <f t="shared" si="15"/>
        <v>1145390</v>
      </c>
      <c r="F947" s="112">
        <v>769390</v>
      </c>
      <c r="G947" s="112">
        <v>376000</v>
      </c>
      <c r="H947" s="112">
        <v>0</v>
      </c>
      <c r="I947" s="112">
        <v>0</v>
      </c>
      <c r="J947" s="112">
        <v>0</v>
      </c>
      <c r="K947" s="112">
        <v>0</v>
      </c>
      <c r="L947" s="112">
        <v>0</v>
      </c>
      <c r="M947" s="112">
        <v>0</v>
      </c>
      <c r="N947" s="112">
        <v>0</v>
      </c>
      <c r="O947" s="112">
        <v>0</v>
      </c>
      <c r="P947" s="112">
        <v>0</v>
      </c>
      <c r="Q947" s="112">
        <v>0</v>
      </c>
      <c r="R947" s="125"/>
    </row>
    <row r="948" ht="15.6" spans="1:18">
      <c r="A948" s="110" t="s">
        <v>612</v>
      </c>
      <c r="B948" s="110" t="s">
        <v>670</v>
      </c>
      <c r="C948" s="110" t="s">
        <v>672</v>
      </c>
      <c r="D948" s="110" t="s">
        <v>81</v>
      </c>
      <c r="E948" s="111">
        <f t="shared" si="15"/>
        <v>595495</v>
      </c>
      <c r="F948" s="112">
        <v>407495</v>
      </c>
      <c r="G948" s="112">
        <v>188000</v>
      </c>
      <c r="H948" s="112">
        <v>0</v>
      </c>
      <c r="I948" s="112">
        <v>0</v>
      </c>
      <c r="J948" s="112">
        <v>0</v>
      </c>
      <c r="K948" s="112">
        <v>0</v>
      </c>
      <c r="L948" s="112">
        <v>0</v>
      </c>
      <c r="M948" s="112">
        <v>0</v>
      </c>
      <c r="N948" s="112">
        <v>0</v>
      </c>
      <c r="O948" s="112">
        <v>0</v>
      </c>
      <c r="P948" s="112">
        <v>0</v>
      </c>
      <c r="Q948" s="112">
        <v>0</v>
      </c>
      <c r="R948" s="125"/>
    </row>
    <row r="949" ht="15.6" spans="1:18">
      <c r="A949" s="110" t="s">
        <v>612</v>
      </c>
      <c r="B949" s="110" t="s">
        <v>670</v>
      </c>
      <c r="C949" s="110" t="s">
        <v>672</v>
      </c>
      <c r="D949" s="110" t="s">
        <v>50</v>
      </c>
      <c r="E949" s="111">
        <f t="shared" si="15"/>
        <v>976758</v>
      </c>
      <c r="F949" s="112">
        <v>661958</v>
      </c>
      <c r="G949" s="112">
        <v>314800</v>
      </c>
      <c r="H949" s="112">
        <v>0</v>
      </c>
      <c r="I949" s="112">
        <v>0</v>
      </c>
      <c r="J949" s="112">
        <v>0</v>
      </c>
      <c r="K949" s="112">
        <v>0</v>
      </c>
      <c r="L949" s="112">
        <v>0</v>
      </c>
      <c r="M949" s="112">
        <v>0</v>
      </c>
      <c r="N949" s="112">
        <v>0</v>
      </c>
      <c r="O949" s="112">
        <v>0</v>
      </c>
      <c r="P949" s="112">
        <v>0</v>
      </c>
      <c r="Q949" s="112">
        <v>0</v>
      </c>
      <c r="R949" s="125"/>
    </row>
    <row r="950" ht="15.6" spans="1:18">
      <c r="A950" s="109"/>
      <c r="B950" s="110" t="s">
        <v>674</v>
      </c>
      <c r="C950" s="109"/>
      <c r="D950" s="110" t="s">
        <v>675</v>
      </c>
      <c r="E950" s="111">
        <f t="shared" si="15"/>
        <v>3420000</v>
      </c>
      <c r="F950" s="112">
        <v>0</v>
      </c>
      <c r="G950" s="112">
        <v>0</v>
      </c>
      <c r="H950" s="112">
        <v>0</v>
      </c>
      <c r="I950" s="112">
        <v>0</v>
      </c>
      <c r="J950" s="112">
        <v>0</v>
      </c>
      <c r="K950" s="112">
        <v>0</v>
      </c>
      <c r="L950" s="112">
        <v>0</v>
      </c>
      <c r="M950" s="112">
        <v>0</v>
      </c>
      <c r="N950" s="112">
        <v>0</v>
      </c>
      <c r="O950" s="112">
        <v>0</v>
      </c>
      <c r="P950" s="112">
        <v>0</v>
      </c>
      <c r="Q950" s="112">
        <v>3420000</v>
      </c>
      <c r="R950" s="125"/>
    </row>
    <row r="951" ht="15.6" spans="1:18">
      <c r="A951" s="109"/>
      <c r="B951" s="109"/>
      <c r="C951" s="110" t="s">
        <v>676</v>
      </c>
      <c r="D951" s="110" t="s">
        <v>677</v>
      </c>
      <c r="E951" s="111">
        <f t="shared" si="15"/>
        <v>3420000</v>
      </c>
      <c r="F951" s="112">
        <v>0</v>
      </c>
      <c r="G951" s="112">
        <v>0</v>
      </c>
      <c r="H951" s="112">
        <v>0</v>
      </c>
      <c r="I951" s="112">
        <v>0</v>
      </c>
      <c r="J951" s="112">
        <v>0</v>
      </c>
      <c r="K951" s="112">
        <v>0</v>
      </c>
      <c r="L951" s="112">
        <v>0</v>
      </c>
      <c r="M951" s="112">
        <v>0</v>
      </c>
      <c r="N951" s="112">
        <v>0</v>
      </c>
      <c r="O951" s="112">
        <v>0</v>
      </c>
      <c r="P951" s="112">
        <v>0</v>
      </c>
      <c r="Q951" s="112">
        <v>3420000</v>
      </c>
      <c r="R951" s="125"/>
    </row>
    <row r="952" ht="15.6" spans="1:18">
      <c r="A952" s="110" t="s">
        <v>612</v>
      </c>
      <c r="B952" s="110" t="s">
        <v>674</v>
      </c>
      <c r="C952" s="110" t="s">
        <v>676</v>
      </c>
      <c r="D952" s="110" t="s">
        <v>53</v>
      </c>
      <c r="E952" s="111">
        <f t="shared" si="15"/>
        <v>3420000</v>
      </c>
      <c r="F952" s="112">
        <v>0</v>
      </c>
      <c r="G952" s="112">
        <v>0</v>
      </c>
      <c r="H952" s="112">
        <v>0</v>
      </c>
      <c r="I952" s="112">
        <v>0</v>
      </c>
      <c r="J952" s="112">
        <v>0</v>
      </c>
      <c r="K952" s="112">
        <v>0</v>
      </c>
      <c r="L952" s="112">
        <v>0</v>
      </c>
      <c r="M952" s="112">
        <v>0</v>
      </c>
      <c r="N952" s="112">
        <v>0</v>
      </c>
      <c r="O952" s="112">
        <v>0</v>
      </c>
      <c r="P952" s="112">
        <v>0</v>
      </c>
      <c r="Q952" s="112">
        <v>3420000</v>
      </c>
      <c r="R952" s="125"/>
    </row>
    <row r="953" ht="15.6" spans="1:18">
      <c r="A953" s="110" t="s">
        <v>678</v>
      </c>
      <c r="B953" s="109"/>
      <c r="C953" s="109"/>
      <c r="D953" s="110" t="s">
        <v>679</v>
      </c>
      <c r="E953" s="111">
        <v>6270669.38</v>
      </c>
      <c r="F953" s="112">
        <v>2950777.38</v>
      </c>
      <c r="G953" s="112">
        <v>873000</v>
      </c>
      <c r="H953" s="112">
        <v>176892</v>
      </c>
      <c r="I953" s="112">
        <v>230000</v>
      </c>
      <c r="J953" s="112">
        <v>0</v>
      </c>
      <c r="K953" s="112">
        <v>0</v>
      </c>
      <c r="L953" s="112">
        <v>0</v>
      </c>
      <c r="M953" s="112">
        <v>0</v>
      </c>
      <c r="N953" s="112">
        <v>0</v>
      </c>
      <c r="O953" s="112">
        <v>2040000</v>
      </c>
      <c r="P953" s="112">
        <v>0</v>
      </c>
      <c r="Q953" s="112">
        <v>0</v>
      </c>
      <c r="R953" s="125"/>
    </row>
    <row r="954" ht="15.6" spans="1:18">
      <c r="A954" s="109"/>
      <c r="B954" s="110" t="s">
        <v>680</v>
      </c>
      <c r="C954" s="109"/>
      <c r="D954" s="110" t="s">
        <v>681</v>
      </c>
      <c r="E954" s="111">
        <v>6040669.38</v>
      </c>
      <c r="F954" s="112">
        <v>2950777.38</v>
      </c>
      <c r="G954" s="112">
        <v>873000</v>
      </c>
      <c r="H954" s="112">
        <v>176892</v>
      </c>
      <c r="I954" s="112">
        <v>0</v>
      </c>
      <c r="J954" s="112">
        <v>0</v>
      </c>
      <c r="K954" s="112">
        <v>0</v>
      </c>
      <c r="L954" s="112">
        <v>0</v>
      </c>
      <c r="M954" s="112">
        <v>0</v>
      </c>
      <c r="N954" s="112">
        <v>0</v>
      </c>
      <c r="O954" s="112">
        <v>2040000</v>
      </c>
      <c r="P954" s="112">
        <v>0</v>
      </c>
      <c r="Q954" s="112">
        <v>0</v>
      </c>
      <c r="R954" s="125"/>
    </row>
    <row r="955" ht="15.6" spans="1:18">
      <c r="A955" s="109"/>
      <c r="B955" s="109"/>
      <c r="C955" s="110" t="s">
        <v>682</v>
      </c>
      <c r="D955" s="110" t="s">
        <v>42</v>
      </c>
      <c r="E955" s="111">
        <v>3455669.38</v>
      </c>
      <c r="F955" s="112">
        <v>2950777.38</v>
      </c>
      <c r="G955" s="112">
        <v>288000</v>
      </c>
      <c r="H955" s="112">
        <v>176892</v>
      </c>
      <c r="I955" s="112">
        <v>0</v>
      </c>
      <c r="J955" s="112">
        <v>0</v>
      </c>
      <c r="K955" s="112">
        <v>0</v>
      </c>
      <c r="L955" s="112">
        <v>0</v>
      </c>
      <c r="M955" s="112">
        <v>0</v>
      </c>
      <c r="N955" s="112">
        <v>0</v>
      </c>
      <c r="O955" s="112">
        <v>40000</v>
      </c>
      <c r="P955" s="112">
        <v>0</v>
      </c>
      <c r="Q955" s="112">
        <v>0</v>
      </c>
      <c r="R955" s="125"/>
    </row>
    <row r="956" ht="15.6" spans="1:18">
      <c r="A956" s="110" t="s">
        <v>678</v>
      </c>
      <c r="B956" s="110" t="s">
        <v>680</v>
      </c>
      <c r="C956" s="110" t="s">
        <v>682</v>
      </c>
      <c r="D956" s="110" t="s">
        <v>465</v>
      </c>
      <c r="E956" s="111">
        <v>1470786</v>
      </c>
      <c r="F956" s="112">
        <v>1178070</v>
      </c>
      <c r="G956" s="112">
        <v>288000</v>
      </c>
      <c r="H956" s="112">
        <v>4716</v>
      </c>
      <c r="I956" s="112">
        <v>0</v>
      </c>
      <c r="J956" s="112">
        <v>0</v>
      </c>
      <c r="K956" s="112">
        <v>0</v>
      </c>
      <c r="L956" s="112">
        <v>0</v>
      </c>
      <c r="M956" s="112">
        <v>0</v>
      </c>
      <c r="N956" s="112">
        <v>0</v>
      </c>
      <c r="O956" s="112">
        <v>0</v>
      </c>
      <c r="P956" s="112">
        <v>0</v>
      </c>
      <c r="Q956" s="112">
        <v>0</v>
      </c>
      <c r="R956" s="125"/>
    </row>
    <row r="957" ht="15.6" spans="1:18">
      <c r="A957" s="110" t="s">
        <v>678</v>
      </c>
      <c r="B957" s="110" t="s">
        <v>680</v>
      </c>
      <c r="C957" s="110" t="s">
        <v>682</v>
      </c>
      <c r="D957" s="110" t="s">
        <v>683</v>
      </c>
      <c r="E957" s="111">
        <v>1984883.38</v>
      </c>
      <c r="F957" s="112">
        <v>1772707.38</v>
      </c>
      <c r="G957" s="112">
        <v>0</v>
      </c>
      <c r="H957" s="112">
        <v>172176</v>
      </c>
      <c r="I957" s="112">
        <v>0</v>
      </c>
      <c r="J957" s="112">
        <v>0</v>
      </c>
      <c r="K957" s="112">
        <v>0</v>
      </c>
      <c r="L957" s="112">
        <v>0</v>
      </c>
      <c r="M957" s="112">
        <v>0</v>
      </c>
      <c r="N957" s="112">
        <v>0</v>
      </c>
      <c r="O957" s="112">
        <v>40000</v>
      </c>
      <c r="P957" s="112">
        <v>0</v>
      </c>
      <c r="Q957" s="112">
        <v>0</v>
      </c>
      <c r="R957" s="125"/>
    </row>
    <row r="958" ht="15.6" spans="1:18">
      <c r="A958" s="109"/>
      <c r="B958" s="109"/>
      <c r="C958" s="110" t="s">
        <v>684</v>
      </c>
      <c r="D958" s="110" t="s">
        <v>685</v>
      </c>
      <c r="E958" s="111">
        <v>2000000</v>
      </c>
      <c r="F958" s="112">
        <v>0</v>
      </c>
      <c r="G958" s="112">
        <v>0</v>
      </c>
      <c r="H958" s="112">
        <v>0</v>
      </c>
      <c r="I958" s="112">
        <v>0</v>
      </c>
      <c r="J958" s="112">
        <v>0</v>
      </c>
      <c r="K958" s="112">
        <v>0</v>
      </c>
      <c r="L958" s="112">
        <v>0</v>
      </c>
      <c r="M958" s="112">
        <v>0</v>
      </c>
      <c r="N958" s="112">
        <v>0</v>
      </c>
      <c r="O958" s="112">
        <v>2000000</v>
      </c>
      <c r="P958" s="112">
        <v>0</v>
      </c>
      <c r="Q958" s="112">
        <v>0</v>
      </c>
      <c r="R958" s="125"/>
    </row>
    <row r="959" ht="15.6" spans="1:18">
      <c r="A959" s="110" t="s">
        <v>678</v>
      </c>
      <c r="B959" s="110" t="s">
        <v>680</v>
      </c>
      <c r="C959" s="110" t="s">
        <v>684</v>
      </c>
      <c r="D959" s="110" t="s">
        <v>465</v>
      </c>
      <c r="E959" s="111">
        <v>2000000</v>
      </c>
      <c r="F959" s="112">
        <v>0</v>
      </c>
      <c r="G959" s="112">
        <v>0</v>
      </c>
      <c r="H959" s="112">
        <v>0</v>
      </c>
      <c r="I959" s="112">
        <v>0</v>
      </c>
      <c r="J959" s="112">
        <v>0</v>
      </c>
      <c r="K959" s="112">
        <v>0</v>
      </c>
      <c r="L959" s="112">
        <v>0</v>
      </c>
      <c r="M959" s="112">
        <v>0</v>
      </c>
      <c r="N959" s="112">
        <v>0</v>
      </c>
      <c r="O959" s="112">
        <v>2000000</v>
      </c>
      <c r="P959" s="112">
        <v>0</v>
      </c>
      <c r="Q959" s="112">
        <v>0</v>
      </c>
      <c r="R959" s="125"/>
    </row>
    <row r="960" ht="15.6" spans="1:18">
      <c r="A960" s="109"/>
      <c r="B960" s="109"/>
      <c r="C960" s="110" t="s">
        <v>686</v>
      </c>
      <c r="D960" s="110" t="s">
        <v>687</v>
      </c>
      <c r="E960" s="111">
        <v>585000</v>
      </c>
      <c r="F960" s="112">
        <v>0</v>
      </c>
      <c r="G960" s="112">
        <v>585000</v>
      </c>
      <c r="H960" s="112">
        <v>0</v>
      </c>
      <c r="I960" s="112">
        <v>0</v>
      </c>
      <c r="J960" s="112">
        <v>0</v>
      </c>
      <c r="K960" s="112">
        <v>0</v>
      </c>
      <c r="L960" s="112">
        <v>0</v>
      </c>
      <c r="M960" s="112">
        <v>0</v>
      </c>
      <c r="N960" s="112">
        <v>0</v>
      </c>
      <c r="O960" s="112">
        <v>0</v>
      </c>
      <c r="P960" s="112">
        <v>0</v>
      </c>
      <c r="Q960" s="112">
        <v>0</v>
      </c>
      <c r="R960" s="125"/>
    </row>
    <row r="961" ht="15.6" spans="1:18">
      <c r="A961" s="110" t="s">
        <v>678</v>
      </c>
      <c r="B961" s="110" t="s">
        <v>680</v>
      </c>
      <c r="C961" s="110" t="s">
        <v>686</v>
      </c>
      <c r="D961" s="110" t="s">
        <v>465</v>
      </c>
      <c r="E961" s="111">
        <v>285000</v>
      </c>
      <c r="F961" s="112">
        <v>0</v>
      </c>
      <c r="G961" s="112">
        <v>285000</v>
      </c>
      <c r="H961" s="112">
        <v>0</v>
      </c>
      <c r="I961" s="112">
        <v>0</v>
      </c>
      <c r="J961" s="112">
        <v>0</v>
      </c>
      <c r="K961" s="112">
        <v>0</v>
      </c>
      <c r="L961" s="112">
        <v>0</v>
      </c>
      <c r="M961" s="112">
        <v>0</v>
      </c>
      <c r="N961" s="112">
        <v>0</v>
      </c>
      <c r="O961" s="112">
        <v>0</v>
      </c>
      <c r="P961" s="112">
        <v>0</v>
      </c>
      <c r="Q961" s="112">
        <v>0</v>
      </c>
      <c r="R961" s="125"/>
    </row>
    <row r="962" ht="15.6" spans="1:18">
      <c r="A962" s="110" t="s">
        <v>678</v>
      </c>
      <c r="B962" s="110" t="s">
        <v>680</v>
      </c>
      <c r="C962" s="110" t="s">
        <v>686</v>
      </c>
      <c r="D962" s="110" t="s">
        <v>683</v>
      </c>
      <c r="E962" s="111">
        <v>300000</v>
      </c>
      <c r="F962" s="112">
        <v>0</v>
      </c>
      <c r="G962" s="112">
        <v>300000</v>
      </c>
      <c r="H962" s="112">
        <v>0</v>
      </c>
      <c r="I962" s="112">
        <v>0</v>
      </c>
      <c r="J962" s="112">
        <v>0</v>
      </c>
      <c r="K962" s="112">
        <v>0</v>
      </c>
      <c r="L962" s="112">
        <v>0</v>
      </c>
      <c r="M962" s="112">
        <v>0</v>
      </c>
      <c r="N962" s="112">
        <v>0</v>
      </c>
      <c r="O962" s="112">
        <v>0</v>
      </c>
      <c r="P962" s="112">
        <v>0</v>
      </c>
      <c r="Q962" s="112">
        <v>0</v>
      </c>
      <c r="R962" s="125"/>
    </row>
    <row r="963" ht="15.6" spans="1:18">
      <c r="A963" s="109"/>
      <c r="B963" s="110" t="s">
        <v>688</v>
      </c>
      <c r="C963" s="109"/>
      <c r="D963" s="110" t="s">
        <v>689</v>
      </c>
      <c r="E963" s="111">
        <v>230000</v>
      </c>
      <c r="F963" s="112">
        <v>0</v>
      </c>
      <c r="G963" s="112">
        <v>0</v>
      </c>
      <c r="H963" s="112">
        <v>0</v>
      </c>
      <c r="I963" s="112">
        <v>230000</v>
      </c>
      <c r="J963" s="112">
        <v>0</v>
      </c>
      <c r="K963" s="112">
        <v>0</v>
      </c>
      <c r="L963" s="112">
        <v>0</v>
      </c>
      <c r="M963" s="112">
        <v>0</v>
      </c>
      <c r="N963" s="112">
        <v>0</v>
      </c>
      <c r="O963" s="112">
        <v>0</v>
      </c>
      <c r="P963" s="112">
        <v>0</v>
      </c>
      <c r="Q963" s="112">
        <v>0</v>
      </c>
      <c r="R963" s="125"/>
    </row>
    <row r="964" ht="15.6" spans="1:18">
      <c r="A964" s="109"/>
      <c r="B964" s="109"/>
      <c r="C964" s="110" t="s">
        <v>690</v>
      </c>
      <c r="D964" s="110" t="s">
        <v>691</v>
      </c>
      <c r="E964" s="111">
        <v>230000</v>
      </c>
      <c r="F964" s="112">
        <v>0</v>
      </c>
      <c r="G964" s="112">
        <v>0</v>
      </c>
      <c r="H964" s="112">
        <v>0</v>
      </c>
      <c r="I964" s="112">
        <v>230000</v>
      </c>
      <c r="J964" s="112">
        <v>0</v>
      </c>
      <c r="K964" s="112">
        <v>0</v>
      </c>
      <c r="L964" s="112">
        <v>0</v>
      </c>
      <c r="M964" s="112">
        <v>0</v>
      </c>
      <c r="N964" s="112">
        <v>0</v>
      </c>
      <c r="O964" s="112">
        <v>0</v>
      </c>
      <c r="P964" s="112">
        <v>0</v>
      </c>
      <c r="Q964" s="112">
        <v>0</v>
      </c>
      <c r="R964" s="125"/>
    </row>
    <row r="965" ht="15.6" spans="1:18">
      <c r="A965" s="110" t="s">
        <v>678</v>
      </c>
      <c r="B965" s="110" t="s">
        <v>688</v>
      </c>
      <c r="C965" s="110" t="s">
        <v>690</v>
      </c>
      <c r="D965" s="110" t="s">
        <v>53</v>
      </c>
      <c r="E965" s="111">
        <v>230000</v>
      </c>
      <c r="F965" s="112">
        <v>0</v>
      </c>
      <c r="G965" s="112">
        <v>0</v>
      </c>
      <c r="H965" s="112">
        <v>0</v>
      </c>
      <c r="I965" s="112">
        <v>230000</v>
      </c>
      <c r="J965" s="112">
        <v>0</v>
      </c>
      <c r="K965" s="112">
        <v>0</v>
      </c>
      <c r="L965" s="112">
        <v>0</v>
      </c>
      <c r="M965" s="112">
        <v>0</v>
      </c>
      <c r="N965" s="112">
        <v>0</v>
      </c>
      <c r="O965" s="112">
        <v>0</v>
      </c>
      <c r="P965" s="112">
        <v>0</v>
      </c>
      <c r="Q965" s="112">
        <v>0</v>
      </c>
      <c r="R965" s="125"/>
    </row>
    <row r="966" ht="15.6" spans="1:18">
      <c r="A966" s="110" t="s">
        <v>692</v>
      </c>
      <c r="B966" s="109"/>
      <c r="C966" s="109"/>
      <c r="D966" s="110" t="s">
        <v>693</v>
      </c>
      <c r="E966" s="111">
        <v>3000000</v>
      </c>
      <c r="F966" s="112">
        <v>0</v>
      </c>
      <c r="G966" s="112">
        <v>3000000</v>
      </c>
      <c r="H966" s="112">
        <v>0</v>
      </c>
      <c r="I966" s="112">
        <v>0</v>
      </c>
      <c r="J966" s="112">
        <v>0</v>
      </c>
      <c r="K966" s="112">
        <v>0</v>
      </c>
      <c r="L966" s="112">
        <v>0</v>
      </c>
      <c r="M966" s="112">
        <v>0</v>
      </c>
      <c r="N966" s="112">
        <v>0</v>
      </c>
      <c r="O966" s="112">
        <v>0</v>
      </c>
      <c r="P966" s="112">
        <v>0</v>
      </c>
      <c r="Q966" s="112">
        <v>0</v>
      </c>
      <c r="R966" s="125"/>
    </row>
    <row r="967" ht="15.6" spans="1:18">
      <c r="A967" s="109"/>
      <c r="B967" s="110" t="s">
        <v>694</v>
      </c>
      <c r="C967" s="109"/>
      <c r="D967" s="110" t="s">
        <v>695</v>
      </c>
      <c r="E967" s="111">
        <v>3000000</v>
      </c>
      <c r="F967" s="112">
        <v>0</v>
      </c>
      <c r="G967" s="112">
        <v>3000000</v>
      </c>
      <c r="H967" s="112">
        <v>0</v>
      </c>
      <c r="I967" s="112">
        <v>0</v>
      </c>
      <c r="J967" s="112">
        <v>0</v>
      </c>
      <c r="K967" s="112">
        <v>0</v>
      </c>
      <c r="L967" s="112">
        <v>0</v>
      </c>
      <c r="M967" s="112">
        <v>0</v>
      </c>
      <c r="N967" s="112">
        <v>0</v>
      </c>
      <c r="O967" s="112">
        <v>0</v>
      </c>
      <c r="P967" s="112">
        <v>0</v>
      </c>
      <c r="Q967" s="112">
        <v>0</v>
      </c>
      <c r="R967" s="125"/>
    </row>
    <row r="968" ht="15.6" spans="1:18">
      <c r="A968" s="109"/>
      <c r="B968" s="109"/>
      <c r="C968" s="110" t="s">
        <v>696</v>
      </c>
      <c r="D968" s="110" t="s">
        <v>697</v>
      </c>
      <c r="E968" s="111">
        <v>3000000</v>
      </c>
      <c r="F968" s="112">
        <v>0</v>
      </c>
      <c r="G968" s="112">
        <v>3000000</v>
      </c>
      <c r="H968" s="112">
        <v>0</v>
      </c>
      <c r="I968" s="112">
        <v>0</v>
      </c>
      <c r="J968" s="112">
        <v>0</v>
      </c>
      <c r="K968" s="112">
        <v>0</v>
      </c>
      <c r="L968" s="112">
        <v>0</v>
      </c>
      <c r="M968" s="112">
        <v>0</v>
      </c>
      <c r="N968" s="112">
        <v>0</v>
      </c>
      <c r="O968" s="112">
        <v>0</v>
      </c>
      <c r="P968" s="112">
        <v>0</v>
      </c>
      <c r="Q968" s="112">
        <v>0</v>
      </c>
      <c r="R968" s="125"/>
    </row>
    <row r="969" ht="15.6" spans="1:18">
      <c r="A969" s="110" t="s">
        <v>692</v>
      </c>
      <c r="B969" s="110" t="s">
        <v>694</v>
      </c>
      <c r="C969" s="110" t="s">
        <v>696</v>
      </c>
      <c r="D969" s="110" t="s">
        <v>53</v>
      </c>
      <c r="E969" s="111">
        <v>3000000</v>
      </c>
      <c r="F969" s="112">
        <v>0</v>
      </c>
      <c r="G969" s="112">
        <v>3000000</v>
      </c>
      <c r="H969" s="112">
        <v>0</v>
      </c>
      <c r="I969" s="112">
        <v>0</v>
      </c>
      <c r="J969" s="112">
        <v>0</v>
      </c>
      <c r="K969" s="112">
        <v>0</v>
      </c>
      <c r="L969" s="112">
        <v>0</v>
      </c>
      <c r="M969" s="112">
        <v>0</v>
      </c>
      <c r="N969" s="112">
        <v>0</v>
      </c>
      <c r="O969" s="112">
        <v>0</v>
      </c>
      <c r="P969" s="112">
        <v>0</v>
      </c>
      <c r="Q969" s="112">
        <v>0</v>
      </c>
      <c r="R969" s="125"/>
    </row>
    <row r="970" ht="15.6" spans="1:18">
      <c r="A970" s="110">
        <v>217</v>
      </c>
      <c r="B970" s="110">
        <v>21703</v>
      </c>
      <c r="C970" s="110">
        <v>2170303</v>
      </c>
      <c r="D970" s="110" t="s">
        <v>698</v>
      </c>
      <c r="E970" s="111">
        <v>17200000</v>
      </c>
      <c r="F970" s="112">
        <v>0</v>
      </c>
      <c r="G970" s="112">
        <v>0</v>
      </c>
      <c r="H970" s="112">
        <v>0</v>
      </c>
      <c r="I970" s="112">
        <v>1720000</v>
      </c>
      <c r="J970" s="112">
        <v>0</v>
      </c>
      <c r="K970" s="112">
        <v>0</v>
      </c>
      <c r="L970" s="112">
        <v>0</v>
      </c>
      <c r="M970" s="112">
        <v>0</v>
      </c>
      <c r="N970" s="112">
        <v>0</v>
      </c>
      <c r="O970" s="112">
        <v>0</v>
      </c>
      <c r="P970" s="112">
        <v>0</v>
      </c>
      <c r="Q970" s="112">
        <v>0</v>
      </c>
      <c r="R970" s="125"/>
    </row>
    <row r="971" ht="15.6" spans="1:18">
      <c r="A971" s="110" t="s">
        <v>699</v>
      </c>
      <c r="B971" s="109"/>
      <c r="C971" s="109"/>
      <c r="D971" s="110" t="s">
        <v>700</v>
      </c>
      <c r="E971" s="111">
        <v>2732904</v>
      </c>
      <c r="F971" s="112">
        <v>2237584</v>
      </c>
      <c r="G971" s="112">
        <v>447024</v>
      </c>
      <c r="H971" s="112">
        <v>28296</v>
      </c>
      <c r="I971" s="112">
        <v>0</v>
      </c>
      <c r="J971" s="112">
        <v>0</v>
      </c>
      <c r="K971" s="112">
        <v>0</v>
      </c>
      <c r="L971" s="112">
        <v>0</v>
      </c>
      <c r="M971" s="112">
        <v>0</v>
      </c>
      <c r="N971" s="112">
        <v>0</v>
      </c>
      <c r="O971" s="112">
        <v>0</v>
      </c>
      <c r="P971" s="112">
        <v>0</v>
      </c>
      <c r="Q971" s="112">
        <v>20000</v>
      </c>
      <c r="R971" s="125"/>
    </row>
    <row r="972" ht="15.6" spans="1:18">
      <c r="A972" s="109"/>
      <c r="B972" s="110" t="s">
        <v>701</v>
      </c>
      <c r="C972" s="109"/>
      <c r="D972" s="110" t="s">
        <v>702</v>
      </c>
      <c r="E972" s="111">
        <v>2712904</v>
      </c>
      <c r="F972" s="112">
        <v>2237584</v>
      </c>
      <c r="G972" s="112">
        <v>447024</v>
      </c>
      <c r="H972" s="112">
        <v>28296</v>
      </c>
      <c r="I972" s="112">
        <v>0</v>
      </c>
      <c r="J972" s="112">
        <v>0</v>
      </c>
      <c r="K972" s="112">
        <v>0</v>
      </c>
      <c r="L972" s="112">
        <v>0</v>
      </c>
      <c r="M972" s="112">
        <v>0</v>
      </c>
      <c r="N972" s="112">
        <v>0</v>
      </c>
      <c r="O972" s="112">
        <v>0</v>
      </c>
      <c r="P972" s="112">
        <v>0</v>
      </c>
      <c r="Q972" s="112">
        <v>0</v>
      </c>
      <c r="R972" s="125"/>
    </row>
    <row r="973" ht="15.6" spans="1:18">
      <c r="A973" s="109"/>
      <c r="B973" s="109"/>
      <c r="C973" s="110" t="s">
        <v>703</v>
      </c>
      <c r="D973" s="110" t="s">
        <v>42</v>
      </c>
      <c r="E973" s="111">
        <v>2712904</v>
      </c>
      <c r="F973" s="112">
        <v>2237584</v>
      </c>
      <c r="G973" s="112">
        <v>447024</v>
      </c>
      <c r="H973" s="112">
        <v>28296</v>
      </c>
      <c r="I973" s="112">
        <v>0</v>
      </c>
      <c r="J973" s="112">
        <v>0</v>
      </c>
      <c r="K973" s="112">
        <v>0</v>
      </c>
      <c r="L973" s="112">
        <v>0</v>
      </c>
      <c r="M973" s="112">
        <v>0</v>
      </c>
      <c r="N973" s="112">
        <v>0</v>
      </c>
      <c r="O973" s="112">
        <v>0</v>
      </c>
      <c r="P973" s="112">
        <v>0</v>
      </c>
      <c r="Q973" s="112">
        <v>0</v>
      </c>
      <c r="R973" s="125"/>
    </row>
    <row r="974" ht="15.6" spans="1:18">
      <c r="A974" s="110" t="s">
        <v>699</v>
      </c>
      <c r="B974" s="110" t="s">
        <v>701</v>
      </c>
      <c r="C974" s="110" t="s">
        <v>703</v>
      </c>
      <c r="D974" s="110" t="s">
        <v>466</v>
      </c>
      <c r="E974" s="111">
        <v>2712904</v>
      </c>
      <c r="F974" s="112">
        <v>2237584</v>
      </c>
      <c r="G974" s="112">
        <v>447024</v>
      </c>
      <c r="H974" s="112">
        <v>28296</v>
      </c>
      <c r="I974" s="112">
        <v>0</v>
      </c>
      <c r="J974" s="112">
        <v>0</v>
      </c>
      <c r="K974" s="112">
        <v>0</v>
      </c>
      <c r="L974" s="112">
        <v>0</v>
      </c>
      <c r="M974" s="112">
        <v>0</v>
      </c>
      <c r="N974" s="112">
        <v>0</v>
      </c>
      <c r="O974" s="112">
        <v>0</v>
      </c>
      <c r="P974" s="112">
        <v>0</v>
      </c>
      <c r="Q974" s="112">
        <v>0</v>
      </c>
      <c r="R974" s="125"/>
    </row>
    <row r="975" ht="15.6" spans="1:18">
      <c r="A975" s="109"/>
      <c r="B975" s="110" t="s">
        <v>704</v>
      </c>
      <c r="C975" s="109"/>
      <c r="D975" s="110" t="s">
        <v>705</v>
      </c>
      <c r="E975" s="111">
        <v>20000</v>
      </c>
      <c r="F975" s="112">
        <v>0</v>
      </c>
      <c r="G975" s="112">
        <v>0</v>
      </c>
      <c r="H975" s="112">
        <v>0</v>
      </c>
      <c r="I975" s="112">
        <v>0</v>
      </c>
      <c r="J975" s="112">
        <v>0</v>
      </c>
      <c r="K975" s="112">
        <v>0</v>
      </c>
      <c r="L975" s="112">
        <v>0</v>
      </c>
      <c r="M975" s="112">
        <v>0</v>
      </c>
      <c r="N975" s="112">
        <v>0</v>
      </c>
      <c r="O975" s="112">
        <v>0</v>
      </c>
      <c r="P975" s="112">
        <v>0</v>
      </c>
      <c r="Q975" s="112">
        <v>20000</v>
      </c>
      <c r="R975" s="125"/>
    </row>
    <row r="976" ht="15.6" spans="1:18">
      <c r="A976" s="109"/>
      <c r="B976" s="109"/>
      <c r="C976" s="110" t="s">
        <v>706</v>
      </c>
      <c r="D976" s="110" t="s">
        <v>707</v>
      </c>
      <c r="E976" s="111">
        <v>20000</v>
      </c>
      <c r="F976" s="112">
        <v>0</v>
      </c>
      <c r="G976" s="112">
        <v>0</v>
      </c>
      <c r="H976" s="112">
        <v>0</v>
      </c>
      <c r="I976" s="112">
        <v>0</v>
      </c>
      <c r="J976" s="112">
        <v>0</v>
      </c>
      <c r="K976" s="112">
        <v>0</v>
      </c>
      <c r="L976" s="112">
        <v>0</v>
      </c>
      <c r="M976" s="112">
        <v>0</v>
      </c>
      <c r="N976" s="112">
        <v>0</v>
      </c>
      <c r="O976" s="112">
        <v>0</v>
      </c>
      <c r="P976" s="112">
        <v>0</v>
      </c>
      <c r="Q976" s="112">
        <v>20000</v>
      </c>
      <c r="R976" s="125"/>
    </row>
    <row r="977" ht="15.6" spans="1:18">
      <c r="A977" s="110" t="s">
        <v>699</v>
      </c>
      <c r="B977" s="110" t="s">
        <v>704</v>
      </c>
      <c r="C977" s="110" t="s">
        <v>706</v>
      </c>
      <c r="D977" s="110" t="s">
        <v>202</v>
      </c>
      <c r="E977" s="111">
        <v>20000</v>
      </c>
      <c r="F977" s="112">
        <v>0</v>
      </c>
      <c r="G977" s="112">
        <v>0</v>
      </c>
      <c r="H977" s="112">
        <v>0</v>
      </c>
      <c r="I977" s="112">
        <v>0</v>
      </c>
      <c r="J977" s="112">
        <v>0</v>
      </c>
      <c r="K977" s="112">
        <v>0</v>
      </c>
      <c r="L977" s="112">
        <v>0</v>
      </c>
      <c r="M977" s="112">
        <v>0</v>
      </c>
      <c r="N977" s="112">
        <v>0</v>
      </c>
      <c r="O977" s="112">
        <v>0</v>
      </c>
      <c r="P977" s="112">
        <v>0</v>
      </c>
      <c r="Q977" s="112">
        <v>20000</v>
      </c>
      <c r="R977" s="125"/>
    </row>
    <row r="978" ht="15.6" spans="1:18">
      <c r="A978" s="110" t="s">
        <v>708</v>
      </c>
      <c r="B978" s="109"/>
      <c r="C978" s="109"/>
      <c r="D978" s="110" t="s">
        <v>709</v>
      </c>
      <c r="E978" s="111">
        <v>24214475.5</v>
      </c>
      <c r="F978" s="112">
        <v>0</v>
      </c>
      <c r="G978" s="112">
        <v>0</v>
      </c>
      <c r="H978" s="112">
        <v>23714475.5</v>
      </c>
      <c r="I978" s="112">
        <v>0</v>
      </c>
      <c r="J978" s="112">
        <v>0</v>
      </c>
      <c r="K978" s="112">
        <v>0</v>
      </c>
      <c r="L978" s="112">
        <v>0</v>
      </c>
      <c r="M978" s="112">
        <v>0</v>
      </c>
      <c r="N978" s="112">
        <v>0</v>
      </c>
      <c r="O978" s="112">
        <v>500000</v>
      </c>
      <c r="P978" s="112">
        <v>0</v>
      </c>
      <c r="Q978" s="112">
        <v>0</v>
      </c>
      <c r="R978" s="125"/>
    </row>
    <row r="979" ht="15.6" spans="1:18">
      <c r="A979" s="109"/>
      <c r="B979" s="110" t="s">
        <v>710</v>
      </c>
      <c r="C979" s="109"/>
      <c r="D979" s="110" t="s">
        <v>711</v>
      </c>
      <c r="E979" s="111">
        <v>8000000</v>
      </c>
      <c r="F979" s="112">
        <v>0</v>
      </c>
      <c r="G979" s="112">
        <v>0</v>
      </c>
      <c r="H979" s="112">
        <v>7500000</v>
      </c>
      <c r="I979" s="112">
        <v>0</v>
      </c>
      <c r="J979" s="112">
        <v>0</v>
      </c>
      <c r="K979" s="112">
        <v>0</v>
      </c>
      <c r="L979" s="112">
        <v>0</v>
      </c>
      <c r="M979" s="112">
        <v>0</v>
      </c>
      <c r="N979" s="112">
        <v>0</v>
      </c>
      <c r="O979" s="112">
        <v>500000</v>
      </c>
      <c r="P979" s="112">
        <v>0</v>
      </c>
      <c r="Q979" s="112">
        <v>0</v>
      </c>
      <c r="R979" s="125"/>
    </row>
    <row r="980" ht="15.6" spans="1:18">
      <c r="A980" s="109"/>
      <c r="B980" s="109"/>
      <c r="C980" s="110" t="s">
        <v>712</v>
      </c>
      <c r="D980" s="110" t="s">
        <v>713</v>
      </c>
      <c r="E980" s="111">
        <v>7500000</v>
      </c>
      <c r="F980" s="112">
        <v>0</v>
      </c>
      <c r="G980" s="112">
        <v>0</v>
      </c>
      <c r="H980" s="112">
        <v>7500000</v>
      </c>
      <c r="I980" s="112">
        <v>0</v>
      </c>
      <c r="J980" s="112">
        <v>0</v>
      </c>
      <c r="K980" s="112">
        <v>0</v>
      </c>
      <c r="L980" s="112">
        <v>0</v>
      </c>
      <c r="M980" s="112">
        <v>0</v>
      </c>
      <c r="N980" s="112">
        <v>0</v>
      </c>
      <c r="O980" s="112">
        <v>0</v>
      </c>
      <c r="P980" s="112">
        <v>0</v>
      </c>
      <c r="Q980" s="112">
        <v>0</v>
      </c>
      <c r="R980" s="125"/>
    </row>
    <row r="981" ht="15.6" spans="1:18">
      <c r="A981" s="110" t="s">
        <v>708</v>
      </c>
      <c r="B981" s="110" t="s">
        <v>710</v>
      </c>
      <c r="C981" s="110" t="s">
        <v>712</v>
      </c>
      <c r="D981" s="110" t="s">
        <v>590</v>
      </c>
      <c r="E981" s="111">
        <v>7500000</v>
      </c>
      <c r="F981" s="112">
        <v>0</v>
      </c>
      <c r="G981" s="112">
        <v>0</v>
      </c>
      <c r="H981" s="112">
        <v>7500000</v>
      </c>
      <c r="I981" s="112">
        <v>0</v>
      </c>
      <c r="J981" s="112">
        <v>0</v>
      </c>
      <c r="K981" s="112">
        <v>0</v>
      </c>
      <c r="L981" s="112">
        <v>0</v>
      </c>
      <c r="M981" s="112">
        <v>0</v>
      </c>
      <c r="N981" s="112">
        <v>0</v>
      </c>
      <c r="O981" s="112">
        <v>0</v>
      </c>
      <c r="P981" s="112">
        <v>0</v>
      </c>
      <c r="Q981" s="112">
        <v>0</v>
      </c>
      <c r="R981" s="125"/>
    </row>
    <row r="982" ht="15.6" spans="1:18">
      <c r="A982" s="109"/>
      <c r="B982" s="109"/>
      <c r="C982" s="110" t="s">
        <v>714</v>
      </c>
      <c r="D982" s="110" t="s">
        <v>715</v>
      </c>
      <c r="E982" s="111">
        <v>500000</v>
      </c>
      <c r="F982" s="112">
        <v>0</v>
      </c>
      <c r="G982" s="112">
        <v>0</v>
      </c>
      <c r="H982" s="112">
        <v>0</v>
      </c>
      <c r="I982" s="112">
        <v>0</v>
      </c>
      <c r="J982" s="112">
        <v>0</v>
      </c>
      <c r="K982" s="112">
        <v>0</v>
      </c>
      <c r="L982" s="112">
        <v>0</v>
      </c>
      <c r="M982" s="112">
        <v>0</v>
      </c>
      <c r="N982" s="112">
        <v>0</v>
      </c>
      <c r="O982" s="112">
        <v>500000</v>
      </c>
      <c r="P982" s="112">
        <v>0</v>
      </c>
      <c r="Q982" s="112">
        <v>0</v>
      </c>
      <c r="R982" s="125"/>
    </row>
    <row r="983" ht="15.6" spans="1:18">
      <c r="A983" s="110" t="s">
        <v>708</v>
      </c>
      <c r="B983" s="110" t="s">
        <v>710</v>
      </c>
      <c r="C983" s="110" t="s">
        <v>714</v>
      </c>
      <c r="D983" s="110" t="s">
        <v>53</v>
      </c>
      <c r="E983" s="111">
        <v>500000</v>
      </c>
      <c r="F983" s="112">
        <v>0</v>
      </c>
      <c r="G983" s="112">
        <v>0</v>
      </c>
      <c r="H983" s="112">
        <v>0</v>
      </c>
      <c r="I983" s="112">
        <v>0</v>
      </c>
      <c r="J983" s="112">
        <v>0</v>
      </c>
      <c r="K983" s="112">
        <v>0</v>
      </c>
      <c r="L983" s="112">
        <v>0</v>
      </c>
      <c r="M983" s="112">
        <v>0</v>
      </c>
      <c r="N983" s="112">
        <v>0</v>
      </c>
      <c r="O983" s="112">
        <v>500000</v>
      </c>
      <c r="P983" s="112">
        <v>0</v>
      </c>
      <c r="Q983" s="112">
        <v>0</v>
      </c>
      <c r="R983" s="125"/>
    </row>
    <row r="984" ht="15.6" spans="1:18">
      <c r="A984" s="109"/>
      <c r="B984" s="110" t="s">
        <v>716</v>
      </c>
      <c r="C984" s="109"/>
      <c r="D984" s="110" t="s">
        <v>717</v>
      </c>
      <c r="E984" s="111">
        <v>16214475.5</v>
      </c>
      <c r="F984" s="112">
        <v>0</v>
      </c>
      <c r="G984" s="112">
        <v>0</v>
      </c>
      <c r="H984" s="112">
        <v>16214475.5</v>
      </c>
      <c r="I984" s="112">
        <v>0</v>
      </c>
      <c r="J984" s="112">
        <v>0</v>
      </c>
      <c r="K984" s="112">
        <v>0</v>
      </c>
      <c r="L984" s="112">
        <v>0</v>
      </c>
      <c r="M984" s="112">
        <v>0</v>
      </c>
      <c r="N984" s="112">
        <v>0</v>
      </c>
      <c r="O984" s="112">
        <v>0</v>
      </c>
      <c r="P984" s="112">
        <v>0</v>
      </c>
      <c r="Q984" s="112">
        <v>0</v>
      </c>
      <c r="R984" s="125"/>
    </row>
    <row r="985" ht="15.6" spans="1:18">
      <c r="A985" s="109"/>
      <c r="B985" s="109"/>
      <c r="C985" s="110" t="s">
        <v>718</v>
      </c>
      <c r="D985" s="110" t="s">
        <v>719</v>
      </c>
      <c r="E985" s="111">
        <v>15574475.5</v>
      </c>
      <c r="F985" s="112">
        <v>0</v>
      </c>
      <c r="G985" s="112">
        <v>0</v>
      </c>
      <c r="H985" s="112">
        <v>15574475.5</v>
      </c>
      <c r="I985" s="112">
        <v>0</v>
      </c>
      <c r="J985" s="112">
        <v>0</v>
      </c>
      <c r="K985" s="112">
        <v>0</v>
      </c>
      <c r="L985" s="112">
        <v>0</v>
      </c>
      <c r="M985" s="112">
        <v>0</v>
      </c>
      <c r="N985" s="112">
        <v>0</v>
      </c>
      <c r="O985" s="112">
        <v>0</v>
      </c>
      <c r="P985" s="112">
        <v>0</v>
      </c>
      <c r="Q985" s="112">
        <v>0</v>
      </c>
      <c r="R985" s="125"/>
    </row>
    <row r="986" ht="15.6" spans="1:18">
      <c r="A986" s="110" t="s">
        <v>708</v>
      </c>
      <c r="B986" s="110" t="s">
        <v>716</v>
      </c>
      <c r="C986" s="110" t="s">
        <v>718</v>
      </c>
      <c r="D986" s="110" t="s">
        <v>176</v>
      </c>
      <c r="E986" s="111">
        <v>222168</v>
      </c>
      <c r="F986" s="112">
        <v>0</v>
      </c>
      <c r="G986" s="112">
        <v>0</v>
      </c>
      <c r="H986" s="112">
        <v>222168</v>
      </c>
      <c r="I986" s="112">
        <v>0</v>
      </c>
      <c r="J986" s="112">
        <v>0</v>
      </c>
      <c r="K986" s="112">
        <v>0</v>
      </c>
      <c r="L986" s="112">
        <v>0</v>
      </c>
      <c r="M986" s="112">
        <v>0</v>
      </c>
      <c r="N986" s="112">
        <v>0</v>
      </c>
      <c r="O986" s="112">
        <v>0</v>
      </c>
      <c r="P986" s="112">
        <v>0</v>
      </c>
      <c r="Q986" s="112">
        <v>0</v>
      </c>
      <c r="R986" s="125"/>
    </row>
    <row r="987" ht="15.6" spans="1:18">
      <c r="A987" s="110" t="s">
        <v>708</v>
      </c>
      <c r="B987" s="110" t="s">
        <v>716</v>
      </c>
      <c r="C987" s="110" t="s">
        <v>718</v>
      </c>
      <c r="D987" s="110" t="s">
        <v>43</v>
      </c>
      <c r="E987" s="111">
        <v>282713.76</v>
      </c>
      <c r="F987" s="112">
        <v>0</v>
      </c>
      <c r="G987" s="112">
        <v>0</v>
      </c>
      <c r="H987" s="112">
        <v>282713.76</v>
      </c>
      <c r="I987" s="112">
        <v>0</v>
      </c>
      <c r="J987" s="112">
        <v>0</v>
      </c>
      <c r="K987" s="112">
        <v>0</v>
      </c>
      <c r="L987" s="112">
        <v>0</v>
      </c>
      <c r="M987" s="112">
        <v>0</v>
      </c>
      <c r="N987" s="112">
        <v>0</v>
      </c>
      <c r="O987" s="112">
        <v>0</v>
      </c>
      <c r="P987" s="112">
        <v>0</v>
      </c>
      <c r="Q987" s="112">
        <v>0</v>
      </c>
      <c r="R987" s="125"/>
    </row>
    <row r="988" ht="15.6" spans="1:18">
      <c r="A988" s="110" t="s">
        <v>708</v>
      </c>
      <c r="B988" s="110" t="s">
        <v>716</v>
      </c>
      <c r="C988" s="110" t="s">
        <v>718</v>
      </c>
      <c r="D988" s="110" t="s">
        <v>77</v>
      </c>
      <c r="E988" s="111">
        <v>539537.76</v>
      </c>
      <c r="F988" s="112">
        <v>0</v>
      </c>
      <c r="G988" s="112">
        <v>0</v>
      </c>
      <c r="H988" s="112">
        <v>539537.76</v>
      </c>
      <c r="I988" s="112">
        <v>0</v>
      </c>
      <c r="J988" s="112">
        <v>0</v>
      </c>
      <c r="K988" s="112">
        <v>0</v>
      </c>
      <c r="L988" s="112">
        <v>0</v>
      </c>
      <c r="M988" s="112">
        <v>0</v>
      </c>
      <c r="N988" s="112">
        <v>0</v>
      </c>
      <c r="O988" s="112">
        <v>0</v>
      </c>
      <c r="P988" s="112">
        <v>0</v>
      </c>
      <c r="Q988" s="112">
        <v>0</v>
      </c>
      <c r="R988" s="125"/>
    </row>
    <row r="989" ht="15.6" spans="1:18">
      <c r="A989" s="110" t="s">
        <v>708</v>
      </c>
      <c r="B989" s="110" t="s">
        <v>716</v>
      </c>
      <c r="C989" s="110" t="s">
        <v>718</v>
      </c>
      <c r="D989" s="110" t="s">
        <v>78</v>
      </c>
      <c r="E989" s="111">
        <v>78103</v>
      </c>
      <c r="F989" s="112">
        <v>0</v>
      </c>
      <c r="G989" s="112">
        <v>0</v>
      </c>
      <c r="H989" s="112">
        <v>78103</v>
      </c>
      <c r="I989" s="112">
        <v>0</v>
      </c>
      <c r="J989" s="112">
        <v>0</v>
      </c>
      <c r="K989" s="112">
        <v>0</v>
      </c>
      <c r="L989" s="112">
        <v>0</v>
      </c>
      <c r="M989" s="112">
        <v>0</v>
      </c>
      <c r="N989" s="112">
        <v>0</v>
      </c>
      <c r="O989" s="112">
        <v>0</v>
      </c>
      <c r="P989" s="112">
        <v>0</v>
      </c>
      <c r="Q989" s="112">
        <v>0</v>
      </c>
      <c r="R989" s="125"/>
    </row>
    <row r="990" ht="15.6" spans="1:18">
      <c r="A990" s="110" t="s">
        <v>708</v>
      </c>
      <c r="B990" s="110" t="s">
        <v>716</v>
      </c>
      <c r="C990" s="110" t="s">
        <v>718</v>
      </c>
      <c r="D990" s="110" t="s">
        <v>61</v>
      </c>
      <c r="E990" s="111">
        <v>229503</v>
      </c>
      <c r="F990" s="112">
        <v>0</v>
      </c>
      <c r="G990" s="112">
        <v>0</v>
      </c>
      <c r="H990" s="112">
        <v>229503</v>
      </c>
      <c r="I990" s="112">
        <v>0</v>
      </c>
      <c r="J990" s="112">
        <v>0</v>
      </c>
      <c r="K990" s="112">
        <v>0</v>
      </c>
      <c r="L990" s="112">
        <v>0</v>
      </c>
      <c r="M990" s="112">
        <v>0</v>
      </c>
      <c r="N990" s="112">
        <v>0</v>
      </c>
      <c r="O990" s="112">
        <v>0</v>
      </c>
      <c r="P990" s="112">
        <v>0</v>
      </c>
      <c r="Q990" s="112">
        <v>0</v>
      </c>
      <c r="R990" s="125"/>
    </row>
    <row r="991" ht="15.6" spans="1:18">
      <c r="A991" s="110" t="s">
        <v>708</v>
      </c>
      <c r="B991" s="110" t="s">
        <v>716</v>
      </c>
      <c r="C991" s="110" t="s">
        <v>718</v>
      </c>
      <c r="D991" s="110" t="s">
        <v>182</v>
      </c>
      <c r="E991" s="111">
        <v>123287</v>
      </c>
      <c r="F991" s="112">
        <v>0</v>
      </c>
      <c r="G991" s="112">
        <v>0</v>
      </c>
      <c r="H991" s="112">
        <v>123287</v>
      </c>
      <c r="I991" s="112">
        <v>0</v>
      </c>
      <c r="J991" s="112">
        <v>0</v>
      </c>
      <c r="K991" s="112">
        <v>0</v>
      </c>
      <c r="L991" s="112">
        <v>0</v>
      </c>
      <c r="M991" s="112">
        <v>0</v>
      </c>
      <c r="N991" s="112">
        <v>0</v>
      </c>
      <c r="O991" s="112">
        <v>0</v>
      </c>
      <c r="P991" s="112">
        <v>0</v>
      </c>
      <c r="Q991" s="112">
        <v>0</v>
      </c>
      <c r="R991" s="125"/>
    </row>
    <row r="992" ht="15.6" spans="1:18">
      <c r="A992" s="110" t="s">
        <v>708</v>
      </c>
      <c r="B992" s="110" t="s">
        <v>716</v>
      </c>
      <c r="C992" s="110" t="s">
        <v>718</v>
      </c>
      <c r="D992" s="110" t="s">
        <v>232</v>
      </c>
      <c r="E992" s="111">
        <v>124546</v>
      </c>
      <c r="F992" s="112">
        <v>0</v>
      </c>
      <c r="G992" s="112">
        <v>0</v>
      </c>
      <c r="H992" s="112">
        <v>124546</v>
      </c>
      <c r="I992" s="112">
        <v>0</v>
      </c>
      <c r="J992" s="112">
        <v>0</v>
      </c>
      <c r="K992" s="112">
        <v>0</v>
      </c>
      <c r="L992" s="112">
        <v>0</v>
      </c>
      <c r="M992" s="112">
        <v>0</v>
      </c>
      <c r="N992" s="112">
        <v>0</v>
      </c>
      <c r="O992" s="112">
        <v>0</v>
      </c>
      <c r="P992" s="112">
        <v>0</v>
      </c>
      <c r="Q992" s="112">
        <v>0</v>
      </c>
      <c r="R992" s="125"/>
    </row>
    <row r="993" ht="15.6" spans="1:18">
      <c r="A993" s="110" t="s">
        <v>708</v>
      </c>
      <c r="B993" s="110" t="s">
        <v>716</v>
      </c>
      <c r="C993" s="110" t="s">
        <v>718</v>
      </c>
      <c r="D993" s="110" t="s">
        <v>170</v>
      </c>
      <c r="E993" s="111">
        <v>28267</v>
      </c>
      <c r="F993" s="112">
        <v>0</v>
      </c>
      <c r="G993" s="112">
        <v>0</v>
      </c>
      <c r="H993" s="112">
        <v>28267</v>
      </c>
      <c r="I993" s="112">
        <v>0</v>
      </c>
      <c r="J993" s="112">
        <v>0</v>
      </c>
      <c r="K993" s="112">
        <v>0</v>
      </c>
      <c r="L993" s="112">
        <v>0</v>
      </c>
      <c r="M993" s="112">
        <v>0</v>
      </c>
      <c r="N993" s="112">
        <v>0</v>
      </c>
      <c r="O993" s="112">
        <v>0</v>
      </c>
      <c r="P993" s="112">
        <v>0</v>
      </c>
      <c r="Q993" s="112">
        <v>0</v>
      </c>
      <c r="R993" s="125"/>
    </row>
    <row r="994" ht="15.6" spans="1:18">
      <c r="A994" s="110" t="s">
        <v>708</v>
      </c>
      <c r="B994" s="110" t="s">
        <v>716</v>
      </c>
      <c r="C994" s="110" t="s">
        <v>718</v>
      </c>
      <c r="D994" s="110" t="s">
        <v>171</v>
      </c>
      <c r="E994" s="111">
        <v>68776</v>
      </c>
      <c r="F994" s="112">
        <v>0</v>
      </c>
      <c r="G994" s="112">
        <v>0</v>
      </c>
      <c r="H994" s="112">
        <v>68776</v>
      </c>
      <c r="I994" s="112">
        <v>0</v>
      </c>
      <c r="J994" s="112">
        <v>0</v>
      </c>
      <c r="K994" s="112">
        <v>0</v>
      </c>
      <c r="L994" s="112">
        <v>0</v>
      </c>
      <c r="M994" s="112">
        <v>0</v>
      </c>
      <c r="N994" s="112">
        <v>0</v>
      </c>
      <c r="O994" s="112">
        <v>0</v>
      </c>
      <c r="P994" s="112">
        <v>0</v>
      </c>
      <c r="Q994" s="112">
        <v>0</v>
      </c>
      <c r="R994" s="125"/>
    </row>
    <row r="995" ht="15.6" spans="1:18">
      <c r="A995" s="110" t="s">
        <v>708</v>
      </c>
      <c r="B995" s="110" t="s">
        <v>716</v>
      </c>
      <c r="C995" s="110" t="s">
        <v>718</v>
      </c>
      <c r="D995" s="110" t="s">
        <v>146</v>
      </c>
      <c r="E995" s="111">
        <v>110952</v>
      </c>
      <c r="F995" s="112">
        <v>0</v>
      </c>
      <c r="G995" s="112">
        <v>0</v>
      </c>
      <c r="H995" s="112">
        <v>110952</v>
      </c>
      <c r="I995" s="112">
        <v>0</v>
      </c>
      <c r="J995" s="112">
        <v>0</v>
      </c>
      <c r="K995" s="112">
        <v>0</v>
      </c>
      <c r="L995" s="112">
        <v>0</v>
      </c>
      <c r="M995" s="112">
        <v>0</v>
      </c>
      <c r="N995" s="112">
        <v>0</v>
      </c>
      <c r="O995" s="112">
        <v>0</v>
      </c>
      <c r="P995" s="112">
        <v>0</v>
      </c>
      <c r="Q995" s="112">
        <v>0</v>
      </c>
      <c r="R995" s="125"/>
    </row>
    <row r="996" ht="15.6" spans="1:18">
      <c r="A996" s="110" t="s">
        <v>708</v>
      </c>
      <c r="B996" s="110" t="s">
        <v>716</v>
      </c>
      <c r="C996" s="110" t="s">
        <v>718</v>
      </c>
      <c r="D996" s="110" t="s">
        <v>126</v>
      </c>
      <c r="E996" s="111">
        <v>126124</v>
      </c>
      <c r="F996" s="112">
        <v>0</v>
      </c>
      <c r="G996" s="112">
        <v>0</v>
      </c>
      <c r="H996" s="112">
        <v>126124</v>
      </c>
      <c r="I996" s="112">
        <v>0</v>
      </c>
      <c r="J996" s="112">
        <v>0</v>
      </c>
      <c r="K996" s="112">
        <v>0</v>
      </c>
      <c r="L996" s="112">
        <v>0</v>
      </c>
      <c r="M996" s="112">
        <v>0</v>
      </c>
      <c r="N996" s="112">
        <v>0</v>
      </c>
      <c r="O996" s="112">
        <v>0</v>
      </c>
      <c r="P996" s="112">
        <v>0</v>
      </c>
      <c r="Q996" s="112">
        <v>0</v>
      </c>
      <c r="R996" s="125"/>
    </row>
    <row r="997" ht="15.6" spans="1:18">
      <c r="A997" s="110" t="s">
        <v>708</v>
      </c>
      <c r="B997" s="110" t="s">
        <v>716</v>
      </c>
      <c r="C997" s="110" t="s">
        <v>718</v>
      </c>
      <c r="D997" s="110" t="s">
        <v>111</v>
      </c>
      <c r="E997" s="111">
        <v>398880</v>
      </c>
      <c r="F997" s="112">
        <v>0</v>
      </c>
      <c r="G997" s="112">
        <v>0</v>
      </c>
      <c r="H997" s="112">
        <v>398880</v>
      </c>
      <c r="I997" s="112">
        <v>0</v>
      </c>
      <c r="J997" s="112">
        <v>0</v>
      </c>
      <c r="K997" s="112">
        <v>0</v>
      </c>
      <c r="L997" s="112">
        <v>0</v>
      </c>
      <c r="M997" s="112">
        <v>0</v>
      </c>
      <c r="N997" s="112">
        <v>0</v>
      </c>
      <c r="O997" s="112">
        <v>0</v>
      </c>
      <c r="P997" s="112">
        <v>0</v>
      </c>
      <c r="Q997" s="112">
        <v>0</v>
      </c>
      <c r="R997" s="125"/>
    </row>
    <row r="998" ht="15.6" spans="1:18">
      <c r="A998" s="110" t="s">
        <v>708</v>
      </c>
      <c r="B998" s="110" t="s">
        <v>716</v>
      </c>
      <c r="C998" s="110" t="s">
        <v>718</v>
      </c>
      <c r="D998" s="110" t="s">
        <v>249</v>
      </c>
      <c r="E998" s="111">
        <v>93516.48</v>
      </c>
      <c r="F998" s="112">
        <v>0</v>
      </c>
      <c r="G998" s="112">
        <v>0</v>
      </c>
      <c r="H998" s="112">
        <v>93516.48</v>
      </c>
      <c r="I998" s="112">
        <v>0</v>
      </c>
      <c r="J998" s="112">
        <v>0</v>
      </c>
      <c r="K998" s="112">
        <v>0</v>
      </c>
      <c r="L998" s="112">
        <v>0</v>
      </c>
      <c r="M998" s="112">
        <v>0</v>
      </c>
      <c r="N998" s="112">
        <v>0</v>
      </c>
      <c r="O998" s="112">
        <v>0</v>
      </c>
      <c r="P998" s="112">
        <v>0</v>
      </c>
      <c r="Q998" s="112">
        <v>0</v>
      </c>
      <c r="R998" s="125"/>
    </row>
    <row r="999" ht="15.6" spans="1:18">
      <c r="A999" s="110" t="s">
        <v>708</v>
      </c>
      <c r="B999" s="110" t="s">
        <v>716</v>
      </c>
      <c r="C999" s="110" t="s">
        <v>718</v>
      </c>
      <c r="D999" s="110" t="s">
        <v>166</v>
      </c>
      <c r="E999" s="111">
        <v>126940</v>
      </c>
      <c r="F999" s="112">
        <v>0</v>
      </c>
      <c r="G999" s="112">
        <v>0</v>
      </c>
      <c r="H999" s="112">
        <v>126940</v>
      </c>
      <c r="I999" s="112">
        <v>0</v>
      </c>
      <c r="J999" s="112">
        <v>0</v>
      </c>
      <c r="K999" s="112">
        <v>0</v>
      </c>
      <c r="L999" s="112">
        <v>0</v>
      </c>
      <c r="M999" s="112">
        <v>0</v>
      </c>
      <c r="N999" s="112">
        <v>0</v>
      </c>
      <c r="O999" s="112">
        <v>0</v>
      </c>
      <c r="P999" s="112">
        <v>0</v>
      </c>
      <c r="Q999" s="112">
        <v>0</v>
      </c>
      <c r="R999" s="125"/>
    </row>
    <row r="1000" ht="15.6" spans="1:18">
      <c r="A1000" s="110" t="s">
        <v>708</v>
      </c>
      <c r="B1000" s="110" t="s">
        <v>716</v>
      </c>
      <c r="C1000" s="110" t="s">
        <v>718</v>
      </c>
      <c r="D1000" s="110" t="s">
        <v>156</v>
      </c>
      <c r="E1000" s="111">
        <v>94465</v>
      </c>
      <c r="F1000" s="112">
        <v>0</v>
      </c>
      <c r="G1000" s="112">
        <v>0</v>
      </c>
      <c r="H1000" s="112">
        <v>94465</v>
      </c>
      <c r="I1000" s="112">
        <v>0</v>
      </c>
      <c r="J1000" s="112">
        <v>0</v>
      </c>
      <c r="K1000" s="112">
        <v>0</v>
      </c>
      <c r="L1000" s="112">
        <v>0</v>
      </c>
      <c r="M1000" s="112">
        <v>0</v>
      </c>
      <c r="N1000" s="112">
        <v>0</v>
      </c>
      <c r="O1000" s="112">
        <v>0</v>
      </c>
      <c r="P1000" s="112">
        <v>0</v>
      </c>
      <c r="Q1000" s="112">
        <v>0</v>
      </c>
      <c r="R1000" s="125"/>
    </row>
    <row r="1001" ht="15.6" spans="1:18">
      <c r="A1001" s="110" t="s">
        <v>708</v>
      </c>
      <c r="B1001" s="110" t="s">
        <v>716</v>
      </c>
      <c r="C1001" s="110" t="s">
        <v>718</v>
      </c>
      <c r="D1001" s="110" t="s">
        <v>188</v>
      </c>
      <c r="E1001" s="111">
        <v>105625</v>
      </c>
      <c r="F1001" s="112">
        <v>0</v>
      </c>
      <c r="G1001" s="112">
        <v>0</v>
      </c>
      <c r="H1001" s="112">
        <v>105625</v>
      </c>
      <c r="I1001" s="112">
        <v>0</v>
      </c>
      <c r="J1001" s="112">
        <v>0</v>
      </c>
      <c r="K1001" s="112">
        <v>0</v>
      </c>
      <c r="L1001" s="112">
        <v>0</v>
      </c>
      <c r="M1001" s="112">
        <v>0</v>
      </c>
      <c r="N1001" s="112">
        <v>0</v>
      </c>
      <c r="O1001" s="112">
        <v>0</v>
      </c>
      <c r="P1001" s="112">
        <v>0</v>
      </c>
      <c r="Q1001" s="112">
        <v>0</v>
      </c>
      <c r="R1001" s="125"/>
    </row>
    <row r="1002" ht="15.6" spans="1:18">
      <c r="A1002" s="110" t="s">
        <v>708</v>
      </c>
      <c r="B1002" s="110" t="s">
        <v>716</v>
      </c>
      <c r="C1002" s="110" t="s">
        <v>718</v>
      </c>
      <c r="D1002" s="110" t="s">
        <v>218</v>
      </c>
      <c r="E1002" s="111">
        <v>2127864</v>
      </c>
      <c r="F1002" s="112">
        <v>0</v>
      </c>
      <c r="G1002" s="112">
        <v>0</v>
      </c>
      <c r="H1002" s="112">
        <v>2127864</v>
      </c>
      <c r="I1002" s="112">
        <v>0</v>
      </c>
      <c r="J1002" s="112">
        <v>0</v>
      </c>
      <c r="K1002" s="112">
        <v>0</v>
      </c>
      <c r="L1002" s="112">
        <v>0</v>
      </c>
      <c r="M1002" s="112">
        <v>0</v>
      </c>
      <c r="N1002" s="112">
        <v>0</v>
      </c>
      <c r="O1002" s="112">
        <v>0</v>
      </c>
      <c r="P1002" s="112">
        <v>0</v>
      </c>
      <c r="Q1002" s="112">
        <v>0</v>
      </c>
      <c r="R1002" s="125"/>
    </row>
    <row r="1003" ht="15.6" spans="1:18">
      <c r="A1003" s="110" t="s">
        <v>708</v>
      </c>
      <c r="B1003" s="110" t="s">
        <v>716</v>
      </c>
      <c r="C1003" s="110" t="s">
        <v>718</v>
      </c>
      <c r="D1003" s="110" t="s">
        <v>233</v>
      </c>
      <c r="E1003" s="111">
        <v>160129.44</v>
      </c>
      <c r="F1003" s="112">
        <v>0</v>
      </c>
      <c r="G1003" s="112">
        <v>0</v>
      </c>
      <c r="H1003" s="112">
        <v>160129.44</v>
      </c>
      <c r="I1003" s="112">
        <v>0</v>
      </c>
      <c r="J1003" s="112">
        <v>0</v>
      </c>
      <c r="K1003" s="112">
        <v>0</v>
      </c>
      <c r="L1003" s="112">
        <v>0</v>
      </c>
      <c r="M1003" s="112">
        <v>0</v>
      </c>
      <c r="N1003" s="112">
        <v>0</v>
      </c>
      <c r="O1003" s="112">
        <v>0</v>
      </c>
      <c r="P1003" s="112">
        <v>0</v>
      </c>
      <c r="Q1003" s="112">
        <v>0</v>
      </c>
      <c r="R1003" s="125"/>
    </row>
    <row r="1004" ht="15.6" spans="1:18">
      <c r="A1004" s="110" t="s">
        <v>708</v>
      </c>
      <c r="B1004" s="110" t="s">
        <v>716</v>
      </c>
      <c r="C1004" s="110" t="s">
        <v>718</v>
      </c>
      <c r="D1004" s="110" t="s">
        <v>241</v>
      </c>
      <c r="E1004" s="111">
        <v>37998.72</v>
      </c>
      <c r="F1004" s="112">
        <v>0</v>
      </c>
      <c r="G1004" s="112">
        <v>0</v>
      </c>
      <c r="H1004" s="112">
        <v>37998.72</v>
      </c>
      <c r="I1004" s="112">
        <v>0</v>
      </c>
      <c r="J1004" s="112">
        <v>0</v>
      </c>
      <c r="K1004" s="112">
        <v>0</v>
      </c>
      <c r="L1004" s="112">
        <v>0</v>
      </c>
      <c r="M1004" s="112">
        <v>0</v>
      </c>
      <c r="N1004" s="112">
        <v>0</v>
      </c>
      <c r="O1004" s="112">
        <v>0</v>
      </c>
      <c r="P1004" s="112">
        <v>0</v>
      </c>
      <c r="Q1004" s="112">
        <v>0</v>
      </c>
      <c r="R1004" s="125"/>
    </row>
    <row r="1005" ht="15.6" spans="1:18">
      <c r="A1005" s="110" t="s">
        <v>708</v>
      </c>
      <c r="B1005" s="110" t="s">
        <v>716</v>
      </c>
      <c r="C1005" s="110" t="s">
        <v>718</v>
      </c>
      <c r="D1005" s="110" t="s">
        <v>234</v>
      </c>
      <c r="E1005" s="111">
        <v>39107.52</v>
      </c>
      <c r="F1005" s="112">
        <v>0</v>
      </c>
      <c r="G1005" s="112">
        <v>0</v>
      </c>
      <c r="H1005" s="112">
        <v>39107.52</v>
      </c>
      <c r="I1005" s="112">
        <v>0</v>
      </c>
      <c r="J1005" s="112">
        <v>0</v>
      </c>
      <c r="K1005" s="112">
        <v>0</v>
      </c>
      <c r="L1005" s="112">
        <v>0</v>
      </c>
      <c r="M1005" s="112">
        <v>0</v>
      </c>
      <c r="N1005" s="112">
        <v>0</v>
      </c>
      <c r="O1005" s="112">
        <v>0</v>
      </c>
      <c r="P1005" s="112">
        <v>0</v>
      </c>
      <c r="Q1005" s="112">
        <v>0</v>
      </c>
      <c r="R1005" s="125"/>
    </row>
    <row r="1006" ht="15.6" spans="1:18">
      <c r="A1006" s="110" t="s">
        <v>708</v>
      </c>
      <c r="B1006" s="110" t="s">
        <v>716</v>
      </c>
      <c r="C1006" s="110" t="s">
        <v>718</v>
      </c>
      <c r="D1006" s="110" t="s">
        <v>320</v>
      </c>
      <c r="E1006" s="111">
        <v>59858</v>
      </c>
      <c r="F1006" s="112">
        <v>0</v>
      </c>
      <c r="G1006" s="112">
        <v>0</v>
      </c>
      <c r="H1006" s="112">
        <v>59858</v>
      </c>
      <c r="I1006" s="112">
        <v>0</v>
      </c>
      <c r="J1006" s="112">
        <v>0</v>
      </c>
      <c r="K1006" s="112">
        <v>0</v>
      </c>
      <c r="L1006" s="112">
        <v>0</v>
      </c>
      <c r="M1006" s="112">
        <v>0</v>
      </c>
      <c r="N1006" s="112">
        <v>0</v>
      </c>
      <c r="O1006" s="112">
        <v>0</v>
      </c>
      <c r="P1006" s="112">
        <v>0</v>
      </c>
      <c r="Q1006" s="112">
        <v>0</v>
      </c>
      <c r="R1006" s="125"/>
    </row>
    <row r="1007" ht="15.6" spans="1:18">
      <c r="A1007" s="110" t="s">
        <v>708</v>
      </c>
      <c r="B1007" s="110" t="s">
        <v>716</v>
      </c>
      <c r="C1007" s="110" t="s">
        <v>718</v>
      </c>
      <c r="D1007" s="110" t="s">
        <v>329</v>
      </c>
      <c r="E1007" s="111">
        <v>79849</v>
      </c>
      <c r="F1007" s="112">
        <v>0</v>
      </c>
      <c r="G1007" s="112">
        <v>0</v>
      </c>
      <c r="H1007" s="112">
        <v>79849</v>
      </c>
      <c r="I1007" s="112">
        <v>0</v>
      </c>
      <c r="J1007" s="112">
        <v>0</v>
      </c>
      <c r="K1007" s="112">
        <v>0</v>
      </c>
      <c r="L1007" s="112">
        <v>0</v>
      </c>
      <c r="M1007" s="112">
        <v>0</v>
      </c>
      <c r="N1007" s="112">
        <v>0</v>
      </c>
      <c r="O1007" s="112">
        <v>0</v>
      </c>
      <c r="P1007" s="112">
        <v>0</v>
      </c>
      <c r="Q1007" s="112">
        <v>0</v>
      </c>
      <c r="R1007" s="125"/>
    </row>
    <row r="1008" ht="15.6" spans="1:18">
      <c r="A1008" s="110" t="s">
        <v>708</v>
      </c>
      <c r="B1008" s="110" t="s">
        <v>716</v>
      </c>
      <c r="C1008" s="110" t="s">
        <v>718</v>
      </c>
      <c r="D1008" s="110" t="s">
        <v>338</v>
      </c>
      <c r="E1008" s="111">
        <v>147885.12</v>
      </c>
      <c r="F1008" s="112">
        <v>0</v>
      </c>
      <c r="G1008" s="112">
        <v>0</v>
      </c>
      <c r="H1008" s="112">
        <v>147885.12</v>
      </c>
      <c r="I1008" s="112">
        <v>0</v>
      </c>
      <c r="J1008" s="112">
        <v>0</v>
      </c>
      <c r="K1008" s="112">
        <v>0</v>
      </c>
      <c r="L1008" s="112">
        <v>0</v>
      </c>
      <c r="M1008" s="112">
        <v>0</v>
      </c>
      <c r="N1008" s="112">
        <v>0</v>
      </c>
      <c r="O1008" s="112">
        <v>0</v>
      </c>
      <c r="P1008" s="112">
        <v>0</v>
      </c>
      <c r="Q1008" s="112">
        <v>0</v>
      </c>
      <c r="R1008" s="125"/>
    </row>
    <row r="1009" ht="15.6" spans="1:18">
      <c r="A1009" s="110" t="s">
        <v>708</v>
      </c>
      <c r="B1009" s="110" t="s">
        <v>716</v>
      </c>
      <c r="C1009" s="110" t="s">
        <v>718</v>
      </c>
      <c r="D1009" s="110" t="s">
        <v>343</v>
      </c>
      <c r="E1009" s="111">
        <v>49121</v>
      </c>
      <c r="F1009" s="112">
        <v>0</v>
      </c>
      <c r="G1009" s="112">
        <v>0</v>
      </c>
      <c r="H1009" s="112">
        <v>49121</v>
      </c>
      <c r="I1009" s="112">
        <v>0</v>
      </c>
      <c r="J1009" s="112">
        <v>0</v>
      </c>
      <c r="K1009" s="112">
        <v>0</v>
      </c>
      <c r="L1009" s="112">
        <v>0</v>
      </c>
      <c r="M1009" s="112">
        <v>0</v>
      </c>
      <c r="N1009" s="112">
        <v>0</v>
      </c>
      <c r="O1009" s="112">
        <v>0</v>
      </c>
      <c r="P1009" s="112">
        <v>0</v>
      </c>
      <c r="Q1009" s="112">
        <v>0</v>
      </c>
      <c r="R1009" s="125"/>
    </row>
    <row r="1010" ht="15.6" spans="1:18">
      <c r="A1010" s="110" t="s">
        <v>708</v>
      </c>
      <c r="B1010" s="110" t="s">
        <v>716</v>
      </c>
      <c r="C1010" s="110" t="s">
        <v>718</v>
      </c>
      <c r="D1010" s="110" t="s">
        <v>290</v>
      </c>
      <c r="E1010" s="111">
        <v>131342</v>
      </c>
      <c r="F1010" s="112">
        <v>0</v>
      </c>
      <c r="G1010" s="112">
        <v>0</v>
      </c>
      <c r="H1010" s="112">
        <v>131342</v>
      </c>
      <c r="I1010" s="112">
        <v>0</v>
      </c>
      <c r="J1010" s="112">
        <v>0</v>
      </c>
      <c r="K1010" s="112">
        <v>0</v>
      </c>
      <c r="L1010" s="112">
        <v>0</v>
      </c>
      <c r="M1010" s="112">
        <v>0</v>
      </c>
      <c r="N1010" s="112">
        <v>0</v>
      </c>
      <c r="O1010" s="112">
        <v>0</v>
      </c>
      <c r="P1010" s="112">
        <v>0</v>
      </c>
      <c r="Q1010" s="112">
        <v>0</v>
      </c>
      <c r="R1010" s="125"/>
    </row>
    <row r="1011" ht="15.6" spans="1:18">
      <c r="A1011" s="110" t="s">
        <v>708</v>
      </c>
      <c r="B1011" s="110" t="s">
        <v>716</v>
      </c>
      <c r="C1011" s="110" t="s">
        <v>718</v>
      </c>
      <c r="D1011" s="110" t="s">
        <v>160</v>
      </c>
      <c r="E1011" s="111">
        <v>99874</v>
      </c>
      <c r="F1011" s="112">
        <v>0</v>
      </c>
      <c r="G1011" s="112">
        <v>0</v>
      </c>
      <c r="H1011" s="112">
        <v>99874</v>
      </c>
      <c r="I1011" s="112">
        <v>0</v>
      </c>
      <c r="J1011" s="112">
        <v>0</v>
      </c>
      <c r="K1011" s="112">
        <v>0</v>
      </c>
      <c r="L1011" s="112">
        <v>0</v>
      </c>
      <c r="M1011" s="112">
        <v>0</v>
      </c>
      <c r="N1011" s="112">
        <v>0</v>
      </c>
      <c r="O1011" s="112">
        <v>0</v>
      </c>
      <c r="P1011" s="112">
        <v>0</v>
      </c>
      <c r="Q1011" s="112">
        <v>0</v>
      </c>
      <c r="R1011" s="125"/>
    </row>
    <row r="1012" ht="15.6" spans="1:18">
      <c r="A1012" s="110" t="s">
        <v>708</v>
      </c>
      <c r="B1012" s="110" t="s">
        <v>716</v>
      </c>
      <c r="C1012" s="110" t="s">
        <v>718</v>
      </c>
      <c r="D1012" s="110" t="s">
        <v>79</v>
      </c>
      <c r="E1012" s="111">
        <v>53742</v>
      </c>
      <c r="F1012" s="112">
        <v>0</v>
      </c>
      <c r="G1012" s="112">
        <v>0</v>
      </c>
      <c r="H1012" s="112">
        <v>53742</v>
      </c>
      <c r="I1012" s="112">
        <v>0</v>
      </c>
      <c r="J1012" s="112">
        <v>0</v>
      </c>
      <c r="K1012" s="112">
        <v>0</v>
      </c>
      <c r="L1012" s="112">
        <v>0</v>
      </c>
      <c r="M1012" s="112">
        <v>0</v>
      </c>
      <c r="N1012" s="112">
        <v>0</v>
      </c>
      <c r="O1012" s="112">
        <v>0</v>
      </c>
      <c r="P1012" s="112">
        <v>0</v>
      </c>
      <c r="Q1012" s="112">
        <v>0</v>
      </c>
      <c r="R1012" s="125"/>
    </row>
    <row r="1013" ht="15.6" spans="1:18">
      <c r="A1013" s="110" t="s">
        <v>708</v>
      </c>
      <c r="B1013" s="110" t="s">
        <v>716</v>
      </c>
      <c r="C1013" s="110" t="s">
        <v>718</v>
      </c>
      <c r="D1013" s="110" t="s">
        <v>202</v>
      </c>
      <c r="E1013" s="111">
        <v>33500.16</v>
      </c>
      <c r="F1013" s="112">
        <v>0</v>
      </c>
      <c r="G1013" s="112">
        <v>0</v>
      </c>
      <c r="H1013" s="112">
        <v>33500.16</v>
      </c>
      <c r="I1013" s="112">
        <v>0</v>
      </c>
      <c r="J1013" s="112">
        <v>0</v>
      </c>
      <c r="K1013" s="112">
        <v>0</v>
      </c>
      <c r="L1013" s="112">
        <v>0</v>
      </c>
      <c r="M1013" s="112">
        <v>0</v>
      </c>
      <c r="N1013" s="112">
        <v>0</v>
      </c>
      <c r="O1013" s="112">
        <v>0</v>
      </c>
      <c r="P1013" s="112">
        <v>0</v>
      </c>
      <c r="Q1013" s="112">
        <v>0</v>
      </c>
      <c r="R1013" s="125"/>
    </row>
    <row r="1014" ht="15.6" spans="1:18">
      <c r="A1014" s="110" t="s">
        <v>708</v>
      </c>
      <c r="B1014" s="110" t="s">
        <v>716</v>
      </c>
      <c r="C1014" s="110" t="s">
        <v>718</v>
      </c>
      <c r="D1014" s="110" t="s">
        <v>93</v>
      </c>
      <c r="E1014" s="111">
        <v>188196</v>
      </c>
      <c r="F1014" s="112">
        <v>0</v>
      </c>
      <c r="G1014" s="112">
        <v>0</v>
      </c>
      <c r="H1014" s="112">
        <v>188196</v>
      </c>
      <c r="I1014" s="112">
        <v>0</v>
      </c>
      <c r="J1014" s="112">
        <v>0</v>
      </c>
      <c r="K1014" s="112">
        <v>0</v>
      </c>
      <c r="L1014" s="112">
        <v>0</v>
      </c>
      <c r="M1014" s="112">
        <v>0</v>
      </c>
      <c r="N1014" s="112">
        <v>0</v>
      </c>
      <c r="O1014" s="112">
        <v>0</v>
      </c>
      <c r="P1014" s="112">
        <v>0</v>
      </c>
      <c r="Q1014" s="112">
        <v>0</v>
      </c>
      <c r="R1014" s="125"/>
    </row>
    <row r="1015" ht="15.6" spans="1:18">
      <c r="A1015" s="110" t="s">
        <v>708</v>
      </c>
      <c r="B1015" s="110" t="s">
        <v>716</v>
      </c>
      <c r="C1015" s="110" t="s">
        <v>718</v>
      </c>
      <c r="D1015" s="110" t="s">
        <v>465</v>
      </c>
      <c r="E1015" s="111">
        <v>133728</v>
      </c>
      <c r="F1015" s="112">
        <v>0</v>
      </c>
      <c r="G1015" s="112">
        <v>0</v>
      </c>
      <c r="H1015" s="112">
        <v>133728</v>
      </c>
      <c r="I1015" s="112">
        <v>0</v>
      </c>
      <c r="J1015" s="112">
        <v>0</v>
      </c>
      <c r="K1015" s="112">
        <v>0</v>
      </c>
      <c r="L1015" s="112">
        <v>0</v>
      </c>
      <c r="M1015" s="112">
        <v>0</v>
      </c>
      <c r="N1015" s="112">
        <v>0</v>
      </c>
      <c r="O1015" s="112">
        <v>0</v>
      </c>
      <c r="P1015" s="112">
        <v>0</v>
      </c>
      <c r="Q1015" s="112">
        <v>0</v>
      </c>
      <c r="R1015" s="125"/>
    </row>
    <row r="1016" ht="15.6" spans="1:18">
      <c r="A1016" s="110" t="s">
        <v>708</v>
      </c>
      <c r="B1016" s="110" t="s">
        <v>716</v>
      </c>
      <c r="C1016" s="110" t="s">
        <v>718</v>
      </c>
      <c r="D1016" s="110" t="s">
        <v>590</v>
      </c>
      <c r="E1016" s="111">
        <v>260995.68</v>
      </c>
      <c r="F1016" s="112">
        <v>0</v>
      </c>
      <c r="G1016" s="112">
        <v>0</v>
      </c>
      <c r="H1016" s="112">
        <v>260995.68</v>
      </c>
      <c r="I1016" s="112">
        <v>0</v>
      </c>
      <c r="J1016" s="112">
        <v>0</v>
      </c>
      <c r="K1016" s="112">
        <v>0</v>
      </c>
      <c r="L1016" s="112">
        <v>0</v>
      </c>
      <c r="M1016" s="112">
        <v>0</v>
      </c>
      <c r="N1016" s="112">
        <v>0</v>
      </c>
      <c r="O1016" s="112">
        <v>0</v>
      </c>
      <c r="P1016" s="112">
        <v>0</v>
      </c>
      <c r="Q1016" s="112">
        <v>0</v>
      </c>
      <c r="R1016" s="125"/>
    </row>
    <row r="1017" ht="15.6" spans="1:18">
      <c r="A1017" s="110" t="s">
        <v>708</v>
      </c>
      <c r="B1017" s="110" t="s">
        <v>716</v>
      </c>
      <c r="C1017" s="110" t="s">
        <v>718</v>
      </c>
      <c r="D1017" s="110" t="s">
        <v>466</v>
      </c>
      <c r="E1017" s="111">
        <v>201567</v>
      </c>
      <c r="F1017" s="112">
        <v>0</v>
      </c>
      <c r="G1017" s="112">
        <v>0</v>
      </c>
      <c r="H1017" s="112">
        <v>201567</v>
      </c>
      <c r="I1017" s="112">
        <v>0</v>
      </c>
      <c r="J1017" s="112">
        <v>0</v>
      </c>
      <c r="K1017" s="112">
        <v>0</v>
      </c>
      <c r="L1017" s="112">
        <v>0</v>
      </c>
      <c r="M1017" s="112">
        <v>0</v>
      </c>
      <c r="N1017" s="112">
        <v>0</v>
      </c>
      <c r="O1017" s="112">
        <v>0</v>
      </c>
      <c r="P1017" s="112">
        <v>0</v>
      </c>
      <c r="Q1017" s="112">
        <v>0</v>
      </c>
      <c r="R1017" s="125"/>
    </row>
    <row r="1018" ht="15.6" spans="1:18">
      <c r="A1018" s="110" t="s">
        <v>708</v>
      </c>
      <c r="B1018" s="110" t="s">
        <v>716</v>
      </c>
      <c r="C1018" s="110" t="s">
        <v>718</v>
      </c>
      <c r="D1018" s="110" t="s">
        <v>467</v>
      </c>
      <c r="E1018" s="111">
        <v>240704.64</v>
      </c>
      <c r="F1018" s="112">
        <v>0</v>
      </c>
      <c r="G1018" s="112">
        <v>0</v>
      </c>
      <c r="H1018" s="112">
        <v>240704.64</v>
      </c>
      <c r="I1018" s="112">
        <v>0</v>
      </c>
      <c r="J1018" s="112">
        <v>0</v>
      </c>
      <c r="K1018" s="112">
        <v>0</v>
      </c>
      <c r="L1018" s="112">
        <v>0</v>
      </c>
      <c r="M1018" s="112">
        <v>0</v>
      </c>
      <c r="N1018" s="112">
        <v>0</v>
      </c>
      <c r="O1018" s="112">
        <v>0</v>
      </c>
      <c r="P1018" s="112">
        <v>0</v>
      </c>
      <c r="Q1018" s="112">
        <v>0</v>
      </c>
      <c r="R1018" s="125"/>
    </row>
    <row r="1019" ht="15.6" spans="1:18">
      <c r="A1019" s="110" t="s">
        <v>708</v>
      </c>
      <c r="B1019" s="110" t="s">
        <v>716</v>
      </c>
      <c r="C1019" s="110" t="s">
        <v>718</v>
      </c>
      <c r="D1019" s="110" t="s">
        <v>468</v>
      </c>
      <c r="E1019" s="111">
        <v>100617.12</v>
      </c>
      <c r="F1019" s="112">
        <v>0</v>
      </c>
      <c r="G1019" s="112">
        <v>0</v>
      </c>
      <c r="H1019" s="112">
        <v>100617.12</v>
      </c>
      <c r="I1019" s="112">
        <v>0</v>
      </c>
      <c r="J1019" s="112">
        <v>0</v>
      </c>
      <c r="K1019" s="112">
        <v>0</v>
      </c>
      <c r="L1019" s="112">
        <v>0</v>
      </c>
      <c r="M1019" s="112">
        <v>0</v>
      </c>
      <c r="N1019" s="112">
        <v>0</v>
      </c>
      <c r="O1019" s="112">
        <v>0</v>
      </c>
      <c r="P1019" s="112">
        <v>0</v>
      </c>
      <c r="Q1019" s="112">
        <v>0</v>
      </c>
      <c r="R1019" s="125"/>
    </row>
    <row r="1020" ht="15.6" spans="1:18">
      <c r="A1020" s="110" t="s">
        <v>708</v>
      </c>
      <c r="B1020" s="110" t="s">
        <v>716</v>
      </c>
      <c r="C1020" s="110" t="s">
        <v>718</v>
      </c>
      <c r="D1020" s="110" t="s">
        <v>469</v>
      </c>
      <c r="E1020" s="111">
        <v>140499.36</v>
      </c>
      <c r="F1020" s="112">
        <v>0</v>
      </c>
      <c r="G1020" s="112">
        <v>0</v>
      </c>
      <c r="H1020" s="112">
        <v>140499.36</v>
      </c>
      <c r="I1020" s="112">
        <v>0</v>
      </c>
      <c r="J1020" s="112">
        <v>0</v>
      </c>
      <c r="K1020" s="112">
        <v>0</v>
      </c>
      <c r="L1020" s="112">
        <v>0</v>
      </c>
      <c r="M1020" s="112">
        <v>0</v>
      </c>
      <c r="N1020" s="112">
        <v>0</v>
      </c>
      <c r="O1020" s="112">
        <v>0</v>
      </c>
      <c r="P1020" s="112">
        <v>0</v>
      </c>
      <c r="Q1020" s="112">
        <v>0</v>
      </c>
      <c r="R1020" s="125"/>
    </row>
    <row r="1021" ht="15.6" spans="1:18">
      <c r="A1021" s="110" t="s">
        <v>708</v>
      </c>
      <c r="B1021" s="110" t="s">
        <v>716</v>
      </c>
      <c r="C1021" s="110" t="s">
        <v>718</v>
      </c>
      <c r="D1021" s="110" t="s">
        <v>499</v>
      </c>
      <c r="E1021" s="111">
        <v>126948</v>
      </c>
      <c r="F1021" s="112">
        <v>0</v>
      </c>
      <c r="G1021" s="112">
        <v>0</v>
      </c>
      <c r="H1021" s="112">
        <v>126948</v>
      </c>
      <c r="I1021" s="112">
        <v>0</v>
      </c>
      <c r="J1021" s="112">
        <v>0</v>
      </c>
      <c r="K1021" s="112">
        <v>0</v>
      </c>
      <c r="L1021" s="112">
        <v>0</v>
      </c>
      <c r="M1021" s="112">
        <v>0</v>
      </c>
      <c r="N1021" s="112">
        <v>0</v>
      </c>
      <c r="O1021" s="112">
        <v>0</v>
      </c>
      <c r="P1021" s="112">
        <v>0</v>
      </c>
      <c r="Q1021" s="112">
        <v>0</v>
      </c>
      <c r="R1021" s="125"/>
    </row>
    <row r="1022" ht="15.6" spans="1:18">
      <c r="A1022" s="110" t="s">
        <v>708</v>
      </c>
      <c r="B1022" s="110" t="s">
        <v>716</v>
      </c>
      <c r="C1022" s="110" t="s">
        <v>718</v>
      </c>
      <c r="D1022" s="110" t="s">
        <v>470</v>
      </c>
      <c r="E1022" s="111">
        <v>137472</v>
      </c>
      <c r="F1022" s="112">
        <v>0</v>
      </c>
      <c r="G1022" s="112">
        <v>0</v>
      </c>
      <c r="H1022" s="112">
        <v>137472</v>
      </c>
      <c r="I1022" s="112">
        <v>0</v>
      </c>
      <c r="J1022" s="112">
        <v>0</v>
      </c>
      <c r="K1022" s="112">
        <v>0</v>
      </c>
      <c r="L1022" s="112">
        <v>0</v>
      </c>
      <c r="M1022" s="112">
        <v>0</v>
      </c>
      <c r="N1022" s="112">
        <v>0</v>
      </c>
      <c r="O1022" s="112">
        <v>0</v>
      </c>
      <c r="P1022" s="112">
        <v>0</v>
      </c>
      <c r="Q1022" s="112">
        <v>0</v>
      </c>
      <c r="R1022" s="125"/>
    </row>
    <row r="1023" ht="15.6" spans="1:18">
      <c r="A1023" s="110" t="s">
        <v>708</v>
      </c>
      <c r="B1023" s="110" t="s">
        <v>716</v>
      </c>
      <c r="C1023" s="110" t="s">
        <v>718</v>
      </c>
      <c r="D1023" s="110" t="s">
        <v>471</v>
      </c>
      <c r="E1023" s="111">
        <v>68988</v>
      </c>
      <c r="F1023" s="112">
        <v>0</v>
      </c>
      <c r="G1023" s="112">
        <v>0</v>
      </c>
      <c r="H1023" s="112">
        <v>68988</v>
      </c>
      <c r="I1023" s="112">
        <v>0</v>
      </c>
      <c r="J1023" s="112">
        <v>0</v>
      </c>
      <c r="K1023" s="112">
        <v>0</v>
      </c>
      <c r="L1023" s="112">
        <v>0</v>
      </c>
      <c r="M1023" s="112">
        <v>0</v>
      </c>
      <c r="N1023" s="112">
        <v>0</v>
      </c>
      <c r="O1023" s="112">
        <v>0</v>
      </c>
      <c r="P1023" s="112">
        <v>0</v>
      </c>
      <c r="Q1023" s="112">
        <v>0</v>
      </c>
      <c r="R1023" s="125"/>
    </row>
    <row r="1024" ht="15.6" spans="1:18">
      <c r="A1024" s="110" t="s">
        <v>708</v>
      </c>
      <c r="B1024" s="110" t="s">
        <v>716</v>
      </c>
      <c r="C1024" s="110" t="s">
        <v>718</v>
      </c>
      <c r="D1024" s="110" t="s">
        <v>473</v>
      </c>
      <c r="E1024" s="111">
        <v>146988</v>
      </c>
      <c r="F1024" s="112">
        <v>0</v>
      </c>
      <c r="G1024" s="112">
        <v>0</v>
      </c>
      <c r="H1024" s="112">
        <v>146988</v>
      </c>
      <c r="I1024" s="112">
        <v>0</v>
      </c>
      <c r="J1024" s="112">
        <v>0</v>
      </c>
      <c r="K1024" s="112">
        <v>0</v>
      </c>
      <c r="L1024" s="112">
        <v>0</v>
      </c>
      <c r="M1024" s="112">
        <v>0</v>
      </c>
      <c r="N1024" s="112">
        <v>0</v>
      </c>
      <c r="O1024" s="112">
        <v>0</v>
      </c>
      <c r="P1024" s="112">
        <v>0</v>
      </c>
      <c r="Q1024" s="112">
        <v>0</v>
      </c>
      <c r="R1024" s="125"/>
    </row>
    <row r="1025" ht="15.6" spans="1:18">
      <c r="A1025" s="110" t="s">
        <v>708</v>
      </c>
      <c r="B1025" s="110" t="s">
        <v>716</v>
      </c>
      <c r="C1025" s="110" t="s">
        <v>718</v>
      </c>
      <c r="D1025" s="110" t="s">
        <v>380</v>
      </c>
      <c r="E1025" s="111">
        <v>103512</v>
      </c>
      <c r="F1025" s="112">
        <v>0</v>
      </c>
      <c r="G1025" s="112">
        <v>0</v>
      </c>
      <c r="H1025" s="112">
        <v>103512</v>
      </c>
      <c r="I1025" s="112">
        <v>0</v>
      </c>
      <c r="J1025" s="112">
        <v>0</v>
      </c>
      <c r="K1025" s="112">
        <v>0</v>
      </c>
      <c r="L1025" s="112">
        <v>0</v>
      </c>
      <c r="M1025" s="112">
        <v>0</v>
      </c>
      <c r="N1025" s="112">
        <v>0</v>
      </c>
      <c r="O1025" s="112">
        <v>0</v>
      </c>
      <c r="P1025" s="112">
        <v>0</v>
      </c>
      <c r="Q1025" s="112">
        <v>0</v>
      </c>
      <c r="R1025" s="125"/>
    </row>
    <row r="1026" ht="15.6" spans="1:18">
      <c r="A1026" s="110" t="s">
        <v>708</v>
      </c>
      <c r="B1026" s="110" t="s">
        <v>716</v>
      </c>
      <c r="C1026" s="110" t="s">
        <v>718</v>
      </c>
      <c r="D1026" s="110" t="s">
        <v>474</v>
      </c>
      <c r="E1026" s="111">
        <v>89904</v>
      </c>
      <c r="F1026" s="112">
        <v>0</v>
      </c>
      <c r="G1026" s="112">
        <v>0</v>
      </c>
      <c r="H1026" s="112">
        <v>89904</v>
      </c>
      <c r="I1026" s="112">
        <v>0</v>
      </c>
      <c r="J1026" s="112">
        <v>0</v>
      </c>
      <c r="K1026" s="112">
        <v>0</v>
      </c>
      <c r="L1026" s="112">
        <v>0</v>
      </c>
      <c r="M1026" s="112">
        <v>0</v>
      </c>
      <c r="N1026" s="112">
        <v>0</v>
      </c>
      <c r="O1026" s="112">
        <v>0</v>
      </c>
      <c r="P1026" s="112">
        <v>0</v>
      </c>
      <c r="Q1026" s="112">
        <v>0</v>
      </c>
      <c r="R1026" s="125"/>
    </row>
    <row r="1027" ht="15.6" spans="1:18">
      <c r="A1027" s="110" t="s">
        <v>708</v>
      </c>
      <c r="B1027" s="110" t="s">
        <v>716</v>
      </c>
      <c r="C1027" s="110" t="s">
        <v>718</v>
      </c>
      <c r="D1027" s="110" t="s">
        <v>649</v>
      </c>
      <c r="E1027" s="111">
        <v>75537</v>
      </c>
      <c r="F1027" s="112">
        <v>0</v>
      </c>
      <c r="G1027" s="112">
        <v>0</v>
      </c>
      <c r="H1027" s="112">
        <v>75537</v>
      </c>
      <c r="I1027" s="112">
        <v>0</v>
      </c>
      <c r="J1027" s="112">
        <v>0</v>
      </c>
      <c r="K1027" s="112">
        <v>0</v>
      </c>
      <c r="L1027" s="112">
        <v>0</v>
      </c>
      <c r="M1027" s="112">
        <v>0</v>
      </c>
      <c r="N1027" s="112">
        <v>0</v>
      </c>
      <c r="O1027" s="112">
        <v>0</v>
      </c>
      <c r="P1027" s="112">
        <v>0</v>
      </c>
      <c r="Q1027" s="112">
        <v>0</v>
      </c>
      <c r="R1027" s="125"/>
    </row>
    <row r="1028" ht="15.6" spans="1:18">
      <c r="A1028" s="110" t="s">
        <v>708</v>
      </c>
      <c r="B1028" s="110" t="s">
        <v>716</v>
      </c>
      <c r="C1028" s="110" t="s">
        <v>718</v>
      </c>
      <c r="D1028" s="110" t="s">
        <v>650</v>
      </c>
      <c r="E1028" s="111">
        <v>141807</v>
      </c>
      <c r="F1028" s="112">
        <v>0</v>
      </c>
      <c r="G1028" s="112">
        <v>0</v>
      </c>
      <c r="H1028" s="112">
        <v>141807</v>
      </c>
      <c r="I1028" s="112">
        <v>0</v>
      </c>
      <c r="J1028" s="112">
        <v>0</v>
      </c>
      <c r="K1028" s="112">
        <v>0</v>
      </c>
      <c r="L1028" s="112">
        <v>0</v>
      </c>
      <c r="M1028" s="112">
        <v>0</v>
      </c>
      <c r="N1028" s="112">
        <v>0</v>
      </c>
      <c r="O1028" s="112">
        <v>0</v>
      </c>
      <c r="P1028" s="112">
        <v>0</v>
      </c>
      <c r="Q1028" s="112">
        <v>0</v>
      </c>
      <c r="R1028" s="125"/>
    </row>
    <row r="1029" ht="15.6" spans="1:18">
      <c r="A1029" s="110" t="s">
        <v>708</v>
      </c>
      <c r="B1029" s="110" t="s">
        <v>716</v>
      </c>
      <c r="C1029" s="110" t="s">
        <v>718</v>
      </c>
      <c r="D1029" s="110" t="s">
        <v>172</v>
      </c>
      <c r="E1029" s="111">
        <v>33548</v>
      </c>
      <c r="F1029" s="112">
        <v>0</v>
      </c>
      <c r="G1029" s="112">
        <v>0</v>
      </c>
      <c r="H1029" s="112">
        <v>33548</v>
      </c>
      <c r="I1029" s="112">
        <v>0</v>
      </c>
      <c r="J1029" s="112">
        <v>0</v>
      </c>
      <c r="K1029" s="112">
        <v>0</v>
      </c>
      <c r="L1029" s="112">
        <v>0</v>
      </c>
      <c r="M1029" s="112">
        <v>0</v>
      </c>
      <c r="N1029" s="112">
        <v>0</v>
      </c>
      <c r="O1029" s="112">
        <v>0</v>
      </c>
      <c r="P1029" s="112">
        <v>0</v>
      </c>
      <c r="Q1029" s="112">
        <v>0</v>
      </c>
      <c r="R1029" s="125"/>
    </row>
    <row r="1030" ht="15.6" spans="1:18">
      <c r="A1030" s="110" t="s">
        <v>708</v>
      </c>
      <c r="B1030" s="110" t="s">
        <v>716</v>
      </c>
      <c r="C1030" s="110" t="s">
        <v>718</v>
      </c>
      <c r="D1030" s="110" t="s">
        <v>138</v>
      </c>
      <c r="E1030" s="111">
        <v>159774</v>
      </c>
      <c r="F1030" s="112">
        <v>0</v>
      </c>
      <c r="G1030" s="112">
        <v>0</v>
      </c>
      <c r="H1030" s="112">
        <v>159774</v>
      </c>
      <c r="I1030" s="112">
        <v>0</v>
      </c>
      <c r="J1030" s="112">
        <v>0</v>
      </c>
      <c r="K1030" s="112">
        <v>0</v>
      </c>
      <c r="L1030" s="112">
        <v>0</v>
      </c>
      <c r="M1030" s="112">
        <v>0</v>
      </c>
      <c r="N1030" s="112">
        <v>0</v>
      </c>
      <c r="O1030" s="112">
        <v>0</v>
      </c>
      <c r="P1030" s="112">
        <v>0</v>
      </c>
      <c r="Q1030" s="112">
        <v>0</v>
      </c>
      <c r="R1030" s="125"/>
    </row>
    <row r="1031" ht="15.6" spans="1:18">
      <c r="A1031" s="110" t="s">
        <v>708</v>
      </c>
      <c r="B1031" s="110" t="s">
        <v>716</v>
      </c>
      <c r="C1031" s="110" t="s">
        <v>718</v>
      </c>
      <c r="D1031" s="110" t="s">
        <v>439</v>
      </c>
      <c r="E1031" s="111">
        <v>153276</v>
      </c>
      <c r="F1031" s="112">
        <v>0</v>
      </c>
      <c r="G1031" s="112">
        <v>0</v>
      </c>
      <c r="H1031" s="112">
        <v>153276</v>
      </c>
      <c r="I1031" s="112">
        <v>0</v>
      </c>
      <c r="J1031" s="112">
        <v>0</v>
      </c>
      <c r="K1031" s="112">
        <v>0</v>
      </c>
      <c r="L1031" s="112">
        <v>0</v>
      </c>
      <c r="M1031" s="112">
        <v>0</v>
      </c>
      <c r="N1031" s="112">
        <v>0</v>
      </c>
      <c r="O1031" s="112">
        <v>0</v>
      </c>
      <c r="P1031" s="112">
        <v>0</v>
      </c>
      <c r="Q1031" s="112">
        <v>0</v>
      </c>
      <c r="R1031" s="125"/>
    </row>
    <row r="1032" ht="15.6" spans="1:18">
      <c r="A1032" s="110" t="s">
        <v>708</v>
      </c>
      <c r="B1032" s="110" t="s">
        <v>716</v>
      </c>
      <c r="C1032" s="110" t="s">
        <v>718</v>
      </c>
      <c r="D1032" s="110" t="s">
        <v>475</v>
      </c>
      <c r="E1032" s="111">
        <v>140724</v>
      </c>
      <c r="F1032" s="112">
        <v>0</v>
      </c>
      <c r="G1032" s="112">
        <v>0</v>
      </c>
      <c r="H1032" s="112">
        <v>140724</v>
      </c>
      <c r="I1032" s="112">
        <v>0</v>
      </c>
      <c r="J1032" s="112">
        <v>0</v>
      </c>
      <c r="K1032" s="112">
        <v>0</v>
      </c>
      <c r="L1032" s="112">
        <v>0</v>
      </c>
      <c r="M1032" s="112">
        <v>0</v>
      </c>
      <c r="N1032" s="112">
        <v>0</v>
      </c>
      <c r="O1032" s="112">
        <v>0</v>
      </c>
      <c r="P1032" s="112">
        <v>0</v>
      </c>
      <c r="Q1032" s="112">
        <v>0</v>
      </c>
      <c r="R1032" s="125"/>
    </row>
    <row r="1033" ht="15.6" spans="1:18">
      <c r="A1033" s="110" t="s">
        <v>708</v>
      </c>
      <c r="B1033" s="110" t="s">
        <v>716</v>
      </c>
      <c r="C1033" s="110" t="s">
        <v>718</v>
      </c>
      <c r="D1033" s="110" t="s">
        <v>476</v>
      </c>
      <c r="E1033" s="111">
        <v>297431</v>
      </c>
      <c r="F1033" s="112">
        <v>0</v>
      </c>
      <c r="G1033" s="112">
        <v>0</v>
      </c>
      <c r="H1033" s="112">
        <v>297431</v>
      </c>
      <c r="I1033" s="112">
        <v>0</v>
      </c>
      <c r="J1033" s="112">
        <v>0</v>
      </c>
      <c r="K1033" s="112">
        <v>0</v>
      </c>
      <c r="L1033" s="112">
        <v>0</v>
      </c>
      <c r="M1033" s="112">
        <v>0</v>
      </c>
      <c r="N1033" s="112">
        <v>0</v>
      </c>
      <c r="O1033" s="112">
        <v>0</v>
      </c>
      <c r="P1033" s="112">
        <v>0</v>
      </c>
      <c r="Q1033" s="112">
        <v>0</v>
      </c>
      <c r="R1033" s="125"/>
    </row>
    <row r="1034" ht="15.6" spans="1:18">
      <c r="A1034" s="110" t="s">
        <v>708</v>
      </c>
      <c r="B1034" s="110" t="s">
        <v>716</v>
      </c>
      <c r="C1034" s="110" t="s">
        <v>718</v>
      </c>
      <c r="D1034" s="110" t="s">
        <v>477</v>
      </c>
      <c r="E1034" s="111">
        <v>232737.12</v>
      </c>
      <c r="F1034" s="112">
        <v>0</v>
      </c>
      <c r="G1034" s="112">
        <v>0</v>
      </c>
      <c r="H1034" s="112">
        <v>232737.12</v>
      </c>
      <c r="I1034" s="112">
        <v>0</v>
      </c>
      <c r="J1034" s="112">
        <v>0</v>
      </c>
      <c r="K1034" s="112">
        <v>0</v>
      </c>
      <c r="L1034" s="112">
        <v>0</v>
      </c>
      <c r="M1034" s="112">
        <v>0</v>
      </c>
      <c r="N1034" s="112">
        <v>0</v>
      </c>
      <c r="O1034" s="112">
        <v>0</v>
      </c>
      <c r="P1034" s="112">
        <v>0</v>
      </c>
      <c r="Q1034" s="112">
        <v>0</v>
      </c>
      <c r="R1034" s="125"/>
    </row>
    <row r="1035" ht="15.6" spans="1:18">
      <c r="A1035" s="110" t="s">
        <v>708</v>
      </c>
      <c r="B1035" s="110" t="s">
        <v>716</v>
      </c>
      <c r="C1035" s="110" t="s">
        <v>718</v>
      </c>
      <c r="D1035" s="110" t="s">
        <v>478</v>
      </c>
      <c r="E1035" s="111">
        <v>59409.36</v>
      </c>
      <c r="F1035" s="112">
        <v>0</v>
      </c>
      <c r="G1035" s="112">
        <v>0</v>
      </c>
      <c r="H1035" s="112">
        <v>59409.36</v>
      </c>
      <c r="I1035" s="112">
        <v>0</v>
      </c>
      <c r="J1035" s="112">
        <v>0</v>
      </c>
      <c r="K1035" s="112">
        <v>0</v>
      </c>
      <c r="L1035" s="112">
        <v>0</v>
      </c>
      <c r="M1035" s="112">
        <v>0</v>
      </c>
      <c r="N1035" s="112">
        <v>0</v>
      </c>
      <c r="O1035" s="112">
        <v>0</v>
      </c>
      <c r="P1035" s="112">
        <v>0</v>
      </c>
      <c r="Q1035" s="112">
        <v>0</v>
      </c>
      <c r="R1035" s="125"/>
    </row>
    <row r="1036" ht="15.6" spans="1:18">
      <c r="A1036" s="110" t="s">
        <v>708</v>
      </c>
      <c r="B1036" s="110" t="s">
        <v>716</v>
      </c>
      <c r="C1036" s="110" t="s">
        <v>718</v>
      </c>
      <c r="D1036" s="110" t="s">
        <v>479</v>
      </c>
      <c r="E1036" s="111">
        <v>52427.52</v>
      </c>
      <c r="F1036" s="112">
        <v>0</v>
      </c>
      <c r="G1036" s="112">
        <v>0</v>
      </c>
      <c r="H1036" s="112">
        <v>52427.52</v>
      </c>
      <c r="I1036" s="112">
        <v>0</v>
      </c>
      <c r="J1036" s="112">
        <v>0</v>
      </c>
      <c r="K1036" s="112">
        <v>0</v>
      </c>
      <c r="L1036" s="112">
        <v>0</v>
      </c>
      <c r="M1036" s="112">
        <v>0</v>
      </c>
      <c r="N1036" s="112">
        <v>0</v>
      </c>
      <c r="O1036" s="112">
        <v>0</v>
      </c>
      <c r="P1036" s="112">
        <v>0</v>
      </c>
      <c r="Q1036" s="112">
        <v>0</v>
      </c>
      <c r="R1036" s="125"/>
    </row>
    <row r="1037" ht="15.6" spans="1:18">
      <c r="A1037" s="110" t="s">
        <v>708</v>
      </c>
      <c r="B1037" s="110" t="s">
        <v>716</v>
      </c>
      <c r="C1037" s="110" t="s">
        <v>718</v>
      </c>
      <c r="D1037" s="110" t="s">
        <v>480</v>
      </c>
      <c r="E1037" s="111">
        <v>22057.92</v>
      </c>
      <c r="F1037" s="112">
        <v>0</v>
      </c>
      <c r="G1037" s="112">
        <v>0</v>
      </c>
      <c r="H1037" s="112">
        <v>22057.92</v>
      </c>
      <c r="I1037" s="112">
        <v>0</v>
      </c>
      <c r="J1037" s="112">
        <v>0</v>
      </c>
      <c r="K1037" s="112">
        <v>0</v>
      </c>
      <c r="L1037" s="112">
        <v>0</v>
      </c>
      <c r="M1037" s="112">
        <v>0</v>
      </c>
      <c r="N1037" s="112">
        <v>0</v>
      </c>
      <c r="O1037" s="112">
        <v>0</v>
      </c>
      <c r="P1037" s="112">
        <v>0</v>
      </c>
      <c r="Q1037" s="112">
        <v>0</v>
      </c>
      <c r="R1037" s="125"/>
    </row>
    <row r="1038" ht="15.6" spans="1:18">
      <c r="A1038" s="110" t="s">
        <v>708</v>
      </c>
      <c r="B1038" s="110" t="s">
        <v>716</v>
      </c>
      <c r="C1038" s="110" t="s">
        <v>718</v>
      </c>
      <c r="D1038" s="110" t="s">
        <v>482</v>
      </c>
      <c r="E1038" s="111">
        <v>120386.88</v>
      </c>
      <c r="F1038" s="112">
        <v>0</v>
      </c>
      <c r="G1038" s="112">
        <v>0</v>
      </c>
      <c r="H1038" s="112">
        <v>120386.88</v>
      </c>
      <c r="I1038" s="112">
        <v>0</v>
      </c>
      <c r="J1038" s="112">
        <v>0</v>
      </c>
      <c r="K1038" s="112">
        <v>0</v>
      </c>
      <c r="L1038" s="112">
        <v>0</v>
      </c>
      <c r="M1038" s="112">
        <v>0</v>
      </c>
      <c r="N1038" s="112">
        <v>0</v>
      </c>
      <c r="O1038" s="112">
        <v>0</v>
      </c>
      <c r="P1038" s="112">
        <v>0</v>
      </c>
      <c r="Q1038" s="112">
        <v>0</v>
      </c>
      <c r="R1038" s="125"/>
    </row>
    <row r="1039" ht="15.6" spans="1:18">
      <c r="A1039" s="110" t="s">
        <v>708</v>
      </c>
      <c r="B1039" s="110" t="s">
        <v>716</v>
      </c>
      <c r="C1039" s="110" t="s">
        <v>718</v>
      </c>
      <c r="D1039" s="110" t="s">
        <v>483</v>
      </c>
      <c r="E1039" s="111">
        <v>176326.56</v>
      </c>
      <c r="F1039" s="112">
        <v>0</v>
      </c>
      <c r="G1039" s="112">
        <v>0</v>
      </c>
      <c r="H1039" s="112">
        <v>176326.56</v>
      </c>
      <c r="I1039" s="112">
        <v>0</v>
      </c>
      <c r="J1039" s="112">
        <v>0</v>
      </c>
      <c r="K1039" s="112">
        <v>0</v>
      </c>
      <c r="L1039" s="112">
        <v>0</v>
      </c>
      <c r="M1039" s="112">
        <v>0</v>
      </c>
      <c r="N1039" s="112">
        <v>0</v>
      </c>
      <c r="O1039" s="112">
        <v>0</v>
      </c>
      <c r="P1039" s="112">
        <v>0</v>
      </c>
      <c r="Q1039" s="112">
        <v>0</v>
      </c>
      <c r="R1039" s="125"/>
    </row>
    <row r="1040" ht="15.6" spans="1:18">
      <c r="A1040" s="110" t="s">
        <v>708</v>
      </c>
      <c r="B1040" s="110" t="s">
        <v>716</v>
      </c>
      <c r="C1040" s="110" t="s">
        <v>718</v>
      </c>
      <c r="D1040" s="110" t="s">
        <v>484</v>
      </c>
      <c r="E1040" s="111">
        <v>88756.56</v>
      </c>
      <c r="F1040" s="112">
        <v>0</v>
      </c>
      <c r="G1040" s="112">
        <v>0</v>
      </c>
      <c r="H1040" s="112">
        <v>88756.56</v>
      </c>
      <c r="I1040" s="112">
        <v>0</v>
      </c>
      <c r="J1040" s="112">
        <v>0</v>
      </c>
      <c r="K1040" s="112">
        <v>0</v>
      </c>
      <c r="L1040" s="112">
        <v>0</v>
      </c>
      <c r="M1040" s="112">
        <v>0</v>
      </c>
      <c r="N1040" s="112">
        <v>0</v>
      </c>
      <c r="O1040" s="112">
        <v>0</v>
      </c>
      <c r="P1040" s="112">
        <v>0</v>
      </c>
      <c r="Q1040" s="112">
        <v>0</v>
      </c>
      <c r="R1040" s="125"/>
    </row>
    <row r="1041" ht="15.6" spans="1:18">
      <c r="A1041" s="110" t="s">
        <v>708</v>
      </c>
      <c r="B1041" s="110" t="s">
        <v>716</v>
      </c>
      <c r="C1041" s="110" t="s">
        <v>718</v>
      </c>
      <c r="D1041" s="110" t="s">
        <v>485</v>
      </c>
      <c r="E1041" s="111">
        <v>106274.88</v>
      </c>
      <c r="F1041" s="112">
        <v>0</v>
      </c>
      <c r="G1041" s="112">
        <v>0</v>
      </c>
      <c r="H1041" s="112">
        <v>106274.88</v>
      </c>
      <c r="I1041" s="112">
        <v>0</v>
      </c>
      <c r="J1041" s="112">
        <v>0</v>
      </c>
      <c r="K1041" s="112">
        <v>0</v>
      </c>
      <c r="L1041" s="112">
        <v>0</v>
      </c>
      <c r="M1041" s="112">
        <v>0</v>
      </c>
      <c r="N1041" s="112">
        <v>0</v>
      </c>
      <c r="O1041" s="112">
        <v>0</v>
      </c>
      <c r="P1041" s="112">
        <v>0</v>
      </c>
      <c r="Q1041" s="112">
        <v>0</v>
      </c>
      <c r="R1041" s="125"/>
    </row>
    <row r="1042" ht="15.6" spans="1:18">
      <c r="A1042" s="110" t="s">
        <v>708</v>
      </c>
      <c r="B1042" s="110" t="s">
        <v>716</v>
      </c>
      <c r="C1042" s="110" t="s">
        <v>718</v>
      </c>
      <c r="D1042" s="110" t="s">
        <v>486</v>
      </c>
      <c r="E1042" s="111">
        <v>73470.24</v>
      </c>
      <c r="F1042" s="112">
        <v>0</v>
      </c>
      <c r="G1042" s="112">
        <v>0</v>
      </c>
      <c r="H1042" s="112">
        <v>73470.24</v>
      </c>
      <c r="I1042" s="112">
        <v>0</v>
      </c>
      <c r="J1042" s="112">
        <v>0</v>
      </c>
      <c r="K1042" s="112">
        <v>0</v>
      </c>
      <c r="L1042" s="112">
        <v>0</v>
      </c>
      <c r="M1042" s="112">
        <v>0</v>
      </c>
      <c r="N1042" s="112">
        <v>0</v>
      </c>
      <c r="O1042" s="112">
        <v>0</v>
      </c>
      <c r="P1042" s="112">
        <v>0</v>
      </c>
      <c r="Q1042" s="112">
        <v>0</v>
      </c>
      <c r="R1042" s="125"/>
    </row>
    <row r="1043" ht="15.6" spans="1:18">
      <c r="A1043" s="110" t="s">
        <v>708</v>
      </c>
      <c r="B1043" s="110" t="s">
        <v>716</v>
      </c>
      <c r="C1043" s="110" t="s">
        <v>718</v>
      </c>
      <c r="D1043" s="110" t="s">
        <v>487</v>
      </c>
      <c r="E1043" s="111">
        <v>66566.16</v>
      </c>
      <c r="F1043" s="112">
        <v>0</v>
      </c>
      <c r="G1043" s="112">
        <v>0</v>
      </c>
      <c r="H1043" s="112">
        <v>66566.16</v>
      </c>
      <c r="I1043" s="112">
        <v>0</v>
      </c>
      <c r="J1043" s="112">
        <v>0</v>
      </c>
      <c r="K1043" s="112">
        <v>0</v>
      </c>
      <c r="L1043" s="112">
        <v>0</v>
      </c>
      <c r="M1043" s="112">
        <v>0</v>
      </c>
      <c r="N1043" s="112">
        <v>0</v>
      </c>
      <c r="O1043" s="112">
        <v>0</v>
      </c>
      <c r="P1043" s="112">
        <v>0</v>
      </c>
      <c r="Q1043" s="112">
        <v>0</v>
      </c>
      <c r="R1043" s="125"/>
    </row>
    <row r="1044" ht="15.6" spans="1:18">
      <c r="A1044" s="110" t="s">
        <v>708</v>
      </c>
      <c r="B1044" s="110" t="s">
        <v>716</v>
      </c>
      <c r="C1044" s="110" t="s">
        <v>718</v>
      </c>
      <c r="D1044" s="110" t="s">
        <v>488</v>
      </c>
      <c r="E1044" s="111">
        <v>90934.56</v>
      </c>
      <c r="F1044" s="112">
        <v>0</v>
      </c>
      <c r="G1044" s="112">
        <v>0</v>
      </c>
      <c r="H1044" s="112">
        <v>90934.56</v>
      </c>
      <c r="I1044" s="112">
        <v>0</v>
      </c>
      <c r="J1044" s="112">
        <v>0</v>
      </c>
      <c r="K1044" s="112">
        <v>0</v>
      </c>
      <c r="L1044" s="112">
        <v>0</v>
      </c>
      <c r="M1044" s="112">
        <v>0</v>
      </c>
      <c r="N1044" s="112">
        <v>0</v>
      </c>
      <c r="O1044" s="112">
        <v>0</v>
      </c>
      <c r="P1044" s="112">
        <v>0</v>
      </c>
      <c r="Q1044" s="112">
        <v>0</v>
      </c>
      <c r="R1044" s="125"/>
    </row>
    <row r="1045" ht="15.6" spans="1:18">
      <c r="A1045" s="110" t="s">
        <v>708</v>
      </c>
      <c r="B1045" s="110" t="s">
        <v>716</v>
      </c>
      <c r="C1045" s="110" t="s">
        <v>718</v>
      </c>
      <c r="D1045" s="110" t="s">
        <v>489</v>
      </c>
      <c r="E1045" s="111">
        <v>134064</v>
      </c>
      <c r="F1045" s="112">
        <v>0</v>
      </c>
      <c r="G1045" s="112">
        <v>0</v>
      </c>
      <c r="H1045" s="112">
        <v>134064</v>
      </c>
      <c r="I1045" s="112">
        <v>0</v>
      </c>
      <c r="J1045" s="112">
        <v>0</v>
      </c>
      <c r="K1045" s="112">
        <v>0</v>
      </c>
      <c r="L1045" s="112">
        <v>0</v>
      </c>
      <c r="M1045" s="112">
        <v>0</v>
      </c>
      <c r="N1045" s="112">
        <v>0</v>
      </c>
      <c r="O1045" s="112">
        <v>0</v>
      </c>
      <c r="P1045" s="112">
        <v>0</v>
      </c>
      <c r="Q1045" s="112">
        <v>0</v>
      </c>
      <c r="R1045" s="125"/>
    </row>
    <row r="1046" ht="15.6" spans="1:18">
      <c r="A1046" s="110" t="s">
        <v>708</v>
      </c>
      <c r="B1046" s="110" t="s">
        <v>716</v>
      </c>
      <c r="C1046" s="110" t="s">
        <v>718</v>
      </c>
      <c r="D1046" s="110" t="s">
        <v>490</v>
      </c>
      <c r="E1046" s="111">
        <v>97546.32</v>
      </c>
      <c r="F1046" s="112">
        <v>0</v>
      </c>
      <c r="G1046" s="112">
        <v>0</v>
      </c>
      <c r="H1046" s="112">
        <v>97546.32</v>
      </c>
      <c r="I1046" s="112">
        <v>0</v>
      </c>
      <c r="J1046" s="112">
        <v>0</v>
      </c>
      <c r="K1046" s="112">
        <v>0</v>
      </c>
      <c r="L1046" s="112">
        <v>0</v>
      </c>
      <c r="M1046" s="112">
        <v>0</v>
      </c>
      <c r="N1046" s="112">
        <v>0</v>
      </c>
      <c r="O1046" s="112">
        <v>0</v>
      </c>
      <c r="P1046" s="112">
        <v>0</v>
      </c>
      <c r="Q1046" s="112">
        <v>0</v>
      </c>
      <c r="R1046" s="125"/>
    </row>
    <row r="1047" ht="15.6" spans="1:18">
      <c r="A1047" s="110" t="s">
        <v>708</v>
      </c>
      <c r="B1047" s="110" t="s">
        <v>716</v>
      </c>
      <c r="C1047" s="110" t="s">
        <v>718</v>
      </c>
      <c r="D1047" s="110" t="s">
        <v>491</v>
      </c>
      <c r="E1047" s="111">
        <v>109272.96</v>
      </c>
      <c r="F1047" s="112">
        <v>0</v>
      </c>
      <c r="G1047" s="112">
        <v>0</v>
      </c>
      <c r="H1047" s="112">
        <v>109272.96</v>
      </c>
      <c r="I1047" s="112">
        <v>0</v>
      </c>
      <c r="J1047" s="112">
        <v>0</v>
      </c>
      <c r="K1047" s="112">
        <v>0</v>
      </c>
      <c r="L1047" s="112">
        <v>0</v>
      </c>
      <c r="M1047" s="112">
        <v>0</v>
      </c>
      <c r="N1047" s="112">
        <v>0</v>
      </c>
      <c r="O1047" s="112">
        <v>0</v>
      </c>
      <c r="P1047" s="112">
        <v>0</v>
      </c>
      <c r="Q1047" s="112">
        <v>0</v>
      </c>
      <c r="R1047" s="125"/>
    </row>
    <row r="1048" ht="15.6" spans="1:18">
      <c r="A1048" s="110" t="s">
        <v>708</v>
      </c>
      <c r="B1048" s="110" t="s">
        <v>716</v>
      </c>
      <c r="C1048" s="110" t="s">
        <v>718</v>
      </c>
      <c r="D1048" s="110" t="s">
        <v>492</v>
      </c>
      <c r="E1048" s="111">
        <v>97745.76</v>
      </c>
      <c r="F1048" s="112">
        <v>0</v>
      </c>
      <c r="G1048" s="112">
        <v>0</v>
      </c>
      <c r="H1048" s="112">
        <v>97745.76</v>
      </c>
      <c r="I1048" s="112">
        <v>0</v>
      </c>
      <c r="J1048" s="112">
        <v>0</v>
      </c>
      <c r="K1048" s="112">
        <v>0</v>
      </c>
      <c r="L1048" s="112">
        <v>0</v>
      </c>
      <c r="M1048" s="112">
        <v>0</v>
      </c>
      <c r="N1048" s="112">
        <v>0</v>
      </c>
      <c r="O1048" s="112">
        <v>0</v>
      </c>
      <c r="P1048" s="112">
        <v>0</v>
      </c>
      <c r="Q1048" s="112">
        <v>0</v>
      </c>
      <c r="R1048" s="125"/>
    </row>
    <row r="1049" ht="15.6" spans="1:18">
      <c r="A1049" s="110" t="s">
        <v>708</v>
      </c>
      <c r="B1049" s="110" t="s">
        <v>716</v>
      </c>
      <c r="C1049" s="110" t="s">
        <v>718</v>
      </c>
      <c r="D1049" s="110" t="s">
        <v>361</v>
      </c>
      <c r="E1049" s="111">
        <v>210252</v>
      </c>
      <c r="F1049" s="112">
        <v>0</v>
      </c>
      <c r="G1049" s="112">
        <v>0</v>
      </c>
      <c r="H1049" s="112">
        <v>210252</v>
      </c>
      <c r="I1049" s="112">
        <v>0</v>
      </c>
      <c r="J1049" s="112">
        <v>0</v>
      </c>
      <c r="K1049" s="112">
        <v>0</v>
      </c>
      <c r="L1049" s="112">
        <v>0</v>
      </c>
      <c r="M1049" s="112">
        <v>0</v>
      </c>
      <c r="N1049" s="112">
        <v>0</v>
      </c>
      <c r="O1049" s="112">
        <v>0</v>
      </c>
      <c r="P1049" s="112">
        <v>0</v>
      </c>
      <c r="Q1049" s="112">
        <v>0</v>
      </c>
      <c r="R1049" s="125"/>
    </row>
    <row r="1050" ht="15.6" spans="1:18">
      <c r="A1050" s="110" t="s">
        <v>708</v>
      </c>
      <c r="B1050" s="110" t="s">
        <v>716</v>
      </c>
      <c r="C1050" s="110" t="s">
        <v>718</v>
      </c>
      <c r="D1050" s="110" t="s">
        <v>493</v>
      </c>
      <c r="E1050" s="111">
        <v>190271.52</v>
      </c>
      <c r="F1050" s="112">
        <v>0</v>
      </c>
      <c r="G1050" s="112">
        <v>0</v>
      </c>
      <c r="H1050" s="112">
        <v>190271.52</v>
      </c>
      <c r="I1050" s="112">
        <v>0</v>
      </c>
      <c r="J1050" s="112">
        <v>0</v>
      </c>
      <c r="K1050" s="112">
        <v>0</v>
      </c>
      <c r="L1050" s="112">
        <v>0</v>
      </c>
      <c r="M1050" s="112">
        <v>0</v>
      </c>
      <c r="N1050" s="112">
        <v>0</v>
      </c>
      <c r="O1050" s="112">
        <v>0</v>
      </c>
      <c r="P1050" s="112">
        <v>0</v>
      </c>
      <c r="Q1050" s="112">
        <v>0</v>
      </c>
      <c r="R1050" s="125"/>
    </row>
    <row r="1051" ht="15.6" spans="1:18">
      <c r="A1051" s="110" t="s">
        <v>708</v>
      </c>
      <c r="B1051" s="110" t="s">
        <v>716</v>
      </c>
      <c r="C1051" s="110" t="s">
        <v>718</v>
      </c>
      <c r="D1051" s="110" t="s">
        <v>377</v>
      </c>
      <c r="E1051" s="111">
        <v>104410</v>
      </c>
      <c r="F1051" s="112">
        <v>0</v>
      </c>
      <c r="G1051" s="112">
        <v>0</v>
      </c>
      <c r="H1051" s="112">
        <v>104410</v>
      </c>
      <c r="I1051" s="112">
        <v>0</v>
      </c>
      <c r="J1051" s="112">
        <v>0</v>
      </c>
      <c r="K1051" s="112">
        <v>0</v>
      </c>
      <c r="L1051" s="112">
        <v>0</v>
      </c>
      <c r="M1051" s="112">
        <v>0</v>
      </c>
      <c r="N1051" s="112">
        <v>0</v>
      </c>
      <c r="O1051" s="112">
        <v>0</v>
      </c>
      <c r="P1051" s="112">
        <v>0</v>
      </c>
      <c r="Q1051" s="112">
        <v>0</v>
      </c>
      <c r="R1051" s="125"/>
    </row>
    <row r="1052" ht="15.6" spans="1:18">
      <c r="A1052" s="110" t="s">
        <v>708</v>
      </c>
      <c r="B1052" s="110" t="s">
        <v>716</v>
      </c>
      <c r="C1052" s="110" t="s">
        <v>718</v>
      </c>
      <c r="D1052" s="110" t="s">
        <v>429</v>
      </c>
      <c r="E1052" s="111">
        <v>31015</v>
      </c>
      <c r="F1052" s="112">
        <v>0</v>
      </c>
      <c r="G1052" s="112">
        <v>0</v>
      </c>
      <c r="H1052" s="112">
        <v>31015</v>
      </c>
      <c r="I1052" s="112">
        <v>0</v>
      </c>
      <c r="J1052" s="112">
        <v>0</v>
      </c>
      <c r="K1052" s="112">
        <v>0</v>
      </c>
      <c r="L1052" s="112">
        <v>0</v>
      </c>
      <c r="M1052" s="112">
        <v>0</v>
      </c>
      <c r="N1052" s="112">
        <v>0</v>
      </c>
      <c r="O1052" s="112">
        <v>0</v>
      </c>
      <c r="P1052" s="112">
        <v>0</v>
      </c>
      <c r="Q1052" s="112">
        <v>0</v>
      </c>
      <c r="R1052" s="125"/>
    </row>
    <row r="1053" ht="15.6" spans="1:18">
      <c r="A1053" s="110" t="s">
        <v>708</v>
      </c>
      <c r="B1053" s="110" t="s">
        <v>716</v>
      </c>
      <c r="C1053" s="110" t="s">
        <v>718</v>
      </c>
      <c r="D1053" s="110" t="s">
        <v>135</v>
      </c>
      <c r="E1053" s="111">
        <v>294864</v>
      </c>
      <c r="F1053" s="112">
        <v>0</v>
      </c>
      <c r="G1053" s="112">
        <v>0</v>
      </c>
      <c r="H1053" s="112">
        <v>294864</v>
      </c>
      <c r="I1053" s="112">
        <v>0</v>
      </c>
      <c r="J1053" s="112">
        <v>0</v>
      </c>
      <c r="K1053" s="112">
        <v>0</v>
      </c>
      <c r="L1053" s="112">
        <v>0</v>
      </c>
      <c r="M1053" s="112">
        <v>0</v>
      </c>
      <c r="N1053" s="112">
        <v>0</v>
      </c>
      <c r="O1053" s="112">
        <v>0</v>
      </c>
      <c r="P1053" s="112">
        <v>0</v>
      </c>
      <c r="Q1053" s="112">
        <v>0</v>
      </c>
      <c r="R1053" s="125"/>
    </row>
    <row r="1054" ht="15.6" spans="1:18">
      <c r="A1054" s="110" t="s">
        <v>708</v>
      </c>
      <c r="B1054" s="110" t="s">
        <v>716</v>
      </c>
      <c r="C1054" s="110" t="s">
        <v>718</v>
      </c>
      <c r="D1054" s="110" t="s">
        <v>44</v>
      </c>
      <c r="E1054" s="111">
        <v>673682</v>
      </c>
      <c r="F1054" s="112">
        <v>0</v>
      </c>
      <c r="G1054" s="112">
        <v>0</v>
      </c>
      <c r="H1054" s="112">
        <v>673682</v>
      </c>
      <c r="I1054" s="112">
        <v>0</v>
      </c>
      <c r="J1054" s="112">
        <v>0</v>
      </c>
      <c r="K1054" s="112">
        <v>0</v>
      </c>
      <c r="L1054" s="112">
        <v>0</v>
      </c>
      <c r="M1054" s="112">
        <v>0</v>
      </c>
      <c r="N1054" s="112">
        <v>0</v>
      </c>
      <c r="O1054" s="112">
        <v>0</v>
      </c>
      <c r="P1054" s="112">
        <v>0</v>
      </c>
      <c r="Q1054" s="112">
        <v>0</v>
      </c>
      <c r="R1054" s="125"/>
    </row>
    <row r="1055" ht="15.6" spans="1:18">
      <c r="A1055" s="110" t="s">
        <v>708</v>
      </c>
      <c r="B1055" s="110" t="s">
        <v>716</v>
      </c>
      <c r="C1055" s="110" t="s">
        <v>718</v>
      </c>
      <c r="D1055" s="110" t="s">
        <v>45</v>
      </c>
      <c r="E1055" s="111">
        <v>459780</v>
      </c>
      <c r="F1055" s="112">
        <v>0</v>
      </c>
      <c r="G1055" s="112">
        <v>0</v>
      </c>
      <c r="H1055" s="112">
        <v>459780</v>
      </c>
      <c r="I1055" s="112">
        <v>0</v>
      </c>
      <c r="J1055" s="112">
        <v>0</v>
      </c>
      <c r="K1055" s="112">
        <v>0</v>
      </c>
      <c r="L1055" s="112">
        <v>0</v>
      </c>
      <c r="M1055" s="112">
        <v>0</v>
      </c>
      <c r="N1055" s="112">
        <v>0</v>
      </c>
      <c r="O1055" s="112">
        <v>0</v>
      </c>
      <c r="P1055" s="112">
        <v>0</v>
      </c>
      <c r="Q1055" s="112">
        <v>0</v>
      </c>
      <c r="R1055" s="125"/>
    </row>
    <row r="1056" ht="15.6" spans="1:18">
      <c r="A1056" s="110" t="s">
        <v>708</v>
      </c>
      <c r="B1056" s="110" t="s">
        <v>716</v>
      </c>
      <c r="C1056" s="110" t="s">
        <v>718</v>
      </c>
      <c r="D1056" s="110" t="s">
        <v>80</v>
      </c>
      <c r="E1056" s="111">
        <v>397116</v>
      </c>
      <c r="F1056" s="112">
        <v>0</v>
      </c>
      <c r="G1056" s="112">
        <v>0</v>
      </c>
      <c r="H1056" s="112">
        <v>397116</v>
      </c>
      <c r="I1056" s="112">
        <v>0</v>
      </c>
      <c r="J1056" s="112">
        <v>0</v>
      </c>
      <c r="K1056" s="112">
        <v>0</v>
      </c>
      <c r="L1056" s="112">
        <v>0</v>
      </c>
      <c r="M1056" s="112">
        <v>0</v>
      </c>
      <c r="N1056" s="112">
        <v>0</v>
      </c>
      <c r="O1056" s="112">
        <v>0</v>
      </c>
      <c r="P1056" s="112">
        <v>0</v>
      </c>
      <c r="Q1056" s="112">
        <v>0</v>
      </c>
      <c r="R1056" s="125"/>
    </row>
    <row r="1057" ht="15.6" spans="1:18">
      <c r="A1057" s="110" t="s">
        <v>708</v>
      </c>
      <c r="B1057" s="110" t="s">
        <v>716</v>
      </c>
      <c r="C1057" s="110" t="s">
        <v>718</v>
      </c>
      <c r="D1057" s="110" t="s">
        <v>47</v>
      </c>
      <c r="E1057" s="111">
        <v>274082</v>
      </c>
      <c r="F1057" s="112">
        <v>0</v>
      </c>
      <c r="G1057" s="112">
        <v>0</v>
      </c>
      <c r="H1057" s="112">
        <v>274082</v>
      </c>
      <c r="I1057" s="112">
        <v>0</v>
      </c>
      <c r="J1057" s="112">
        <v>0</v>
      </c>
      <c r="K1057" s="112">
        <v>0</v>
      </c>
      <c r="L1057" s="112">
        <v>0</v>
      </c>
      <c r="M1057" s="112">
        <v>0</v>
      </c>
      <c r="N1057" s="112">
        <v>0</v>
      </c>
      <c r="O1057" s="112">
        <v>0</v>
      </c>
      <c r="P1057" s="112">
        <v>0</v>
      </c>
      <c r="Q1057" s="112">
        <v>0</v>
      </c>
      <c r="R1057" s="125"/>
    </row>
    <row r="1058" ht="15.6" spans="1:18">
      <c r="A1058" s="110" t="s">
        <v>708</v>
      </c>
      <c r="B1058" s="110" t="s">
        <v>716</v>
      </c>
      <c r="C1058" s="110" t="s">
        <v>718</v>
      </c>
      <c r="D1058" s="110" t="s">
        <v>48</v>
      </c>
      <c r="E1058" s="111">
        <v>387694</v>
      </c>
      <c r="F1058" s="112">
        <v>0</v>
      </c>
      <c r="G1058" s="112">
        <v>0</v>
      </c>
      <c r="H1058" s="112">
        <v>387694</v>
      </c>
      <c r="I1058" s="112">
        <v>0</v>
      </c>
      <c r="J1058" s="112">
        <v>0</v>
      </c>
      <c r="K1058" s="112">
        <v>0</v>
      </c>
      <c r="L1058" s="112">
        <v>0</v>
      </c>
      <c r="M1058" s="112">
        <v>0</v>
      </c>
      <c r="N1058" s="112">
        <v>0</v>
      </c>
      <c r="O1058" s="112">
        <v>0</v>
      </c>
      <c r="P1058" s="112">
        <v>0</v>
      </c>
      <c r="Q1058" s="112">
        <v>0</v>
      </c>
      <c r="R1058" s="125"/>
    </row>
    <row r="1059" ht="15.6" spans="1:18">
      <c r="A1059" s="110" t="s">
        <v>708</v>
      </c>
      <c r="B1059" s="110" t="s">
        <v>716</v>
      </c>
      <c r="C1059" s="110" t="s">
        <v>718</v>
      </c>
      <c r="D1059" s="110" t="s">
        <v>49</v>
      </c>
      <c r="E1059" s="111">
        <v>395739.12</v>
      </c>
      <c r="F1059" s="112">
        <v>0</v>
      </c>
      <c r="G1059" s="112">
        <v>0</v>
      </c>
      <c r="H1059" s="112">
        <v>395739.12</v>
      </c>
      <c r="I1059" s="112">
        <v>0</v>
      </c>
      <c r="J1059" s="112">
        <v>0</v>
      </c>
      <c r="K1059" s="112">
        <v>0</v>
      </c>
      <c r="L1059" s="112">
        <v>0</v>
      </c>
      <c r="M1059" s="112">
        <v>0</v>
      </c>
      <c r="N1059" s="112">
        <v>0</v>
      </c>
      <c r="O1059" s="112">
        <v>0</v>
      </c>
      <c r="P1059" s="112">
        <v>0</v>
      </c>
      <c r="Q1059" s="112">
        <v>0</v>
      </c>
      <c r="R1059" s="125"/>
    </row>
    <row r="1060" ht="15.6" spans="1:18">
      <c r="A1060" s="110" t="s">
        <v>708</v>
      </c>
      <c r="B1060" s="110" t="s">
        <v>716</v>
      </c>
      <c r="C1060" s="110" t="s">
        <v>718</v>
      </c>
      <c r="D1060" s="110" t="s">
        <v>62</v>
      </c>
      <c r="E1060" s="111">
        <v>293842</v>
      </c>
      <c r="F1060" s="112">
        <v>0</v>
      </c>
      <c r="G1060" s="112">
        <v>0</v>
      </c>
      <c r="H1060" s="112">
        <v>293842</v>
      </c>
      <c r="I1060" s="112">
        <v>0</v>
      </c>
      <c r="J1060" s="112">
        <v>0</v>
      </c>
      <c r="K1060" s="112">
        <v>0</v>
      </c>
      <c r="L1060" s="112">
        <v>0</v>
      </c>
      <c r="M1060" s="112">
        <v>0</v>
      </c>
      <c r="N1060" s="112">
        <v>0</v>
      </c>
      <c r="O1060" s="112">
        <v>0</v>
      </c>
      <c r="P1060" s="112">
        <v>0</v>
      </c>
      <c r="Q1060" s="112">
        <v>0</v>
      </c>
      <c r="R1060" s="125"/>
    </row>
    <row r="1061" ht="15.6" spans="1:18">
      <c r="A1061" s="110" t="s">
        <v>708</v>
      </c>
      <c r="B1061" s="110" t="s">
        <v>716</v>
      </c>
      <c r="C1061" s="110" t="s">
        <v>718</v>
      </c>
      <c r="D1061" s="110" t="s">
        <v>63</v>
      </c>
      <c r="E1061" s="111">
        <v>368199</v>
      </c>
      <c r="F1061" s="112">
        <v>0</v>
      </c>
      <c r="G1061" s="112">
        <v>0</v>
      </c>
      <c r="H1061" s="112">
        <v>368199</v>
      </c>
      <c r="I1061" s="112">
        <v>0</v>
      </c>
      <c r="J1061" s="112">
        <v>0</v>
      </c>
      <c r="K1061" s="112">
        <v>0</v>
      </c>
      <c r="L1061" s="112">
        <v>0</v>
      </c>
      <c r="M1061" s="112">
        <v>0</v>
      </c>
      <c r="N1061" s="112">
        <v>0</v>
      </c>
      <c r="O1061" s="112">
        <v>0</v>
      </c>
      <c r="P1061" s="112">
        <v>0</v>
      </c>
      <c r="Q1061" s="112">
        <v>0</v>
      </c>
      <c r="R1061" s="125"/>
    </row>
    <row r="1062" ht="15.6" spans="1:18">
      <c r="A1062" s="110" t="s">
        <v>708</v>
      </c>
      <c r="B1062" s="110" t="s">
        <v>716</v>
      </c>
      <c r="C1062" s="110" t="s">
        <v>718</v>
      </c>
      <c r="D1062" s="110" t="s">
        <v>81</v>
      </c>
      <c r="E1062" s="111">
        <v>352380</v>
      </c>
      <c r="F1062" s="112">
        <v>0</v>
      </c>
      <c r="G1062" s="112">
        <v>0</v>
      </c>
      <c r="H1062" s="112">
        <v>352380</v>
      </c>
      <c r="I1062" s="112">
        <v>0</v>
      </c>
      <c r="J1062" s="112">
        <v>0</v>
      </c>
      <c r="K1062" s="112">
        <v>0</v>
      </c>
      <c r="L1062" s="112">
        <v>0</v>
      </c>
      <c r="M1062" s="112">
        <v>0</v>
      </c>
      <c r="N1062" s="112">
        <v>0</v>
      </c>
      <c r="O1062" s="112">
        <v>0</v>
      </c>
      <c r="P1062" s="112">
        <v>0</v>
      </c>
      <c r="Q1062" s="112">
        <v>0</v>
      </c>
      <c r="R1062" s="125"/>
    </row>
    <row r="1063" ht="15.6" spans="1:18">
      <c r="A1063" s="110" t="s">
        <v>708</v>
      </c>
      <c r="B1063" s="110" t="s">
        <v>716</v>
      </c>
      <c r="C1063" s="110" t="s">
        <v>718</v>
      </c>
      <c r="D1063" s="110" t="s">
        <v>50</v>
      </c>
      <c r="E1063" s="111">
        <v>388884</v>
      </c>
      <c r="F1063" s="112">
        <v>0</v>
      </c>
      <c r="G1063" s="112">
        <v>0</v>
      </c>
      <c r="H1063" s="112">
        <v>388884</v>
      </c>
      <c r="I1063" s="112">
        <v>0</v>
      </c>
      <c r="J1063" s="112">
        <v>0</v>
      </c>
      <c r="K1063" s="112">
        <v>0</v>
      </c>
      <c r="L1063" s="112">
        <v>0</v>
      </c>
      <c r="M1063" s="112">
        <v>0</v>
      </c>
      <c r="N1063" s="112">
        <v>0</v>
      </c>
      <c r="O1063" s="112">
        <v>0</v>
      </c>
      <c r="P1063" s="112">
        <v>0</v>
      </c>
      <c r="Q1063" s="112">
        <v>0</v>
      </c>
      <c r="R1063" s="125"/>
    </row>
    <row r="1064" ht="15.6" spans="1:18">
      <c r="A1064" s="110" t="s">
        <v>708</v>
      </c>
      <c r="B1064" s="110" t="s">
        <v>716</v>
      </c>
      <c r="C1064" s="110" t="s">
        <v>718</v>
      </c>
      <c r="D1064" s="110" t="s">
        <v>150</v>
      </c>
      <c r="E1064" s="111">
        <v>508396.3</v>
      </c>
      <c r="F1064" s="112">
        <v>0</v>
      </c>
      <c r="G1064" s="112">
        <v>0</v>
      </c>
      <c r="H1064" s="112">
        <v>508396.3</v>
      </c>
      <c r="I1064" s="112">
        <v>0</v>
      </c>
      <c r="J1064" s="112">
        <v>0</v>
      </c>
      <c r="K1064" s="112">
        <v>0</v>
      </c>
      <c r="L1064" s="112">
        <v>0</v>
      </c>
      <c r="M1064" s="112">
        <v>0</v>
      </c>
      <c r="N1064" s="112">
        <v>0</v>
      </c>
      <c r="O1064" s="112">
        <v>0</v>
      </c>
      <c r="P1064" s="112">
        <v>0</v>
      </c>
      <c r="Q1064" s="112">
        <v>0</v>
      </c>
      <c r="R1064" s="125"/>
    </row>
    <row r="1065" ht="15.6" spans="1:18">
      <c r="A1065" s="109"/>
      <c r="B1065" s="109"/>
      <c r="C1065" s="110" t="s">
        <v>720</v>
      </c>
      <c r="D1065" s="110" t="s">
        <v>721</v>
      </c>
      <c r="E1065" s="111">
        <v>640000</v>
      </c>
      <c r="F1065" s="112">
        <v>0</v>
      </c>
      <c r="G1065" s="112">
        <v>0</v>
      </c>
      <c r="H1065" s="112">
        <v>640000</v>
      </c>
      <c r="I1065" s="112">
        <v>0</v>
      </c>
      <c r="J1065" s="112">
        <v>0</v>
      </c>
      <c r="K1065" s="112">
        <v>0</v>
      </c>
      <c r="L1065" s="112">
        <v>0</v>
      </c>
      <c r="M1065" s="112">
        <v>0</v>
      </c>
      <c r="N1065" s="112">
        <v>0</v>
      </c>
      <c r="O1065" s="112">
        <v>0</v>
      </c>
      <c r="P1065" s="112">
        <v>0</v>
      </c>
      <c r="Q1065" s="112">
        <v>0</v>
      </c>
      <c r="R1065" s="125"/>
    </row>
    <row r="1066" ht="15.6" spans="1:18">
      <c r="A1066" s="110" t="s">
        <v>708</v>
      </c>
      <c r="B1066" s="110" t="s">
        <v>716</v>
      </c>
      <c r="C1066" s="110" t="s">
        <v>720</v>
      </c>
      <c r="D1066" s="110" t="s">
        <v>53</v>
      </c>
      <c r="E1066" s="111">
        <v>640000</v>
      </c>
      <c r="F1066" s="112">
        <v>0</v>
      </c>
      <c r="G1066" s="112">
        <v>0</v>
      </c>
      <c r="H1066" s="112">
        <v>640000</v>
      </c>
      <c r="I1066" s="112">
        <v>0</v>
      </c>
      <c r="J1066" s="112">
        <v>0</v>
      </c>
      <c r="K1066" s="112">
        <v>0</v>
      </c>
      <c r="L1066" s="112">
        <v>0</v>
      </c>
      <c r="M1066" s="112">
        <v>0</v>
      </c>
      <c r="N1066" s="112">
        <v>0</v>
      </c>
      <c r="O1066" s="112">
        <v>0</v>
      </c>
      <c r="P1066" s="112">
        <v>0</v>
      </c>
      <c r="Q1066" s="112">
        <v>0</v>
      </c>
      <c r="R1066" s="125"/>
    </row>
    <row r="1067" ht="15.6" spans="1:18">
      <c r="A1067" s="110" t="s">
        <v>722</v>
      </c>
      <c r="B1067" s="109"/>
      <c r="C1067" s="109"/>
      <c r="D1067" s="110" t="s">
        <v>723</v>
      </c>
      <c r="E1067" s="111">
        <v>54000</v>
      </c>
      <c r="F1067" s="112">
        <v>0</v>
      </c>
      <c r="G1067" s="112">
        <v>0</v>
      </c>
      <c r="H1067" s="112">
        <v>0</v>
      </c>
      <c r="I1067" s="112">
        <v>0</v>
      </c>
      <c r="J1067" s="112">
        <v>0</v>
      </c>
      <c r="K1067" s="112">
        <v>0</v>
      </c>
      <c r="L1067" s="112">
        <v>0</v>
      </c>
      <c r="M1067" s="112">
        <v>0</v>
      </c>
      <c r="N1067" s="112">
        <v>0</v>
      </c>
      <c r="O1067" s="112">
        <v>0</v>
      </c>
      <c r="P1067" s="112">
        <v>0</v>
      </c>
      <c r="Q1067" s="112">
        <v>54000</v>
      </c>
      <c r="R1067" s="125"/>
    </row>
    <row r="1068" ht="15.6" spans="1:18">
      <c r="A1068" s="109"/>
      <c r="B1068" s="110" t="s">
        <v>724</v>
      </c>
      <c r="C1068" s="109"/>
      <c r="D1068" s="110" t="s">
        <v>725</v>
      </c>
      <c r="E1068" s="111">
        <v>54000</v>
      </c>
      <c r="F1068" s="112">
        <v>0</v>
      </c>
      <c r="G1068" s="112">
        <v>0</v>
      </c>
      <c r="H1068" s="112">
        <v>0</v>
      </c>
      <c r="I1068" s="112">
        <v>0</v>
      </c>
      <c r="J1068" s="112">
        <v>0</v>
      </c>
      <c r="K1068" s="112">
        <v>0</v>
      </c>
      <c r="L1068" s="112">
        <v>0</v>
      </c>
      <c r="M1068" s="112">
        <v>0</v>
      </c>
      <c r="N1068" s="112">
        <v>0</v>
      </c>
      <c r="O1068" s="112">
        <v>0</v>
      </c>
      <c r="P1068" s="112">
        <v>0</v>
      </c>
      <c r="Q1068" s="112">
        <v>54000</v>
      </c>
      <c r="R1068" s="125"/>
    </row>
    <row r="1069" ht="15.6" spans="1:18">
      <c r="A1069" s="109"/>
      <c r="B1069" s="109"/>
      <c r="C1069" s="110" t="s">
        <v>726</v>
      </c>
      <c r="D1069" s="110" t="s">
        <v>727</v>
      </c>
      <c r="E1069" s="111">
        <v>54000</v>
      </c>
      <c r="F1069" s="112">
        <v>0</v>
      </c>
      <c r="G1069" s="112">
        <v>0</v>
      </c>
      <c r="H1069" s="112">
        <v>0</v>
      </c>
      <c r="I1069" s="112">
        <v>0</v>
      </c>
      <c r="J1069" s="112">
        <v>0</v>
      </c>
      <c r="K1069" s="112">
        <v>0</v>
      </c>
      <c r="L1069" s="112">
        <v>0</v>
      </c>
      <c r="M1069" s="112">
        <v>0</v>
      </c>
      <c r="N1069" s="112">
        <v>0</v>
      </c>
      <c r="O1069" s="112">
        <v>0</v>
      </c>
      <c r="P1069" s="112">
        <v>0</v>
      </c>
      <c r="Q1069" s="112">
        <v>54000</v>
      </c>
      <c r="R1069" s="125"/>
    </row>
    <row r="1070" ht="15.6" spans="1:18">
      <c r="A1070" s="110" t="s">
        <v>722</v>
      </c>
      <c r="B1070" s="110" t="s">
        <v>724</v>
      </c>
      <c r="C1070" s="110" t="s">
        <v>726</v>
      </c>
      <c r="D1070" s="110" t="s">
        <v>53</v>
      </c>
      <c r="E1070" s="111">
        <v>54000</v>
      </c>
      <c r="F1070" s="112">
        <v>0</v>
      </c>
      <c r="G1070" s="112">
        <v>0</v>
      </c>
      <c r="H1070" s="112">
        <v>0</v>
      </c>
      <c r="I1070" s="112">
        <v>0</v>
      </c>
      <c r="J1070" s="112">
        <v>0</v>
      </c>
      <c r="K1070" s="112">
        <v>0</v>
      </c>
      <c r="L1070" s="112">
        <v>0</v>
      </c>
      <c r="M1070" s="112">
        <v>0</v>
      </c>
      <c r="N1070" s="112">
        <v>0</v>
      </c>
      <c r="O1070" s="112">
        <v>0</v>
      </c>
      <c r="P1070" s="112">
        <v>0</v>
      </c>
      <c r="Q1070" s="112">
        <v>54000</v>
      </c>
      <c r="R1070" s="125"/>
    </row>
    <row r="1071" ht="15.6" spans="1:18">
      <c r="A1071" s="109"/>
      <c r="B1071" s="109"/>
      <c r="C1071" s="109"/>
      <c r="D1071" s="109"/>
      <c r="E1071" s="113"/>
      <c r="F1071" s="114"/>
      <c r="G1071" s="114"/>
      <c r="H1071" s="114"/>
      <c r="I1071" s="114"/>
      <c r="J1071" s="114"/>
      <c r="K1071" s="114"/>
      <c r="L1071" s="114"/>
      <c r="M1071" s="114"/>
      <c r="N1071" s="114"/>
      <c r="O1071" s="114"/>
      <c r="P1071" s="114"/>
      <c r="Q1071" s="114"/>
      <c r="R1071" s="125"/>
    </row>
    <row r="1072" ht="15.6" spans="1:18">
      <c r="A1072" s="109"/>
      <c r="B1072" s="109"/>
      <c r="C1072" s="109"/>
      <c r="D1072" s="109"/>
      <c r="E1072" s="113"/>
      <c r="F1072" s="114"/>
      <c r="G1072" s="114"/>
      <c r="H1072" s="114"/>
      <c r="I1072" s="114"/>
      <c r="J1072" s="114"/>
      <c r="K1072" s="114"/>
      <c r="L1072" s="114"/>
      <c r="M1072" s="114"/>
      <c r="N1072" s="114"/>
      <c r="O1072" s="114"/>
      <c r="P1072" s="114"/>
      <c r="Q1072" s="114"/>
      <c r="R1072" s="125"/>
    </row>
    <row r="1073" ht="15.6" spans="1:18">
      <c r="A1073" s="109"/>
      <c r="B1073" s="109"/>
      <c r="C1073" s="109"/>
      <c r="D1073" s="109"/>
      <c r="E1073" s="113"/>
      <c r="F1073" s="114"/>
      <c r="G1073" s="114"/>
      <c r="H1073" s="114"/>
      <c r="I1073" s="114"/>
      <c r="J1073" s="114"/>
      <c r="K1073" s="114"/>
      <c r="L1073" s="114"/>
      <c r="M1073" s="114"/>
      <c r="N1073" s="114"/>
      <c r="O1073" s="114"/>
      <c r="P1073" s="114"/>
      <c r="Q1073" s="114"/>
      <c r="R1073" s="125"/>
    </row>
    <row r="1074" ht="15.6" spans="1:18">
      <c r="A1074" s="109"/>
      <c r="B1074" s="109"/>
      <c r="C1074" s="109"/>
      <c r="D1074" s="109"/>
      <c r="E1074" s="113"/>
      <c r="F1074" s="114"/>
      <c r="G1074" s="114"/>
      <c r="H1074" s="114"/>
      <c r="I1074" s="114"/>
      <c r="J1074" s="114"/>
      <c r="K1074" s="114"/>
      <c r="L1074" s="114"/>
      <c r="M1074" s="114"/>
      <c r="N1074" s="114"/>
      <c r="O1074" s="114"/>
      <c r="P1074" s="114"/>
      <c r="Q1074" s="114"/>
      <c r="R1074" s="125"/>
    </row>
    <row r="1075" ht="15.6" spans="1:18">
      <c r="A1075" s="109"/>
      <c r="B1075" s="109"/>
      <c r="C1075" s="109"/>
      <c r="D1075" s="109"/>
      <c r="E1075" s="113"/>
      <c r="F1075" s="114"/>
      <c r="G1075" s="114"/>
      <c r="H1075" s="114"/>
      <c r="I1075" s="114"/>
      <c r="J1075" s="114"/>
      <c r="K1075" s="114"/>
      <c r="L1075" s="114"/>
      <c r="M1075" s="114"/>
      <c r="N1075" s="114"/>
      <c r="O1075" s="114"/>
      <c r="P1075" s="114"/>
      <c r="Q1075" s="114"/>
      <c r="R1075" s="125"/>
    </row>
    <row r="1076" ht="15.6" spans="1:18">
      <c r="A1076" s="109"/>
      <c r="B1076" s="109"/>
      <c r="C1076" s="109"/>
      <c r="D1076" s="109"/>
      <c r="E1076" s="113"/>
      <c r="F1076" s="114"/>
      <c r="G1076" s="114"/>
      <c r="H1076" s="114"/>
      <c r="I1076" s="114"/>
      <c r="J1076" s="114"/>
      <c r="K1076" s="114"/>
      <c r="L1076" s="114"/>
      <c r="M1076" s="114"/>
      <c r="N1076" s="114"/>
      <c r="O1076" s="114"/>
      <c r="P1076" s="114"/>
      <c r="Q1076" s="114"/>
      <c r="R1076" s="125"/>
    </row>
    <row r="1077" ht="15.6" spans="1:18">
      <c r="A1077" s="109"/>
      <c r="B1077" s="109"/>
      <c r="C1077" s="109"/>
      <c r="D1077" s="109"/>
      <c r="E1077" s="113"/>
      <c r="F1077" s="114"/>
      <c r="G1077" s="114"/>
      <c r="H1077" s="114"/>
      <c r="I1077" s="114"/>
      <c r="J1077" s="114"/>
      <c r="K1077" s="114"/>
      <c r="L1077" s="114"/>
      <c r="M1077" s="114"/>
      <c r="N1077" s="114"/>
      <c r="O1077" s="114"/>
      <c r="P1077" s="114"/>
      <c r="Q1077" s="114"/>
      <c r="R1077" s="125"/>
    </row>
  </sheetData>
  <mergeCells count="1">
    <mergeCell ref="A1:R1"/>
  </mergeCells>
  <printOptions horizontalCentered="1"/>
  <pageMargins left="0.196850393700787" right="0.196850393700787" top="0.196850393700787" bottom="0.196850393700787" header="0.0393700787401575" footer="0.0393700787401575"/>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826"/>
  <sheetViews>
    <sheetView topLeftCell="A673" workbookViewId="0">
      <selection activeCell="G704" sqref="G704"/>
    </sheetView>
  </sheetViews>
  <sheetFormatPr defaultColWidth="9" defaultRowHeight="14.25" customHeight="1"/>
  <cols>
    <col min="1" max="2" width="9" style="97" customWidth="1"/>
    <col min="3" max="3" width="8" style="97" customWidth="1"/>
    <col min="4" max="4" width="8.125" style="97" customWidth="1"/>
    <col min="5" max="5" width="19" style="97" customWidth="1"/>
    <col min="6" max="6" width="20.25" style="97" customWidth="1"/>
    <col min="7" max="7" width="19.375" style="97" customWidth="1"/>
    <col min="8" max="8" width="18.25" style="97" customWidth="1"/>
    <col min="9" max="9" width="14.625" style="97" customWidth="1"/>
    <col min="10" max="10" width="14.125" style="97" customWidth="1"/>
    <col min="11" max="16" width="13.625" style="97" customWidth="1"/>
    <col min="17" max="17" width="11.25" style="97" customWidth="1"/>
    <col min="18" max="20" width="13.625" style="97" customWidth="1"/>
    <col min="21" max="21" width="9" style="97" customWidth="1"/>
    <col min="22" max="22" width="12.75" style="97" customWidth="1"/>
    <col min="23" max="23" width="9" style="97" customWidth="1"/>
    <col min="24" max="24" width="14.125" style="97" customWidth="1"/>
    <col min="25" max="25" width="15.625" style="97" customWidth="1"/>
    <col min="26" max="26" width="16.25" style="97" customWidth="1"/>
    <col min="27" max="27" width="15" style="97" customWidth="1"/>
    <col min="28" max="16384" width="9" style="97"/>
  </cols>
  <sheetData>
    <row r="1" ht="13.5" customHeight="1" spans="1:27">
      <c r="A1" s="98"/>
      <c r="B1" s="98"/>
      <c r="C1" s="98"/>
      <c r="D1" s="98"/>
      <c r="E1" s="98"/>
      <c r="F1" s="98"/>
      <c r="G1" s="98"/>
      <c r="H1" s="98"/>
      <c r="I1" s="98"/>
      <c r="J1" s="98"/>
      <c r="K1" s="98"/>
      <c r="L1" s="98"/>
      <c r="M1" s="98"/>
      <c r="N1" s="98"/>
      <c r="O1" s="98"/>
      <c r="P1" s="98"/>
      <c r="Q1" s="98"/>
      <c r="R1" s="98"/>
      <c r="S1" s="98"/>
      <c r="T1" s="98"/>
      <c r="U1" s="98"/>
      <c r="V1" s="98"/>
      <c r="W1" s="98"/>
      <c r="X1" s="98"/>
      <c r="Y1" s="98"/>
      <c r="Z1" s="98"/>
      <c r="AA1" s="118" t="s">
        <v>728</v>
      </c>
    </row>
    <row r="2" ht="30" customHeight="1" spans="1:27">
      <c r="A2" s="98"/>
      <c r="B2" s="98"/>
      <c r="C2" s="98"/>
      <c r="D2" s="98"/>
      <c r="E2" s="98"/>
      <c r="F2" s="98"/>
      <c r="G2" s="98"/>
      <c r="H2" s="98"/>
      <c r="I2" s="98"/>
      <c r="J2" s="119"/>
      <c r="K2" s="99" t="s">
        <v>729</v>
      </c>
      <c r="L2" s="100"/>
      <c r="M2" s="100"/>
      <c r="N2" s="100"/>
      <c r="O2" s="100"/>
      <c r="P2" s="100"/>
      <c r="Q2" s="100"/>
      <c r="R2" s="100"/>
      <c r="S2" s="100"/>
      <c r="T2" s="100"/>
      <c r="U2" s="100"/>
      <c r="V2" s="100"/>
      <c r="W2" s="100"/>
      <c r="X2" s="100"/>
      <c r="Y2" s="100"/>
      <c r="Z2" s="100"/>
      <c r="AA2" s="100"/>
    </row>
    <row r="3" ht="13.5" customHeight="1" spans="1:27">
      <c r="A3" s="103"/>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20" t="s">
        <v>730</v>
      </c>
    </row>
    <row r="4" ht="18" customHeight="1" spans="1:27">
      <c r="A4" s="104" t="s">
        <v>731</v>
      </c>
      <c r="B4" s="105"/>
      <c r="C4" s="105"/>
      <c r="D4" s="104" t="s">
        <v>732</v>
      </c>
      <c r="E4" s="104" t="s">
        <v>733</v>
      </c>
      <c r="F4" s="104" t="s">
        <v>734</v>
      </c>
      <c r="G4" s="104" t="s">
        <v>735</v>
      </c>
      <c r="H4" s="104" t="s">
        <v>4</v>
      </c>
      <c r="I4" s="104" t="s">
        <v>736</v>
      </c>
      <c r="J4" s="104" t="s">
        <v>737</v>
      </c>
      <c r="K4" s="104" t="s">
        <v>738</v>
      </c>
      <c r="L4" s="104" t="s">
        <v>739</v>
      </c>
      <c r="M4" s="104" t="s">
        <v>740</v>
      </c>
      <c r="N4" s="104" t="s">
        <v>741</v>
      </c>
      <c r="O4" s="106" t="s">
        <v>742</v>
      </c>
      <c r="P4" s="106" t="s">
        <v>743</v>
      </c>
      <c r="Q4" s="106" t="s">
        <v>744</v>
      </c>
      <c r="R4" s="106" t="s">
        <v>745</v>
      </c>
      <c r="S4" s="104" t="s">
        <v>746</v>
      </c>
      <c r="T4" s="106" t="s">
        <v>747</v>
      </c>
      <c r="U4" s="106" t="s">
        <v>748</v>
      </c>
      <c r="V4" s="104" t="s">
        <v>749</v>
      </c>
      <c r="W4" s="106" t="s">
        <v>750</v>
      </c>
      <c r="X4" s="106" t="s">
        <v>751</v>
      </c>
      <c r="Y4" s="104" t="s">
        <v>752</v>
      </c>
      <c r="Z4" s="104" t="s">
        <v>753</v>
      </c>
      <c r="AA4" s="106" t="s">
        <v>754</v>
      </c>
    </row>
    <row r="5" ht="32.25" customHeight="1" spans="1:27">
      <c r="A5" s="104" t="s">
        <v>18</v>
      </c>
      <c r="B5" s="104" t="s">
        <v>19</v>
      </c>
      <c r="C5" s="104" t="s">
        <v>20</v>
      </c>
      <c r="D5" s="105"/>
      <c r="E5" s="105"/>
      <c r="F5" s="105"/>
      <c r="G5" s="105"/>
      <c r="H5" s="105"/>
      <c r="I5" s="105"/>
      <c r="J5" s="105"/>
      <c r="K5" s="105"/>
      <c r="L5" s="105"/>
      <c r="M5" s="105"/>
      <c r="N5" s="105"/>
      <c r="O5" s="107"/>
      <c r="P5" s="107"/>
      <c r="Q5" s="107"/>
      <c r="R5" s="107"/>
      <c r="S5" s="105"/>
      <c r="T5" s="107"/>
      <c r="U5" s="107"/>
      <c r="V5" s="105"/>
      <c r="W5" s="107"/>
      <c r="X5" s="107"/>
      <c r="Y5" s="105"/>
      <c r="Z5" s="105"/>
      <c r="AA5" s="107"/>
    </row>
    <row r="6" ht="18" customHeight="1" spans="1:27">
      <c r="A6" s="108" t="s">
        <v>22</v>
      </c>
      <c r="B6" s="108" t="s">
        <v>22</v>
      </c>
      <c r="C6" s="108" t="s">
        <v>22</v>
      </c>
      <c r="D6" s="108" t="s">
        <v>22</v>
      </c>
      <c r="E6" s="108" t="s">
        <v>22</v>
      </c>
      <c r="F6" s="108" t="s">
        <v>22</v>
      </c>
      <c r="G6" s="108" t="s">
        <v>22</v>
      </c>
      <c r="H6" s="121" t="s">
        <v>23</v>
      </c>
      <c r="I6" s="121" t="s">
        <v>24</v>
      </c>
      <c r="J6" s="121" t="s">
        <v>25</v>
      </c>
      <c r="K6" s="121" t="s">
        <v>26</v>
      </c>
      <c r="L6" s="121" t="s">
        <v>27</v>
      </c>
      <c r="M6" s="121" t="s">
        <v>28</v>
      </c>
      <c r="N6" s="121" t="s">
        <v>29</v>
      </c>
      <c r="O6" s="121" t="s">
        <v>30</v>
      </c>
      <c r="P6" s="121" t="s">
        <v>31</v>
      </c>
      <c r="Q6" s="121" t="s">
        <v>32</v>
      </c>
      <c r="R6" s="121" t="s">
        <v>33</v>
      </c>
      <c r="S6" s="121" t="s">
        <v>34</v>
      </c>
      <c r="T6" s="121" t="s">
        <v>35</v>
      </c>
      <c r="U6" s="121" t="s">
        <v>36</v>
      </c>
      <c r="V6" s="121" t="s">
        <v>755</v>
      </c>
      <c r="W6" s="121" t="s">
        <v>756</v>
      </c>
      <c r="X6" s="121" t="s">
        <v>757</v>
      </c>
      <c r="Y6" s="121" t="s">
        <v>758</v>
      </c>
      <c r="Z6" s="121" t="s">
        <v>759</v>
      </c>
      <c r="AA6" s="121" t="s">
        <v>760</v>
      </c>
    </row>
    <row r="7" ht="18" customHeight="1" spans="1:27">
      <c r="A7" s="109"/>
      <c r="B7" s="109"/>
      <c r="C7" s="109"/>
      <c r="D7" s="109"/>
      <c r="E7" s="110" t="s">
        <v>761</v>
      </c>
      <c r="F7" s="109"/>
      <c r="G7" s="109"/>
      <c r="H7" s="111">
        <v>32096493</v>
      </c>
      <c r="I7" s="112">
        <v>4985400</v>
      </c>
      <c r="J7" s="112">
        <v>3530700</v>
      </c>
      <c r="K7" s="112">
        <v>223800</v>
      </c>
      <c r="L7" s="112">
        <v>605600</v>
      </c>
      <c r="M7" s="112">
        <v>356600</v>
      </c>
      <c r="N7" s="112">
        <v>4354269</v>
      </c>
      <c r="O7" s="112">
        <v>3978300</v>
      </c>
      <c r="P7" s="112">
        <v>1614100</v>
      </c>
      <c r="Q7" s="112">
        <v>0</v>
      </c>
      <c r="R7" s="112">
        <v>895300</v>
      </c>
      <c r="S7" s="112">
        <v>630300</v>
      </c>
      <c r="T7" s="112">
        <v>768300</v>
      </c>
      <c r="U7" s="112">
        <v>0</v>
      </c>
      <c r="V7" s="112">
        <v>897524</v>
      </c>
      <c r="W7" s="112">
        <v>0</v>
      </c>
      <c r="X7" s="112">
        <v>4246500</v>
      </c>
      <c r="Y7" s="112">
        <v>0</v>
      </c>
      <c r="Z7" s="112">
        <v>0</v>
      </c>
      <c r="AA7" s="112">
        <v>5009800</v>
      </c>
    </row>
    <row r="8" ht="13.5" customHeight="1" spans="1:27">
      <c r="A8" s="109"/>
      <c r="B8" s="109"/>
      <c r="C8" s="109"/>
      <c r="D8" s="110" t="s">
        <v>762</v>
      </c>
      <c r="E8" s="110" t="s">
        <v>763</v>
      </c>
      <c r="F8" s="109"/>
      <c r="G8" s="109"/>
      <c r="H8" s="111">
        <v>350750</v>
      </c>
      <c r="I8" s="112">
        <v>40000</v>
      </c>
      <c r="J8" s="112">
        <v>40000</v>
      </c>
      <c r="K8" s="112">
        <v>2000</v>
      </c>
      <c r="L8" s="112">
        <v>2000</v>
      </c>
      <c r="M8" s="112">
        <v>2000</v>
      </c>
      <c r="N8" s="112">
        <v>40000</v>
      </c>
      <c r="O8" s="112">
        <v>70000</v>
      </c>
      <c r="P8" s="112">
        <v>6000</v>
      </c>
      <c r="Q8" s="112">
        <v>0</v>
      </c>
      <c r="R8" s="112">
        <v>12000</v>
      </c>
      <c r="S8" s="112">
        <v>4000</v>
      </c>
      <c r="T8" s="112">
        <v>12000</v>
      </c>
      <c r="U8" s="112">
        <v>0</v>
      </c>
      <c r="V8" s="112">
        <v>0</v>
      </c>
      <c r="W8" s="112">
        <v>0</v>
      </c>
      <c r="X8" s="112">
        <v>80750</v>
      </c>
      <c r="Y8" s="112">
        <v>0</v>
      </c>
      <c r="Z8" s="112">
        <v>0</v>
      </c>
      <c r="AA8" s="112">
        <v>40000</v>
      </c>
    </row>
    <row r="9" ht="13.5" customHeight="1" spans="1:27">
      <c r="A9" s="109"/>
      <c r="B9" s="109"/>
      <c r="C9" s="109"/>
      <c r="D9" s="110" t="s">
        <v>764</v>
      </c>
      <c r="E9" s="110" t="s">
        <v>176</v>
      </c>
      <c r="F9" s="109"/>
      <c r="G9" s="109"/>
      <c r="H9" s="111">
        <v>350750</v>
      </c>
      <c r="I9" s="112">
        <v>40000</v>
      </c>
      <c r="J9" s="112">
        <v>40000</v>
      </c>
      <c r="K9" s="112">
        <v>2000</v>
      </c>
      <c r="L9" s="112">
        <v>2000</v>
      </c>
      <c r="M9" s="112">
        <v>2000</v>
      </c>
      <c r="N9" s="112">
        <v>40000</v>
      </c>
      <c r="O9" s="112">
        <v>70000</v>
      </c>
      <c r="P9" s="112">
        <v>6000</v>
      </c>
      <c r="Q9" s="112">
        <v>0</v>
      </c>
      <c r="R9" s="112">
        <v>12000</v>
      </c>
      <c r="S9" s="112">
        <v>4000</v>
      </c>
      <c r="T9" s="112">
        <v>12000</v>
      </c>
      <c r="U9" s="112">
        <v>0</v>
      </c>
      <c r="V9" s="112">
        <v>0</v>
      </c>
      <c r="W9" s="112">
        <v>0</v>
      </c>
      <c r="X9" s="112">
        <v>80750</v>
      </c>
      <c r="Y9" s="112">
        <v>0</v>
      </c>
      <c r="Z9" s="112">
        <v>0</v>
      </c>
      <c r="AA9" s="112">
        <v>40000</v>
      </c>
    </row>
    <row r="10" ht="13.5" customHeight="1" spans="1:27">
      <c r="A10" s="110" t="s">
        <v>37</v>
      </c>
      <c r="B10" s="109"/>
      <c r="C10" s="109"/>
      <c r="D10" s="109"/>
      <c r="E10" s="110" t="s">
        <v>38</v>
      </c>
      <c r="F10" s="109"/>
      <c r="G10" s="109"/>
      <c r="H10" s="111">
        <v>350750</v>
      </c>
      <c r="I10" s="112">
        <v>40000</v>
      </c>
      <c r="J10" s="112">
        <v>40000</v>
      </c>
      <c r="K10" s="112">
        <v>2000</v>
      </c>
      <c r="L10" s="112">
        <v>2000</v>
      </c>
      <c r="M10" s="112">
        <v>2000</v>
      </c>
      <c r="N10" s="112">
        <v>40000</v>
      </c>
      <c r="O10" s="112">
        <v>70000</v>
      </c>
      <c r="P10" s="112">
        <v>6000</v>
      </c>
      <c r="Q10" s="112">
        <v>0</v>
      </c>
      <c r="R10" s="112">
        <v>12000</v>
      </c>
      <c r="S10" s="112">
        <v>4000</v>
      </c>
      <c r="T10" s="112">
        <v>12000</v>
      </c>
      <c r="U10" s="112">
        <v>0</v>
      </c>
      <c r="V10" s="112">
        <v>0</v>
      </c>
      <c r="W10" s="112">
        <v>0</v>
      </c>
      <c r="X10" s="112">
        <v>80750</v>
      </c>
      <c r="Y10" s="112">
        <v>0</v>
      </c>
      <c r="Z10" s="112">
        <v>0</v>
      </c>
      <c r="AA10" s="112">
        <v>40000</v>
      </c>
    </row>
    <row r="11" ht="13.5" customHeight="1" spans="1:27">
      <c r="A11" s="109"/>
      <c r="B11" s="110" t="s">
        <v>173</v>
      </c>
      <c r="C11" s="109"/>
      <c r="D11" s="109"/>
      <c r="E11" s="110" t="s">
        <v>174</v>
      </c>
      <c r="F11" s="109"/>
      <c r="G11" s="109"/>
      <c r="H11" s="111">
        <v>350750</v>
      </c>
      <c r="I11" s="112">
        <v>40000</v>
      </c>
      <c r="J11" s="112">
        <v>40000</v>
      </c>
      <c r="K11" s="112">
        <v>2000</v>
      </c>
      <c r="L11" s="112">
        <v>2000</v>
      </c>
      <c r="M11" s="112">
        <v>2000</v>
      </c>
      <c r="N11" s="112">
        <v>40000</v>
      </c>
      <c r="O11" s="112">
        <v>70000</v>
      </c>
      <c r="P11" s="112">
        <v>6000</v>
      </c>
      <c r="Q11" s="112">
        <v>0</v>
      </c>
      <c r="R11" s="112">
        <v>12000</v>
      </c>
      <c r="S11" s="112">
        <v>4000</v>
      </c>
      <c r="T11" s="112">
        <v>12000</v>
      </c>
      <c r="U11" s="112">
        <v>0</v>
      </c>
      <c r="V11" s="112">
        <v>0</v>
      </c>
      <c r="W11" s="112">
        <v>0</v>
      </c>
      <c r="X11" s="112">
        <v>80750</v>
      </c>
      <c r="Y11" s="112">
        <v>0</v>
      </c>
      <c r="Z11" s="112">
        <v>0</v>
      </c>
      <c r="AA11" s="112">
        <v>40000</v>
      </c>
    </row>
    <row r="12" ht="13.5" customHeight="1" spans="1:27">
      <c r="A12" s="110" t="s">
        <v>37</v>
      </c>
      <c r="B12" s="110" t="s">
        <v>173</v>
      </c>
      <c r="C12" s="110" t="s">
        <v>175</v>
      </c>
      <c r="D12" s="109"/>
      <c r="E12" s="110" t="s">
        <v>765</v>
      </c>
      <c r="F12" s="110" t="s">
        <v>766</v>
      </c>
      <c r="G12" s="110" t="s">
        <v>767</v>
      </c>
      <c r="H12" s="111">
        <v>350750</v>
      </c>
      <c r="I12" s="112">
        <v>40000</v>
      </c>
      <c r="J12" s="112">
        <v>40000</v>
      </c>
      <c r="K12" s="112">
        <v>2000</v>
      </c>
      <c r="L12" s="112">
        <v>2000</v>
      </c>
      <c r="M12" s="112">
        <v>2000</v>
      </c>
      <c r="N12" s="112">
        <v>40000</v>
      </c>
      <c r="O12" s="112">
        <v>70000</v>
      </c>
      <c r="P12" s="112">
        <v>6000</v>
      </c>
      <c r="Q12" s="112">
        <v>0</v>
      </c>
      <c r="R12" s="112">
        <v>12000</v>
      </c>
      <c r="S12" s="112">
        <v>4000</v>
      </c>
      <c r="T12" s="112">
        <v>12000</v>
      </c>
      <c r="U12" s="112">
        <v>0</v>
      </c>
      <c r="V12" s="112">
        <v>0</v>
      </c>
      <c r="W12" s="112">
        <v>0</v>
      </c>
      <c r="X12" s="112">
        <v>80750</v>
      </c>
      <c r="Y12" s="112">
        <v>0</v>
      </c>
      <c r="Z12" s="112">
        <v>0</v>
      </c>
      <c r="AA12" s="112">
        <v>40000</v>
      </c>
    </row>
    <row r="13" ht="13.5" customHeight="1" spans="1:27">
      <c r="A13" s="109"/>
      <c r="B13" s="109"/>
      <c r="C13" s="109"/>
      <c r="D13" s="110" t="s">
        <v>768</v>
      </c>
      <c r="E13" s="110" t="s">
        <v>769</v>
      </c>
      <c r="F13" s="109"/>
      <c r="G13" s="109"/>
      <c r="H13" s="111">
        <v>366000</v>
      </c>
      <c r="I13" s="112">
        <v>50000</v>
      </c>
      <c r="J13" s="112">
        <v>50000</v>
      </c>
      <c r="K13" s="112">
        <v>2500</v>
      </c>
      <c r="L13" s="112">
        <v>2500</v>
      </c>
      <c r="M13" s="112">
        <v>2500</v>
      </c>
      <c r="N13" s="112">
        <v>50000</v>
      </c>
      <c r="O13" s="112">
        <v>87500</v>
      </c>
      <c r="P13" s="112">
        <v>7500</v>
      </c>
      <c r="Q13" s="112">
        <v>0</v>
      </c>
      <c r="R13" s="112">
        <v>15000</v>
      </c>
      <c r="S13" s="112">
        <v>5000</v>
      </c>
      <c r="T13" s="112">
        <v>15000</v>
      </c>
      <c r="U13" s="112">
        <v>0</v>
      </c>
      <c r="V13" s="112">
        <v>0</v>
      </c>
      <c r="W13" s="112">
        <v>0</v>
      </c>
      <c r="X13" s="112">
        <v>28500</v>
      </c>
      <c r="Y13" s="112">
        <v>0</v>
      </c>
      <c r="Z13" s="112">
        <v>0</v>
      </c>
      <c r="AA13" s="112">
        <v>50000</v>
      </c>
    </row>
    <row r="14" ht="13.5" customHeight="1" spans="1:27">
      <c r="A14" s="109"/>
      <c r="B14" s="109"/>
      <c r="C14" s="109"/>
      <c r="D14" s="110" t="s">
        <v>770</v>
      </c>
      <c r="E14" s="110" t="s">
        <v>43</v>
      </c>
      <c r="F14" s="109"/>
      <c r="G14" s="109"/>
      <c r="H14" s="111">
        <v>366000</v>
      </c>
      <c r="I14" s="112">
        <v>50000</v>
      </c>
      <c r="J14" s="112">
        <v>50000</v>
      </c>
      <c r="K14" s="112">
        <v>2500</v>
      </c>
      <c r="L14" s="112">
        <v>2500</v>
      </c>
      <c r="M14" s="112">
        <v>2500</v>
      </c>
      <c r="N14" s="112">
        <v>50000</v>
      </c>
      <c r="O14" s="112">
        <v>87500</v>
      </c>
      <c r="P14" s="112">
        <v>7500</v>
      </c>
      <c r="Q14" s="112">
        <v>0</v>
      </c>
      <c r="R14" s="112">
        <v>15000</v>
      </c>
      <c r="S14" s="112">
        <v>5000</v>
      </c>
      <c r="T14" s="112">
        <v>15000</v>
      </c>
      <c r="U14" s="112">
        <v>0</v>
      </c>
      <c r="V14" s="112">
        <v>0</v>
      </c>
      <c r="W14" s="112">
        <v>0</v>
      </c>
      <c r="X14" s="112">
        <v>28500</v>
      </c>
      <c r="Y14" s="112">
        <v>0</v>
      </c>
      <c r="Z14" s="112">
        <v>0</v>
      </c>
      <c r="AA14" s="112">
        <v>50000</v>
      </c>
    </row>
    <row r="15" ht="13.5" customHeight="1" spans="1:27">
      <c r="A15" s="110" t="s">
        <v>37</v>
      </c>
      <c r="B15" s="109"/>
      <c r="C15" s="109"/>
      <c r="D15" s="109"/>
      <c r="E15" s="110" t="s">
        <v>38</v>
      </c>
      <c r="F15" s="109"/>
      <c r="G15" s="109"/>
      <c r="H15" s="111">
        <v>366000</v>
      </c>
      <c r="I15" s="112">
        <v>50000</v>
      </c>
      <c r="J15" s="112">
        <v>50000</v>
      </c>
      <c r="K15" s="112">
        <v>2500</v>
      </c>
      <c r="L15" s="112">
        <v>2500</v>
      </c>
      <c r="M15" s="112">
        <v>2500</v>
      </c>
      <c r="N15" s="112">
        <v>50000</v>
      </c>
      <c r="O15" s="112">
        <v>87500</v>
      </c>
      <c r="P15" s="112">
        <v>7500</v>
      </c>
      <c r="Q15" s="112">
        <v>0</v>
      </c>
      <c r="R15" s="112">
        <v>15000</v>
      </c>
      <c r="S15" s="112">
        <v>5000</v>
      </c>
      <c r="T15" s="112">
        <v>15000</v>
      </c>
      <c r="U15" s="112">
        <v>0</v>
      </c>
      <c r="V15" s="112">
        <v>0</v>
      </c>
      <c r="W15" s="112">
        <v>0</v>
      </c>
      <c r="X15" s="112">
        <v>28500</v>
      </c>
      <c r="Y15" s="112">
        <v>0</v>
      </c>
      <c r="Z15" s="112">
        <v>0</v>
      </c>
      <c r="AA15" s="112">
        <v>50000</v>
      </c>
    </row>
    <row r="16" ht="13.5" customHeight="1" spans="1:27">
      <c r="A16" s="109"/>
      <c r="B16" s="110" t="s">
        <v>39</v>
      </c>
      <c r="C16" s="109"/>
      <c r="D16" s="109"/>
      <c r="E16" s="110" t="s">
        <v>40</v>
      </c>
      <c r="F16" s="109"/>
      <c r="G16" s="109"/>
      <c r="H16" s="111">
        <v>366000</v>
      </c>
      <c r="I16" s="112">
        <v>50000</v>
      </c>
      <c r="J16" s="112">
        <v>50000</v>
      </c>
      <c r="K16" s="112">
        <v>2500</v>
      </c>
      <c r="L16" s="112">
        <v>2500</v>
      </c>
      <c r="M16" s="112">
        <v>2500</v>
      </c>
      <c r="N16" s="112">
        <v>50000</v>
      </c>
      <c r="O16" s="112">
        <v>87500</v>
      </c>
      <c r="P16" s="112">
        <v>7500</v>
      </c>
      <c r="Q16" s="112">
        <v>0</v>
      </c>
      <c r="R16" s="112">
        <v>15000</v>
      </c>
      <c r="S16" s="112">
        <v>5000</v>
      </c>
      <c r="T16" s="112">
        <v>15000</v>
      </c>
      <c r="U16" s="112">
        <v>0</v>
      </c>
      <c r="V16" s="112">
        <v>0</v>
      </c>
      <c r="W16" s="112">
        <v>0</v>
      </c>
      <c r="X16" s="112">
        <v>28500</v>
      </c>
      <c r="Y16" s="112">
        <v>0</v>
      </c>
      <c r="Z16" s="112">
        <v>0</v>
      </c>
      <c r="AA16" s="112">
        <v>50000</v>
      </c>
    </row>
    <row r="17" ht="13.5" customHeight="1" spans="1:27">
      <c r="A17" s="110" t="s">
        <v>37</v>
      </c>
      <c r="B17" s="110" t="s">
        <v>39</v>
      </c>
      <c r="C17" s="110" t="s">
        <v>41</v>
      </c>
      <c r="D17" s="109"/>
      <c r="E17" s="110" t="s">
        <v>765</v>
      </c>
      <c r="F17" s="110" t="s">
        <v>766</v>
      </c>
      <c r="G17" s="110" t="s">
        <v>767</v>
      </c>
      <c r="H17" s="111">
        <v>366000</v>
      </c>
      <c r="I17" s="112">
        <v>50000</v>
      </c>
      <c r="J17" s="112">
        <v>50000</v>
      </c>
      <c r="K17" s="112">
        <v>2500</v>
      </c>
      <c r="L17" s="112">
        <v>2500</v>
      </c>
      <c r="M17" s="112">
        <v>2500</v>
      </c>
      <c r="N17" s="112">
        <v>50000</v>
      </c>
      <c r="O17" s="112">
        <v>87500</v>
      </c>
      <c r="P17" s="112">
        <v>7500</v>
      </c>
      <c r="Q17" s="112">
        <v>0</v>
      </c>
      <c r="R17" s="112">
        <v>15000</v>
      </c>
      <c r="S17" s="112">
        <v>5000</v>
      </c>
      <c r="T17" s="112">
        <v>15000</v>
      </c>
      <c r="U17" s="112">
        <v>0</v>
      </c>
      <c r="V17" s="112">
        <v>0</v>
      </c>
      <c r="W17" s="112">
        <v>0</v>
      </c>
      <c r="X17" s="112">
        <v>28500</v>
      </c>
      <c r="Y17" s="112">
        <v>0</v>
      </c>
      <c r="Z17" s="112">
        <v>0</v>
      </c>
      <c r="AA17" s="112">
        <v>50000</v>
      </c>
    </row>
    <row r="18" ht="13.5" customHeight="1" spans="1:27">
      <c r="A18" s="109"/>
      <c r="B18" s="109"/>
      <c r="C18" s="109"/>
      <c r="D18" s="110" t="s">
        <v>771</v>
      </c>
      <c r="E18" s="110" t="s">
        <v>772</v>
      </c>
      <c r="F18" s="109"/>
      <c r="G18" s="109"/>
      <c r="H18" s="111">
        <v>855500</v>
      </c>
      <c r="I18" s="112">
        <v>100000</v>
      </c>
      <c r="J18" s="112">
        <v>100000</v>
      </c>
      <c r="K18" s="112">
        <v>5000</v>
      </c>
      <c r="L18" s="112">
        <v>5000</v>
      </c>
      <c r="M18" s="112">
        <v>5000</v>
      </c>
      <c r="N18" s="112">
        <v>100000</v>
      </c>
      <c r="O18" s="112">
        <v>175000</v>
      </c>
      <c r="P18" s="112">
        <v>15000</v>
      </c>
      <c r="Q18" s="112">
        <v>0</v>
      </c>
      <c r="R18" s="112">
        <v>30000</v>
      </c>
      <c r="S18" s="112">
        <v>10000</v>
      </c>
      <c r="T18" s="112">
        <v>30000</v>
      </c>
      <c r="U18" s="112">
        <v>0</v>
      </c>
      <c r="V18" s="112">
        <v>0</v>
      </c>
      <c r="W18" s="112">
        <v>0</v>
      </c>
      <c r="X18" s="112">
        <v>180500</v>
      </c>
      <c r="Y18" s="112">
        <v>0</v>
      </c>
      <c r="Z18" s="112">
        <v>0</v>
      </c>
      <c r="AA18" s="112">
        <v>100000</v>
      </c>
    </row>
    <row r="19" ht="13.5" customHeight="1" spans="1:27">
      <c r="A19" s="109"/>
      <c r="B19" s="109"/>
      <c r="C19" s="109"/>
      <c r="D19" s="110" t="s">
        <v>773</v>
      </c>
      <c r="E19" s="110" t="s">
        <v>77</v>
      </c>
      <c r="F19" s="109"/>
      <c r="G19" s="109"/>
      <c r="H19" s="111">
        <v>764250</v>
      </c>
      <c r="I19" s="112">
        <v>90000</v>
      </c>
      <c r="J19" s="112">
        <v>90000</v>
      </c>
      <c r="K19" s="112">
        <v>4500</v>
      </c>
      <c r="L19" s="112">
        <v>4500</v>
      </c>
      <c r="M19" s="112">
        <v>4500</v>
      </c>
      <c r="N19" s="112">
        <v>90000</v>
      </c>
      <c r="O19" s="112">
        <v>157500</v>
      </c>
      <c r="P19" s="112">
        <v>13500</v>
      </c>
      <c r="Q19" s="112">
        <v>0</v>
      </c>
      <c r="R19" s="112">
        <v>27000</v>
      </c>
      <c r="S19" s="112">
        <v>9000</v>
      </c>
      <c r="T19" s="112">
        <v>27000</v>
      </c>
      <c r="U19" s="112">
        <v>0</v>
      </c>
      <c r="V19" s="112">
        <v>0</v>
      </c>
      <c r="W19" s="112">
        <v>0</v>
      </c>
      <c r="X19" s="112">
        <v>156750</v>
      </c>
      <c r="Y19" s="112">
        <v>0</v>
      </c>
      <c r="Z19" s="112">
        <v>0</v>
      </c>
      <c r="AA19" s="112">
        <v>90000</v>
      </c>
    </row>
    <row r="20" ht="13.5" customHeight="1" spans="1:27">
      <c r="A20" s="110" t="s">
        <v>37</v>
      </c>
      <c r="B20" s="109"/>
      <c r="C20" s="109"/>
      <c r="D20" s="109"/>
      <c r="E20" s="110" t="s">
        <v>38</v>
      </c>
      <c r="F20" s="109"/>
      <c r="G20" s="109"/>
      <c r="H20" s="111">
        <v>764250</v>
      </c>
      <c r="I20" s="112">
        <v>90000</v>
      </c>
      <c r="J20" s="112">
        <v>90000</v>
      </c>
      <c r="K20" s="112">
        <v>4500</v>
      </c>
      <c r="L20" s="112">
        <v>4500</v>
      </c>
      <c r="M20" s="112">
        <v>4500</v>
      </c>
      <c r="N20" s="112">
        <v>90000</v>
      </c>
      <c r="O20" s="112">
        <v>157500</v>
      </c>
      <c r="P20" s="112">
        <v>13500</v>
      </c>
      <c r="Q20" s="112">
        <v>0</v>
      </c>
      <c r="R20" s="112">
        <v>27000</v>
      </c>
      <c r="S20" s="112">
        <v>9000</v>
      </c>
      <c r="T20" s="112">
        <v>27000</v>
      </c>
      <c r="U20" s="112">
        <v>0</v>
      </c>
      <c r="V20" s="112">
        <v>0</v>
      </c>
      <c r="W20" s="112">
        <v>0</v>
      </c>
      <c r="X20" s="112">
        <v>156750</v>
      </c>
      <c r="Y20" s="112">
        <v>0</v>
      </c>
      <c r="Z20" s="112">
        <v>0</v>
      </c>
      <c r="AA20" s="112">
        <v>90000</v>
      </c>
    </row>
    <row r="21" ht="13.5" customHeight="1" spans="1:27">
      <c r="A21" s="109"/>
      <c r="B21" s="110" t="s">
        <v>74</v>
      </c>
      <c r="C21" s="109"/>
      <c r="D21" s="109"/>
      <c r="E21" s="110" t="s">
        <v>75</v>
      </c>
      <c r="F21" s="109"/>
      <c r="G21" s="109"/>
      <c r="H21" s="111">
        <v>764250</v>
      </c>
      <c r="I21" s="112">
        <v>90000</v>
      </c>
      <c r="J21" s="112">
        <v>90000</v>
      </c>
      <c r="K21" s="112">
        <v>4500</v>
      </c>
      <c r="L21" s="112">
        <v>4500</v>
      </c>
      <c r="M21" s="112">
        <v>4500</v>
      </c>
      <c r="N21" s="112">
        <v>90000</v>
      </c>
      <c r="O21" s="112">
        <v>157500</v>
      </c>
      <c r="P21" s="112">
        <v>13500</v>
      </c>
      <c r="Q21" s="112">
        <v>0</v>
      </c>
      <c r="R21" s="112">
        <v>27000</v>
      </c>
      <c r="S21" s="112">
        <v>9000</v>
      </c>
      <c r="T21" s="112">
        <v>27000</v>
      </c>
      <c r="U21" s="112">
        <v>0</v>
      </c>
      <c r="V21" s="112">
        <v>0</v>
      </c>
      <c r="W21" s="112">
        <v>0</v>
      </c>
      <c r="X21" s="112">
        <v>156750</v>
      </c>
      <c r="Y21" s="112">
        <v>0</v>
      </c>
      <c r="Z21" s="112">
        <v>0</v>
      </c>
      <c r="AA21" s="112">
        <v>90000</v>
      </c>
    </row>
    <row r="22" ht="13.5" customHeight="1" spans="1:27">
      <c r="A22" s="110" t="s">
        <v>37</v>
      </c>
      <c r="B22" s="110" t="s">
        <v>74</v>
      </c>
      <c r="C22" s="110" t="s">
        <v>76</v>
      </c>
      <c r="D22" s="109"/>
      <c r="E22" s="110" t="s">
        <v>765</v>
      </c>
      <c r="F22" s="110" t="s">
        <v>766</v>
      </c>
      <c r="G22" s="110" t="s">
        <v>766</v>
      </c>
      <c r="H22" s="111">
        <v>764250</v>
      </c>
      <c r="I22" s="112">
        <v>90000</v>
      </c>
      <c r="J22" s="112">
        <v>90000</v>
      </c>
      <c r="K22" s="112">
        <v>4500</v>
      </c>
      <c r="L22" s="112">
        <v>4500</v>
      </c>
      <c r="M22" s="112">
        <v>4500</v>
      </c>
      <c r="N22" s="112">
        <v>90000</v>
      </c>
      <c r="O22" s="112">
        <v>157500</v>
      </c>
      <c r="P22" s="112">
        <v>13500</v>
      </c>
      <c r="Q22" s="112">
        <v>0</v>
      </c>
      <c r="R22" s="112">
        <v>27000</v>
      </c>
      <c r="S22" s="112">
        <v>9000</v>
      </c>
      <c r="T22" s="112">
        <v>27000</v>
      </c>
      <c r="U22" s="112">
        <v>0</v>
      </c>
      <c r="V22" s="112">
        <v>0</v>
      </c>
      <c r="W22" s="112">
        <v>0</v>
      </c>
      <c r="X22" s="112">
        <v>156750</v>
      </c>
      <c r="Y22" s="112">
        <v>0</v>
      </c>
      <c r="Z22" s="112">
        <v>0</v>
      </c>
      <c r="AA22" s="112">
        <v>90000</v>
      </c>
    </row>
    <row r="23" ht="13.5" customHeight="1" spans="1:27">
      <c r="A23" s="109"/>
      <c r="B23" s="109"/>
      <c r="C23" s="109"/>
      <c r="D23" s="110" t="s">
        <v>774</v>
      </c>
      <c r="E23" s="110" t="s">
        <v>78</v>
      </c>
      <c r="F23" s="109"/>
      <c r="G23" s="109"/>
      <c r="H23" s="111">
        <v>91250</v>
      </c>
      <c r="I23" s="112">
        <v>10000</v>
      </c>
      <c r="J23" s="112">
        <v>10000</v>
      </c>
      <c r="K23" s="112">
        <v>500</v>
      </c>
      <c r="L23" s="112">
        <v>500</v>
      </c>
      <c r="M23" s="112">
        <v>500</v>
      </c>
      <c r="N23" s="112">
        <v>10000</v>
      </c>
      <c r="O23" s="112">
        <v>17500</v>
      </c>
      <c r="P23" s="112">
        <v>1500</v>
      </c>
      <c r="Q23" s="112">
        <v>0</v>
      </c>
      <c r="R23" s="112">
        <v>3000</v>
      </c>
      <c r="S23" s="112">
        <v>1000</v>
      </c>
      <c r="T23" s="112">
        <v>3000</v>
      </c>
      <c r="U23" s="112">
        <v>0</v>
      </c>
      <c r="V23" s="112">
        <v>0</v>
      </c>
      <c r="W23" s="112">
        <v>0</v>
      </c>
      <c r="X23" s="112">
        <v>23750</v>
      </c>
      <c r="Y23" s="112">
        <v>0</v>
      </c>
      <c r="Z23" s="112">
        <v>0</v>
      </c>
      <c r="AA23" s="112">
        <v>10000</v>
      </c>
    </row>
    <row r="24" ht="13.5" customHeight="1" spans="1:27">
      <c r="A24" s="110" t="s">
        <v>37</v>
      </c>
      <c r="B24" s="109"/>
      <c r="C24" s="109"/>
      <c r="D24" s="109"/>
      <c r="E24" s="110" t="s">
        <v>38</v>
      </c>
      <c r="F24" s="109"/>
      <c r="G24" s="109"/>
      <c r="H24" s="111">
        <v>91250</v>
      </c>
      <c r="I24" s="112">
        <v>10000</v>
      </c>
      <c r="J24" s="112">
        <v>10000</v>
      </c>
      <c r="K24" s="112">
        <v>500</v>
      </c>
      <c r="L24" s="112">
        <v>500</v>
      </c>
      <c r="M24" s="112">
        <v>500</v>
      </c>
      <c r="N24" s="112">
        <v>10000</v>
      </c>
      <c r="O24" s="112">
        <v>17500</v>
      </c>
      <c r="P24" s="112">
        <v>1500</v>
      </c>
      <c r="Q24" s="112">
        <v>0</v>
      </c>
      <c r="R24" s="112">
        <v>3000</v>
      </c>
      <c r="S24" s="112">
        <v>1000</v>
      </c>
      <c r="T24" s="112">
        <v>3000</v>
      </c>
      <c r="U24" s="112">
        <v>0</v>
      </c>
      <c r="V24" s="112">
        <v>0</v>
      </c>
      <c r="W24" s="112">
        <v>0</v>
      </c>
      <c r="X24" s="112">
        <v>23750</v>
      </c>
      <c r="Y24" s="112">
        <v>0</v>
      </c>
      <c r="Z24" s="112">
        <v>0</v>
      </c>
      <c r="AA24" s="112">
        <v>10000</v>
      </c>
    </row>
    <row r="25" ht="13.5" customHeight="1" spans="1:27">
      <c r="A25" s="109"/>
      <c r="B25" s="110" t="s">
        <v>74</v>
      </c>
      <c r="C25" s="109"/>
      <c r="D25" s="109"/>
      <c r="E25" s="110" t="s">
        <v>75</v>
      </c>
      <c r="F25" s="109"/>
      <c r="G25" s="109"/>
      <c r="H25" s="111">
        <v>91250</v>
      </c>
      <c r="I25" s="112">
        <v>10000</v>
      </c>
      <c r="J25" s="112">
        <v>10000</v>
      </c>
      <c r="K25" s="112">
        <v>500</v>
      </c>
      <c r="L25" s="112">
        <v>500</v>
      </c>
      <c r="M25" s="112">
        <v>500</v>
      </c>
      <c r="N25" s="112">
        <v>10000</v>
      </c>
      <c r="O25" s="112">
        <v>17500</v>
      </c>
      <c r="P25" s="112">
        <v>1500</v>
      </c>
      <c r="Q25" s="112">
        <v>0</v>
      </c>
      <c r="R25" s="112">
        <v>3000</v>
      </c>
      <c r="S25" s="112">
        <v>1000</v>
      </c>
      <c r="T25" s="112">
        <v>3000</v>
      </c>
      <c r="U25" s="112">
        <v>0</v>
      </c>
      <c r="V25" s="112">
        <v>0</v>
      </c>
      <c r="W25" s="112">
        <v>0</v>
      </c>
      <c r="X25" s="112">
        <v>23750</v>
      </c>
      <c r="Y25" s="112">
        <v>0</v>
      </c>
      <c r="Z25" s="112">
        <v>0</v>
      </c>
      <c r="AA25" s="112">
        <v>10000</v>
      </c>
    </row>
    <row r="26" ht="13.5" customHeight="1" spans="1:27">
      <c r="A26" s="110" t="s">
        <v>37</v>
      </c>
      <c r="B26" s="110" t="s">
        <v>74</v>
      </c>
      <c r="C26" s="110" t="s">
        <v>76</v>
      </c>
      <c r="D26" s="109"/>
      <c r="E26" s="110" t="s">
        <v>765</v>
      </c>
      <c r="F26" s="110" t="s">
        <v>766</v>
      </c>
      <c r="G26" s="110" t="s">
        <v>766</v>
      </c>
      <c r="H26" s="111">
        <v>91250</v>
      </c>
      <c r="I26" s="112">
        <v>10000</v>
      </c>
      <c r="J26" s="112">
        <v>10000</v>
      </c>
      <c r="K26" s="112">
        <v>500</v>
      </c>
      <c r="L26" s="112">
        <v>500</v>
      </c>
      <c r="M26" s="112">
        <v>500</v>
      </c>
      <c r="N26" s="112">
        <v>10000</v>
      </c>
      <c r="O26" s="112">
        <v>17500</v>
      </c>
      <c r="P26" s="112">
        <v>1500</v>
      </c>
      <c r="Q26" s="112">
        <v>0</v>
      </c>
      <c r="R26" s="112">
        <v>3000</v>
      </c>
      <c r="S26" s="112">
        <v>1000</v>
      </c>
      <c r="T26" s="112">
        <v>3000</v>
      </c>
      <c r="U26" s="112">
        <v>0</v>
      </c>
      <c r="V26" s="112">
        <v>0</v>
      </c>
      <c r="W26" s="112">
        <v>0</v>
      </c>
      <c r="X26" s="112">
        <v>23750</v>
      </c>
      <c r="Y26" s="112">
        <v>0</v>
      </c>
      <c r="Z26" s="112">
        <v>0</v>
      </c>
      <c r="AA26" s="112">
        <v>10000</v>
      </c>
    </row>
    <row r="27" ht="13.5" customHeight="1" spans="1:27">
      <c r="A27" s="109"/>
      <c r="B27" s="109"/>
      <c r="C27" s="109"/>
      <c r="D27" s="110" t="s">
        <v>775</v>
      </c>
      <c r="E27" s="110" t="s">
        <v>776</v>
      </c>
      <c r="F27" s="109"/>
      <c r="G27" s="109"/>
      <c r="H27" s="111">
        <v>231000</v>
      </c>
      <c r="I27" s="112">
        <v>30000</v>
      </c>
      <c r="J27" s="112">
        <v>30000</v>
      </c>
      <c r="K27" s="112">
        <v>1500</v>
      </c>
      <c r="L27" s="112">
        <v>1500</v>
      </c>
      <c r="M27" s="112">
        <v>1500</v>
      </c>
      <c r="N27" s="112">
        <v>30000</v>
      </c>
      <c r="O27" s="112">
        <v>52500</v>
      </c>
      <c r="P27" s="112">
        <v>4500</v>
      </c>
      <c r="Q27" s="112">
        <v>0</v>
      </c>
      <c r="R27" s="112">
        <v>9000</v>
      </c>
      <c r="S27" s="112">
        <v>3000</v>
      </c>
      <c r="T27" s="112">
        <v>9000</v>
      </c>
      <c r="U27" s="112">
        <v>0</v>
      </c>
      <c r="V27" s="112">
        <v>0</v>
      </c>
      <c r="W27" s="112">
        <v>0</v>
      </c>
      <c r="X27" s="112">
        <v>28500</v>
      </c>
      <c r="Y27" s="112">
        <v>0</v>
      </c>
      <c r="Z27" s="112">
        <v>0</v>
      </c>
      <c r="AA27" s="112">
        <v>30000</v>
      </c>
    </row>
    <row r="28" ht="13.5" customHeight="1" spans="1:27">
      <c r="A28" s="109"/>
      <c r="B28" s="109"/>
      <c r="C28" s="109"/>
      <c r="D28" s="110" t="s">
        <v>777</v>
      </c>
      <c r="E28" s="110" t="s">
        <v>61</v>
      </c>
      <c r="F28" s="109"/>
      <c r="G28" s="109"/>
      <c r="H28" s="111">
        <v>231000</v>
      </c>
      <c r="I28" s="112">
        <v>30000</v>
      </c>
      <c r="J28" s="112">
        <v>30000</v>
      </c>
      <c r="K28" s="112">
        <v>1500</v>
      </c>
      <c r="L28" s="112">
        <v>1500</v>
      </c>
      <c r="M28" s="112">
        <v>1500</v>
      </c>
      <c r="N28" s="112">
        <v>30000</v>
      </c>
      <c r="O28" s="112">
        <v>52500</v>
      </c>
      <c r="P28" s="112">
        <v>4500</v>
      </c>
      <c r="Q28" s="112">
        <v>0</v>
      </c>
      <c r="R28" s="112">
        <v>9000</v>
      </c>
      <c r="S28" s="112">
        <v>3000</v>
      </c>
      <c r="T28" s="112">
        <v>9000</v>
      </c>
      <c r="U28" s="112">
        <v>0</v>
      </c>
      <c r="V28" s="112">
        <v>0</v>
      </c>
      <c r="W28" s="112">
        <v>0</v>
      </c>
      <c r="X28" s="112">
        <v>28500</v>
      </c>
      <c r="Y28" s="112">
        <v>0</v>
      </c>
      <c r="Z28" s="112">
        <v>0</v>
      </c>
      <c r="AA28" s="112">
        <v>30000</v>
      </c>
    </row>
    <row r="29" ht="13.5" customHeight="1" spans="1:27">
      <c r="A29" s="110" t="s">
        <v>37</v>
      </c>
      <c r="B29" s="109"/>
      <c r="C29" s="109"/>
      <c r="D29" s="109"/>
      <c r="E29" s="110" t="s">
        <v>38</v>
      </c>
      <c r="F29" s="109"/>
      <c r="G29" s="109"/>
      <c r="H29" s="111">
        <v>231000</v>
      </c>
      <c r="I29" s="112">
        <v>30000</v>
      </c>
      <c r="J29" s="112">
        <v>30000</v>
      </c>
      <c r="K29" s="112">
        <v>1500</v>
      </c>
      <c r="L29" s="112">
        <v>1500</v>
      </c>
      <c r="M29" s="112">
        <v>1500</v>
      </c>
      <c r="N29" s="112">
        <v>30000</v>
      </c>
      <c r="O29" s="112">
        <v>52500</v>
      </c>
      <c r="P29" s="112">
        <v>4500</v>
      </c>
      <c r="Q29" s="112">
        <v>0</v>
      </c>
      <c r="R29" s="112">
        <v>9000</v>
      </c>
      <c r="S29" s="112">
        <v>3000</v>
      </c>
      <c r="T29" s="112">
        <v>9000</v>
      </c>
      <c r="U29" s="112">
        <v>0</v>
      </c>
      <c r="V29" s="112">
        <v>0</v>
      </c>
      <c r="W29" s="112">
        <v>0</v>
      </c>
      <c r="X29" s="112">
        <v>28500</v>
      </c>
      <c r="Y29" s="112">
        <v>0</v>
      </c>
      <c r="Z29" s="112">
        <v>0</v>
      </c>
      <c r="AA29" s="112">
        <v>30000</v>
      </c>
    </row>
    <row r="30" ht="13.5" customHeight="1" spans="1:27">
      <c r="A30" s="109"/>
      <c r="B30" s="110" t="s">
        <v>58</v>
      </c>
      <c r="C30" s="109"/>
      <c r="D30" s="109"/>
      <c r="E30" s="110" t="s">
        <v>59</v>
      </c>
      <c r="F30" s="109"/>
      <c r="G30" s="109"/>
      <c r="H30" s="111">
        <v>231000</v>
      </c>
      <c r="I30" s="112">
        <v>30000</v>
      </c>
      <c r="J30" s="112">
        <v>30000</v>
      </c>
      <c r="K30" s="112">
        <v>1500</v>
      </c>
      <c r="L30" s="112">
        <v>1500</v>
      </c>
      <c r="M30" s="112">
        <v>1500</v>
      </c>
      <c r="N30" s="112">
        <v>30000</v>
      </c>
      <c r="O30" s="112">
        <v>52500</v>
      </c>
      <c r="P30" s="112">
        <v>4500</v>
      </c>
      <c r="Q30" s="112">
        <v>0</v>
      </c>
      <c r="R30" s="112">
        <v>9000</v>
      </c>
      <c r="S30" s="112">
        <v>3000</v>
      </c>
      <c r="T30" s="112">
        <v>9000</v>
      </c>
      <c r="U30" s="112">
        <v>0</v>
      </c>
      <c r="V30" s="112">
        <v>0</v>
      </c>
      <c r="W30" s="112">
        <v>0</v>
      </c>
      <c r="X30" s="112">
        <v>28500</v>
      </c>
      <c r="Y30" s="112">
        <v>0</v>
      </c>
      <c r="Z30" s="112">
        <v>0</v>
      </c>
      <c r="AA30" s="112">
        <v>30000</v>
      </c>
    </row>
    <row r="31" ht="13.5" customHeight="1" spans="1:27">
      <c r="A31" s="110" t="s">
        <v>37</v>
      </c>
      <c r="B31" s="110" t="s">
        <v>58</v>
      </c>
      <c r="C31" s="110" t="s">
        <v>60</v>
      </c>
      <c r="D31" s="109"/>
      <c r="E31" s="110" t="s">
        <v>765</v>
      </c>
      <c r="F31" s="110" t="s">
        <v>766</v>
      </c>
      <c r="G31" s="110" t="s">
        <v>766</v>
      </c>
      <c r="H31" s="111">
        <v>231000</v>
      </c>
      <c r="I31" s="112">
        <v>30000</v>
      </c>
      <c r="J31" s="112">
        <v>30000</v>
      </c>
      <c r="K31" s="112">
        <v>1500</v>
      </c>
      <c r="L31" s="112">
        <v>1500</v>
      </c>
      <c r="M31" s="112">
        <v>1500</v>
      </c>
      <c r="N31" s="112">
        <v>30000</v>
      </c>
      <c r="O31" s="112">
        <v>52500</v>
      </c>
      <c r="P31" s="112">
        <v>4500</v>
      </c>
      <c r="Q31" s="112">
        <v>0</v>
      </c>
      <c r="R31" s="112">
        <v>9000</v>
      </c>
      <c r="S31" s="112">
        <v>3000</v>
      </c>
      <c r="T31" s="112">
        <v>9000</v>
      </c>
      <c r="U31" s="112">
        <v>0</v>
      </c>
      <c r="V31" s="112">
        <v>0</v>
      </c>
      <c r="W31" s="112">
        <v>0</v>
      </c>
      <c r="X31" s="112">
        <v>28500</v>
      </c>
      <c r="Y31" s="112">
        <v>0</v>
      </c>
      <c r="Z31" s="112">
        <v>0</v>
      </c>
      <c r="AA31" s="112">
        <v>30000</v>
      </c>
    </row>
    <row r="32" ht="13.5" customHeight="1" spans="1:27">
      <c r="A32" s="109"/>
      <c r="B32" s="109"/>
      <c r="C32" s="109"/>
      <c r="D32" s="110" t="s">
        <v>778</v>
      </c>
      <c r="E32" s="110" t="s">
        <v>779</v>
      </c>
      <c r="F32" s="109"/>
      <c r="G32" s="109"/>
      <c r="H32" s="111">
        <v>435000</v>
      </c>
      <c r="I32" s="112">
        <v>42000</v>
      </c>
      <c r="J32" s="112">
        <v>42000</v>
      </c>
      <c r="K32" s="112">
        <v>2100</v>
      </c>
      <c r="L32" s="112">
        <v>2100</v>
      </c>
      <c r="M32" s="112">
        <v>2100</v>
      </c>
      <c r="N32" s="112">
        <v>42000</v>
      </c>
      <c r="O32" s="112">
        <v>84000</v>
      </c>
      <c r="P32" s="112">
        <v>42000</v>
      </c>
      <c r="Q32" s="112">
        <v>0</v>
      </c>
      <c r="R32" s="112">
        <v>12600</v>
      </c>
      <c r="S32" s="112">
        <v>4200</v>
      </c>
      <c r="T32" s="112">
        <v>10500</v>
      </c>
      <c r="U32" s="112">
        <v>0</v>
      </c>
      <c r="V32" s="112">
        <v>0</v>
      </c>
      <c r="W32" s="112">
        <v>0</v>
      </c>
      <c r="X32" s="112">
        <v>57000</v>
      </c>
      <c r="Y32" s="112">
        <v>0</v>
      </c>
      <c r="Z32" s="112">
        <v>0</v>
      </c>
      <c r="AA32" s="112">
        <v>92400</v>
      </c>
    </row>
    <row r="33" ht="13.5" customHeight="1" spans="1:27">
      <c r="A33" s="109"/>
      <c r="B33" s="109"/>
      <c r="C33" s="109"/>
      <c r="D33" s="110" t="s">
        <v>780</v>
      </c>
      <c r="E33" s="110" t="s">
        <v>142</v>
      </c>
      <c r="F33" s="109"/>
      <c r="G33" s="109"/>
      <c r="H33" s="111">
        <v>435000</v>
      </c>
      <c r="I33" s="112">
        <v>42000</v>
      </c>
      <c r="J33" s="112">
        <v>42000</v>
      </c>
      <c r="K33" s="112">
        <v>2100</v>
      </c>
      <c r="L33" s="112">
        <v>2100</v>
      </c>
      <c r="M33" s="112">
        <v>2100</v>
      </c>
      <c r="N33" s="112">
        <v>42000</v>
      </c>
      <c r="O33" s="112">
        <v>84000</v>
      </c>
      <c r="P33" s="112">
        <v>42000</v>
      </c>
      <c r="Q33" s="112">
        <v>0</v>
      </c>
      <c r="R33" s="112">
        <v>12600</v>
      </c>
      <c r="S33" s="112">
        <v>4200</v>
      </c>
      <c r="T33" s="112">
        <v>10500</v>
      </c>
      <c r="U33" s="112">
        <v>0</v>
      </c>
      <c r="V33" s="112">
        <v>0</v>
      </c>
      <c r="W33" s="112">
        <v>0</v>
      </c>
      <c r="X33" s="112">
        <v>57000</v>
      </c>
      <c r="Y33" s="112">
        <v>0</v>
      </c>
      <c r="Z33" s="112">
        <v>0</v>
      </c>
      <c r="AA33" s="112">
        <v>92400</v>
      </c>
    </row>
    <row r="34" ht="13.5" customHeight="1" spans="1:27">
      <c r="A34" s="110" t="s">
        <v>37</v>
      </c>
      <c r="B34" s="109"/>
      <c r="C34" s="109"/>
      <c r="D34" s="109"/>
      <c r="E34" s="110" t="s">
        <v>38</v>
      </c>
      <c r="F34" s="109"/>
      <c r="G34" s="109"/>
      <c r="H34" s="111">
        <v>435000</v>
      </c>
      <c r="I34" s="112">
        <v>42000</v>
      </c>
      <c r="J34" s="112">
        <v>42000</v>
      </c>
      <c r="K34" s="112">
        <v>2100</v>
      </c>
      <c r="L34" s="112">
        <v>2100</v>
      </c>
      <c r="M34" s="112">
        <v>2100</v>
      </c>
      <c r="N34" s="112">
        <v>42000</v>
      </c>
      <c r="O34" s="112">
        <v>84000</v>
      </c>
      <c r="P34" s="112">
        <v>42000</v>
      </c>
      <c r="Q34" s="112">
        <v>0</v>
      </c>
      <c r="R34" s="112">
        <v>12600</v>
      </c>
      <c r="S34" s="112">
        <v>4200</v>
      </c>
      <c r="T34" s="112">
        <v>10500</v>
      </c>
      <c r="U34" s="112">
        <v>0</v>
      </c>
      <c r="V34" s="112">
        <v>0</v>
      </c>
      <c r="W34" s="112">
        <v>0</v>
      </c>
      <c r="X34" s="112">
        <v>57000</v>
      </c>
      <c r="Y34" s="112">
        <v>0</v>
      </c>
      <c r="Z34" s="112">
        <v>0</v>
      </c>
      <c r="AA34" s="112">
        <v>92400</v>
      </c>
    </row>
    <row r="35" ht="13.5" customHeight="1" spans="1:27">
      <c r="A35" s="109"/>
      <c r="B35" s="110" t="s">
        <v>139</v>
      </c>
      <c r="C35" s="109"/>
      <c r="D35" s="109"/>
      <c r="E35" s="110" t="s">
        <v>140</v>
      </c>
      <c r="F35" s="109"/>
      <c r="G35" s="109"/>
      <c r="H35" s="111">
        <v>435000</v>
      </c>
      <c r="I35" s="112">
        <v>42000</v>
      </c>
      <c r="J35" s="112">
        <v>42000</v>
      </c>
      <c r="K35" s="112">
        <v>2100</v>
      </c>
      <c r="L35" s="112">
        <v>2100</v>
      </c>
      <c r="M35" s="112">
        <v>2100</v>
      </c>
      <c r="N35" s="112">
        <v>42000</v>
      </c>
      <c r="O35" s="112">
        <v>84000</v>
      </c>
      <c r="P35" s="112">
        <v>42000</v>
      </c>
      <c r="Q35" s="112">
        <v>0</v>
      </c>
      <c r="R35" s="112">
        <v>12600</v>
      </c>
      <c r="S35" s="112">
        <v>4200</v>
      </c>
      <c r="T35" s="112">
        <v>10500</v>
      </c>
      <c r="U35" s="112">
        <v>0</v>
      </c>
      <c r="V35" s="112">
        <v>0</v>
      </c>
      <c r="W35" s="112">
        <v>0</v>
      </c>
      <c r="X35" s="112">
        <v>57000</v>
      </c>
      <c r="Y35" s="112">
        <v>0</v>
      </c>
      <c r="Z35" s="112">
        <v>0</v>
      </c>
      <c r="AA35" s="112">
        <v>92400</v>
      </c>
    </row>
    <row r="36" ht="13.5" customHeight="1" spans="1:27">
      <c r="A36" s="110" t="s">
        <v>37</v>
      </c>
      <c r="B36" s="110" t="s">
        <v>139</v>
      </c>
      <c r="C36" s="110" t="s">
        <v>141</v>
      </c>
      <c r="D36" s="109"/>
      <c r="E36" s="110" t="s">
        <v>765</v>
      </c>
      <c r="F36" s="110" t="s">
        <v>781</v>
      </c>
      <c r="G36" s="110" t="s">
        <v>767</v>
      </c>
      <c r="H36" s="111">
        <v>435000</v>
      </c>
      <c r="I36" s="112">
        <v>42000</v>
      </c>
      <c r="J36" s="112">
        <v>42000</v>
      </c>
      <c r="K36" s="112">
        <v>2100</v>
      </c>
      <c r="L36" s="112">
        <v>2100</v>
      </c>
      <c r="M36" s="112">
        <v>2100</v>
      </c>
      <c r="N36" s="112">
        <v>42000</v>
      </c>
      <c r="O36" s="112">
        <v>84000</v>
      </c>
      <c r="P36" s="112">
        <v>42000</v>
      </c>
      <c r="Q36" s="112">
        <v>0</v>
      </c>
      <c r="R36" s="112">
        <v>12600</v>
      </c>
      <c r="S36" s="112">
        <v>4200</v>
      </c>
      <c r="T36" s="112">
        <v>10500</v>
      </c>
      <c r="U36" s="112">
        <v>0</v>
      </c>
      <c r="V36" s="112">
        <v>0</v>
      </c>
      <c r="W36" s="112">
        <v>0</v>
      </c>
      <c r="X36" s="112">
        <v>57000</v>
      </c>
      <c r="Y36" s="112">
        <v>0</v>
      </c>
      <c r="Z36" s="112">
        <v>0</v>
      </c>
      <c r="AA36" s="112">
        <v>92400</v>
      </c>
    </row>
    <row r="37" ht="13.5" customHeight="1" spans="1:27">
      <c r="A37" s="109"/>
      <c r="B37" s="109"/>
      <c r="C37" s="109"/>
      <c r="D37" s="110" t="s">
        <v>782</v>
      </c>
      <c r="E37" s="110" t="s">
        <v>783</v>
      </c>
      <c r="F37" s="109"/>
      <c r="G37" s="109"/>
      <c r="H37" s="111">
        <v>217500</v>
      </c>
      <c r="I37" s="112">
        <v>28000</v>
      </c>
      <c r="J37" s="112">
        <v>28000</v>
      </c>
      <c r="K37" s="112">
        <v>1400</v>
      </c>
      <c r="L37" s="112">
        <v>1400</v>
      </c>
      <c r="M37" s="112">
        <v>1400</v>
      </c>
      <c r="N37" s="112">
        <v>28000</v>
      </c>
      <c r="O37" s="112">
        <v>49000</v>
      </c>
      <c r="P37" s="112">
        <v>4200</v>
      </c>
      <c r="Q37" s="112">
        <v>0</v>
      </c>
      <c r="R37" s="112">
        <v>8400</v>
      </c>
      <c r="S37" s="112">
        <v>2800</v>
      </c>
      <c r="T37" s="112">
        <v>8400</v>
      </c>
      <c r="U37" s="112">
        <v>0</v>
      </c>
      <c r="V37" s="112">
        <v>0</v>
      </c>
      <c r="W37" s="112">
        <v>0</v>
      </c>
      <c r="X37" s="112">
        <v>28500</v>
      </c>
      <c r="Y37" s="112">
        <v>0</v>
      </c>
      <c r="Z37" s="112">
        <v>0</v>
      </c>
      <c r="AA37" s="112">
        <v>28000</v>
      </c>
    </row>
    <row r="38" ht="13.5" customHeight="1" spans="1:27">
      <c r="A38" s="109"/>
      <c r="B38" s="109"/>
      <c r="C38" s="109"/>
      <c r="D38" s="110" t="s">
        <v>784</v>
      </c>
      <c r="E38" s="110" t="s">
        <v>182</v>
      </c>
      <c r="F38" s="109"/>
      <c r="G38" s="109"/>
      <c r="H38" s="111">
        <v>217500</v>
      </c>
      <c r="I38" s="112">
        <v>28000</v>
      </c>
      <c r="J38" s="112">
        <v>28000</v>
      </c>
      <c r="K38" s="112">
        <v>1400</v>
      </c>
      <c r="L38" s="112">
        <v>1400</v>
      </c>
      <c r="M38" s="112">
        <v>1400</v>
      </c>
      <c r="N38" s="112">
        <v>28000</v>
      </c>
      <c r="O38" s="112">
        <v>49000</v>
      </c>
      <c r="P38" s="112">
        <v>4200</v>
      </c>
      <c r="Q38" s="112">
        <v>0</v>
      </c>
      <c r="R38" s="112">
        <v>8400</v>
      </c>
      <c r="S38" s="112">
        <v>2800</v>
      </c>
      <c r="T38" s="112">
        <v>8400</v>
      </c>
      <c r="U38" s="112">
        <v>0</v>
      </c>
      <c r="V38" s="112">
        <v>0</v>
      </c>
      <c r="W38" s="112">
        <v>0</v>
      </c>
      <c r="X38" s="112">
        <v>28500</v>
      </c>
      <c r="Y38" s="112">
        <v>0</v>
      </c>
      <c r="Z38" s="112">
        <v>0</v>
      </c>
      <c r="AA38" s="112">
        <v>28000</v>
      </c>
    </row>
    <row r="39" ht="13.5" customHeight="1" spans="1:27">
      <c r="A39" s="110" t="s">
        <v>37</v>
      </c>
      <c r="B39" s="109"/>
      <c r="C39" s="109"/>
      <c r="D39" s="109"/>
      <c r="E39" s="110" t="s">
        <v>38</v>
      </c>
      <c r="F39" s="109"/>
      <c r="G39" s="109"/>
      <c r="H39" s="111">
        <v>217500</v>
      </c>
      <c r="I39" s="112">
        <v>28000</v>
      </c>
      <c r="J39" s="112">
        <v>28000</v>
      </c>
      <c r="K39" s="112">
        <v>1400</v>
      </c>
      <c r="L39" s="112">
        <v>1400</v>
      </c>
      <c r="M39" s="112">
        <v>1400</v>
      </c>
      <c r="N39" s="112">
        <v>28000</v>
      </c>
      <c r="O39" s="112">
        <v>49000</v>
      </c>
      <c r="P39" s="112">
        <v>4200</v>
      </c>
      <c r="Q39" s="112">
        <v>0</v>
      </c>
      <c r="R39" s="112">
        <v>8400</v>
      </c>
      <c r="S39" s="112">
        <v>2800</v>
      </c>
      <c r="T39" s="112">
        <v>8400</v>
      </c>
      <c r="U39" s="112">
        <v>0</v>
      </c>
      <c r="V39" s="112">
        <v>0</v>
      </c>
      <c r="W39" s="112">
        <v>0</v>
      </c>
      <c r="X39" s="112">
        <v>28500</v>
      </c>
      <c r="Y39" s="112">
        <v>0</v>
      </c>
      <c r="Z39" s="112">
        <v>0</v>
      </c>
      <c r="AA39" s="112">
        <v>28000</v>
      </c>
    </row>
    <row r="40" ht="13.5" customHeight="1" spans="1:27">
      <c r="A40" s="109"/>
      <c r="B40" s="110" t="s">
        <v>179</v>
      </c>
      <c r="C40" s="109"/>
      <c r="D40" s="109"/>
      <c r="E40" s="110" t="s">
        <v>180</v>
      </c>
      <c r="F40" s="109"/>
      <c r="G40" s="109"/>
      <c r="H40" s="111">
        <v>217500</v>
      </c>
      <c r="I40" s="112">
        <v>28000</v>
      </c>
      <c r="J40" s="112">
        <v>28000</v>
      </c>
      <c r="K40" s="112">
        <v>1400</v>
      </c>
      <c r="L40" s="112">
        <v>1400</v>
      </c>
      <c r="M40" s="112">
        <v>1400</v>
      </c>
      <c r="N40" s="112">
        <v>28000</v>
      </c>
      <c r="O40" s="112">
        <v>49000</v>
      </c>
      <c r="P40" s="112">
        <v>4200</v>
      </c>
      <c r="Q40" s="112">
        <v>0</v>
      </c>
      <c r="R40" s="112">
        <v>8400</v>
      </c>
      <c r="S40" s="112">
        <v>2800</v>
      </c>
      <c r="T40" s="112">
        <v>8400</v>
      </c>
      <c r="U40" s="112">
        <v>0</v>
      </c>
      <c r="V40" s="112">
        <v>0</v>
      </c>
      <c r="W40" s="112">
        <v>0</v>
      </c>
      <c r="X40" s="112">
        <v>28500</v>
      </c>
      <c r="Y40" s="112">
        <v>0</v>
      </c>
      <c r="Z40" s="112">
        <v>0</v>
      </c>
      <c r="AA40" s="112">
        <v>28000</v>
      </c>
    </row>
    <row r="41" ht="13.5" customHeight="1" spans="1:27">
      <c r="A41" s="110" t="s">
        <v>37</v>
      </c>
      <c r="B41" s="110" t="s">
        <v>179</v>
      </c>
      <c r="C41" s="110" t="s">
        <v>181</v>
      </c>
      <c r="D41" s="109"/>
      <c r="E41" s="110" t="s">
        <v>765</v>
      </c>
      <c r="F41" s="110" t="s">
        <v>766</v>
      </c>
      <c r="G41" s="110" t="s">
        <v>767</v>
      </c>
      <c r="H41" s="111">
        <v>217500</v>
      </c>
      <c r="I41" s="112">
        <v>28000</v>
      </c>
      <c r="J41" s="112">
        <v>28000</v>
      </c>
      <c r="K41" s="112">
        <v>1400</v>
      </c>
      <c r="L41" s="112">
        <v>1400</v>
      </c>
      <c r="M41" s="112">
        <v>1400</v>
      </c>
      <c r="N41" s="112">
        <v>28000</v>
      </c>
      <c r="O41" s="112">
        <v>49000</v>
      </c>
      <c r="P41" s="112">
        <v>4200</v>
      </c>
      <c r="Q41" s="112">
        <v>0</v>
      </c>
      <c r="R41" s="112">
        <v>8400</v>
      </c>
      <c r="S41" s="112">
        <v>2800</v>
      </c>
      <c r="T41" s="112">
        <v>8400</v>
      </c>
      <c r="U41" s="112">
        <v>0</v>
      </c>
      <c r="V41" s="112">
        <v>0</v>
      </c>
      <c r="W41" s="112">
        <v>0</v>
      </c>
      <c r="X41" s="112">
        <v>28500</v>
      </c>
      <c r="Y41" s="112">
        <v>0</v>
      </c>
      <c r="Z41" s="112">
        <v>0</v>
      </c>
      <c r="AA41" s="112">
        <v>28000</v>
      </c>
    </row>
    <row r="42" ht="13.5" customHeight="1" spans="1:27">
      <c r="A42" s="109"/>
      <c r="B42" s="109"/>
      <c r="C42" s="109"/>
      <c r="D42" s="110" t="s">
        <v>785</v>
      </c>
      <c r="E42" s="110" t="s">
        <v>786</v>
      </c>
      <c r="F42" s="109"/>
      <c r="G42" s="109"/>
      <c r="H42" s="111">
        <v>291000</v>
      </c>
      <c r="I42" s="112">
        <v>26000</v>
      </c>
      <c r="J42" s="112">
        <v>26000</v>
      </c>
      <c r="K42" s="112">
        <v>1300</v>
      </c>
      <c r="L42" s="112">
        <v>1300</v>
      </c>
      <c r="M42" s="112">
        <v>1300</v>
      </c>
      <c r="N42" s="112">
        <v>26000</v>
      </c>
      <c r="O42" s="112">
        <v>52000</v>
      </c>
      <c r="P42" s="112">
        <v>26000</v>
      </c>
      <c r="Q42" s="112">
        <v>0</v>
      </c>
      <c r="R42" s="112">
        <v>7800</v>
      </c>
      <c r="S42" s="112">
        <v>2600</v>
      </c>
      <c r="T42" s="112">
        <v>6500</v>
      </c>
      <c r="U42" s="112">
        <v>0</v>
      </c>
      <c r="V42" s="112">
        <v>0</v>
      </c>
      <c r="W42" s="112">
        <v>0</v>
      </c>
      <c r="X42" s="112">
        <v>57000</v>
      </c>
      <c r="Y42" s="112">
        <v>0</v>
      </c>
      <c r="Z42" s="112">
        <v>0</v>
      </c>
      <c r="AA42" s="112">
        <v>57200</v>
      </c>
    </row>
    <row r="43" ht="13.5" customHeight="1" spans="1:27">
      <c r="A43" s="109"/>
      <c r="B43" s="109"/>
      <c r="C43" s="109"/>
      <c r="D43" s="110" t="s">
        <v>787</v>
      </c>
      <c r="E43" s="110" t="s">
        <v>788</v>
      </c>
      <c r="F43" s="109"/>
      <c r="G43" s="109"/>
      <c r="H43" s="111">
        <v>291000</v>
      </c>
      <c r="I43" s="112">
        <v>26000</v>
      </c>
      <c r="J43" s="112">
        <v>26000</v>
      </c>
      <c r="K43" s="112">
        <v>1300</v>
      </c>
      <c r="L43" s="112">
        <v>1300</v>
      </c>
      <c r="M43" s="112">
        <v>1300</v>
      </c>
      <c r="N43" s="112">
        <v>26000</v>
      </c>
      <c r="O43" s="112">
        <v>52000</v>
      </c>
      <c r="P43" s="112">
        <v>26000</v>
      </c>
      <c r="Q43" s="112">
        <v>0</v>
      </c>
      <c r="R43" s="112">
        <v>7800</v>
      </c>
      <c r="S43" s="112">
        <v>2600</v>
      </c>
      <c r="T43" s="112">
        <v>6500</v>
      </c>
      <c r="U43" s="112">
        <v>0</v>
      </c>
      <c r="V43" s="112">
        <v>0</v>
      </c>
      <c r="W43" s="112">
        <v>0</v>
      </c>
      <c r="X43" s="112">
        <v>57000</v>
      </c>
      <c r="Y43" s="112">
        <v>0</v>
      </c>
      <c r="Z43" s="112">
        <v>0</v>
      </c>
      <c r="AA43" s="112">
        <v>57200</v>
      </c>
    </row>
    <row r="44" ht="13.5" customHeight="1" spans="1:27">
      <c r="A44" s="110" t="s">
        <v>205</v>
      </c>
      <c r="B44" s="109"/>
      <c r="C44" s="109"/>
      <c r="D44" s="109"/>
      <c r="E44" s="110" t="s">
        <v>206</v>
      </c>
      <c r="F44" s="109"/>
      <c r="G44" s="109"/>
      <c r="H44" s="111">
        <v>291000</v>
      </c>
      <c r="I44" s="112">
        <v>26000</v>
      </c>
      <c r="J44" s="112">
        <v>26000</v>
      </c>
      <c r="K44" s="112">
        <v>1300</v>
      </c>
      <c r="L44" s="112">
        <v>1300</v>
      </c>
      <c r="M44" s="112">
        <v>1300</v>
      </c>
      <c r="N44" s="112">
        <v>26000</v>
      </c>
      <c r="O44" s="112">
        <v>52000</v>
      </c>
      <c r="P44" s="112">
        <v>26000</v>
      </c>
      <c r="Q44" s="112">
        <v>0</v>
      </c>
      <c r="R44" s="112">
        <v>7800</v>
      </c>
      <c r="S44" s="112">
        <v>2600</v>
      </c>
      <c r="T44" s="112">
        <v>6500</v>
      </c>
      <c r="U44" s="112">
        <v>0</v>
      </c>
      <c r="V44" s="112">
        <v>0</v>
      </c>
      <c r="W44" s="112">
        <v>0</v>
      </c>
      <c r="X44" s="112">
        <v>57000</v>
      </c>
      <c r="Y44" s="112">
        <v>0</v>
      </c>
      <c r="Z44" s="112">
        <v>0</v>
      </c>
      <c r="AA44" s="112">
        <v>57200</v>
      </c>
    </row>
    <row r="45" ht="13.5" customHeight="1" spans="1:27">
      <c r="A45" s="109"/>
      <c r="B45" s="110" t="s">
        <v>229</v>
      </c>
      <c r="C45" s="109"/>
      <c r="D45" s="109"/>
      <c r="E45" s="110" t="s">
        <v>230</v>
      </c>
      <c r="F45" s="109"/>
      <c r="G45" s="109"/>
      <c r="H45" s="111">
        <v>291000</v>
      </c>
      <c r="I45" s="112">
        <v>26000</v>
      </c>
      <c r="J45" s="112">
        <v>26000</v>
      </c>
      <c r="K45" s="112">
        <v>1300</v>
      </c>
      <c r="L45" s="112">
        <v>1300</v>
      </c>
      <c r="M45" s="112">
        <v>1300</v>
      </c>
      <c r="N45" s="112">
        <v>26000</v>
      </c>
      <c r="O45" s="112">
        <v>52000</v>
      </c>
      <c r="P45" s="112">
        <v>26000</v>
      </c>
      <c r="Q45" s="112">
        <v>0</v>
      </c>
      <c r="R45" s="112">
        <v>7800</v>
      </c>
      <c r="S45" s="112">
        <v>2600</v>
      </c>
      <c r="T45" s="112">
        <v>6500</v>
      </c>
      <c r="U45" s="112">
        <v>0</v>
      </c>
      <c r="V45" s="112">
        <v>0</v>
      </c>
      <c r="W45" s="112">
        <v>0</v>
      </c>
      <c r="X45" s="112">
        <v>57000</v>
      </c>
      <c r="Y45" s="112">
        <v>0</v>
      </c>
      <c r="Z45" s="112">
        <v>0</v>
      </c>
      <c r="AA45" s="112">
        <v>57200</v>
      </c>
    </row>
    <row r="46" ht="13.5" customHeight="1" spans="1:27">
      <c r="A46" s="110" t="s">
        <v>205</v>
      </c>
      <c r="B46" s="110" t="s">
        <v>229</v>
      </c>
      <c r="C46" s="110" t="s">
        <v>231</v>
      </c>
      <c r="D46" s="109"/>
      <c r="E46" s="110" t="s">
        <v>765</v>
      </c>
      <c r="F46" s="110" t="s">
        <v>781</v>
      </c>
      <c r="G46" s="110" t="s">
        <v>767</v>
      </c>
      <c r="H46" s="111">
        <v>291000</v>
      </c>
      <c r="I46" s="112">
        <v>26000</v>
      </c>
      <c r="J46" s="112">
        <v>26000</v>
      </c>
      <c r="K46" s="112">
        <v>1300</v>
      </c>
      <c r="L46" s="112">
        <v>1300</v>
      </c>
      <c r="M46" s="112">
        <v>1300</v>
      </c>
      <c r="N46" s="112">
        <v>26000</v>
      </c>
      <c r="O46" s="112">
        <v>52000</v>
      </c>
      <c r="P46" s="112">
        <v>26000</v>
      </c>
      <c r="Q46" s="112">
        <v>0</v>
      </c>
      <c r="R46" s="112">
        <v>7800</v>
      </c>
      <c r="S46" s="112">
        <v>2600</v>
      </c>
      <c r="T46" s="112">
        <v>6500</v>
      </c>
      <c r="U46" s="112">
        <v>0</v>
      </c>
      <c r="V46" s="112">
        <v>0</v>
      </c>
      <c r="W46" s="112">
        <v>0</v>
      </c>
      <c r="X46" s="112">
        <v>57000</v>
      </c>
      <c r="Y46" s="112">
        <v>0</v>
      </c>
      <c r="Z46" s="112">
        <v>0</v>
      </c>
      <c r="AA46" s="112">
        <v>57200</v>
      </c>
    </row>
    <row r="47" ht="13.5" customHeight="1" spans="1:27">
      <c r="A47" s="109"/>
      <c r="B47" s="109"/>
      <c r="C47" s="109"/>
      <c r="D47" s="110" t="s">
        <v>789</v>
      </c>
      <c r="E47" s="110" t="s">
        <v>790</v>
      </c>
      <c r="F47" s="109"/>
      <c r="G47" s="109"/>
      <c r="H47" s="111">
        <v>64250</v>
      </c>
      <c r="I47" s="112">
        <v>6000</v>
      </c>
      <c r="J47" s="112">
        <v>6000</v>
      </c>
      <c r="K47" s="112">
        <v>300</v>
      </c>
      <c r="L47" s="112">
        <v>300</v>
      </c>
      <c r="M47" s="112">
        <v>300</v>
      </c>
      <c r="N47" s="112">
        <v>6000</v>
      </c>
      <c r="O47" s="112">
        <v>10500</v>
      </c>
      <c r="P47" s="112">
        <v>900</v>
      </c>
      <c r="Q47" s="112">
        <v>0</v>
      </c>
      <c r="R47" s="112">
        <v>1800</v>
      </c>
      <c r="S47" s="112">
        <v>600</v>
      </c>
      <c r="T47" s="112">
        <v>1800</v>
      </c>
      <c r="U47" s="112">
        <v>0</v>
      </c>
      <c r="V47" s="112">
        <v>0</v>
      </c>
      <c r="W47" s="112">
        <v>0</v>
      </c>
      <c r="X47" s="112">
        <v>23750</v>
      </c>
      <c r="Y47" s="112">
        <v>0</v>
      </c>
      <c r="Z47" s="112">
        <v>0</v>
      </c>
      <c r="AA47" s="112">
        <v>6000</v>
      </c>
    </row>
    <row r="48" ht="13.5" customHeight="1" spans="1:27">
      <c r="A48" s="109"/>
      <c r="B48" s="109"/>
      <c r="C48" s="109"/>
      <c r="D48" s="110" t="s">
        <v>791</v>
      </c>
      <c r="E48" s="110" t="s">
        <v>170</v>
      </c>
      <c r="F48" s="109"/>
      <c r="G48" s="109"/>
      <c r="H48" s="111">
        <v>64250</v>
      </c>
      <c r="I48" s="112">
        <v>6000</v>
      </c>
      <c r="J48" s="112">
        <v>6000</v>
      </c>
      <c r="K48" s="112">
        <v>300</v>
      </c>
      <c r="L48" s="112">
        <v>300</v>
      </c>
      <c r="M48" s="112">
        <v>300</v>
      </c>
      <c r="N48" s="112">
        <v>6000</v>
      </c>
      <c r="O48" s="112">
        <v>10500</v>
      </c>
      <c r="P48" s="112">
        <v>900</v>
      </c>
      <c r="Q48" s="112">
        <v>0</v>
      </c>
      <c r="R48" s="112">
        <v>1800</v>
      </c>
      <c r="S48" s="112">
        <v>600</v>
      </c>
      <c r="T48" s="112">
        <v>1800</v>
      </c>
      <c r="U48" s="112">
        <v>0</v>
      </c>
      <c r="V48" s="112">
        <v>0</v>
      </c>
      <c r="W48" s="112">
        <v>0</v>
      </c>
      <c r="X48" s="112">
        <v>23750</v>
      </c>
      <c r="Y48" s="112">
        <v>0</v>
      </c>
      <c r="Z48" s="112">
        <v>0</v>
      </c>
      <c r="AA48" s="112">
        <v>6000</v>
      </c>
    </row>
    <row r="49" ht="13.5" customHeight="1" spans="1:27">
      <c r="A49" s="110" t="s">
        <v>37</v>
      </c>
      <c r="B49" s="109"/>
      <c r="C49" s="109"/>
      <c r="D49" s="109"/>
      <c r="E49" s="110" t="s">
        <v>38</v>
      </c>
      <c r="F49" s="109"/>
      <c r="G49" s="109"/>
      <c r="H49" s="111">
        <v>64250</v>
      </c>
      <c r="I49" s="112">
        <v>6000</v>
      </c>
      <c r="J49" s="112">
        <v>6000</v>
      </c>
      <c r="K49" s="112">
        <v>300</v>
      </c>
      <c r="L49" s="112">
        <v>300</v>
      </c>
      <c r="M49" s="112">
        <v>300</v>
      </c>
      <c r="N49" s="112">
        <v>6000</v>
      </c>
      <c r="O49" s="112">
        <v>10500</v>
      </c>
      <c r="P49" s="112">
        <v>900</v>
      </c>
      <c r="Q49" s="112">
        <v>0</v>
      </c>
      <c r="R49" s="112">
        <v>1800</v>
      </c>
      <c r="S49" s="112">
        <v>600</v>
      </c>
      <c r="T49" s="112">
        <v>1800</v>
      </c>
      <c r="U49" s="112">
        <v>0</v>
      </c>
      <c r="V49" s="112">
        <v>0</v>
      </c>
      <c r="W49" s="112">
        <v>0</v>
      </c>
      <c r="X49" s="112">
        <v>23750</v>
      </c>
      <c r="Y49" s="112">
        <v>0</v>
      </c>
      <c r="Z49" s="112">
        <v>0</v>
      </c>
      <c r="AA49" s="112">
        <v>6000</v>
      </c>
    </row>
    <row r="50" ht="13.5" customHeight="1" spans="1:27">
      <c r="A50" s="109"/>
      <c r="B50" s="110" t="s">
        <v>167</v>
      </c>
      <c r="C50" s="109"/>
      <c r="D50" s="109"/>
      <c r="E50" s="110" t="s">
        <v>168</v>
      </c>
      <c r="F50" s="109"/>
      <c r="G50" s="109"/>
      <c r="H50" s="111">
        <v>64250</v>
      </c>
      <c r="I50" s="112">
        <v>6000</v>
      </c>
      <c r="J50" s="112">
        <v>6000</v>
      </c>
      <c r="K50" s="112">
        <v>300</v>
      </c>
      <c r="L50" s="112">
        <v>300</v>
      </c>
      <c r="M50" s="112">
        <v>300</v>
      </c>
      <c r="N50" s="112">
        <v>6000</v>
      </c>
      <c r="O50" s="112">
        <v>10500</v>
      </c>
      <c r="P50" s="112">
        <v>900</v>
      </c>
      <c r="Q50" s="112">
        <v>0</v>
      </c>
      <c r="R50" s="112">
        <v>1800</v>
      </c>
      <c r="S50" s="112">
        <v>600</v>
      </c>
      <c r="T50" s="112">
        <v>1800</v>
      </c>
      <c r="U50" s="112">
        <v>0</v>
      </c>
      <c r="V50" s="112">
        <v>0</v>
      </c>
      <c r="W50" s="112">
        <v>0</v>
      </c>
      <c r="X50" s="112">
        <v>23750</v>
      </c>
      <c r="Y50" s="112">
        <v>0</v>
      </c>
      <c r="Z50" s="112">
        <v>0</v>
      </c>
      <c r="AA50" s="112">
        <v>6000</v>
      </c>
    </row>
    <row r="51" ht="13.5" customHeight="1" spans="1:27">
      <c r="A51" s="110" t="s">
        <v>37</v>
      </c>
      <c r="B51" s="110" t="s">
        <v>167</v>
      </c>
      <c r="C51" s="110" t="s">
        <v>169</v>
      </c>
      <c r="D51" s="109"/>
      <c r="E51" s="110" t="s">
        <v>765</v>
      </c>
      <c r="F51" s="110" t="s">
        <v>766</v>
      </c>
      <c r="G51" s="110" t="s">
        <v>767</v>
      </c>
      <c r="H51" s="111">
        <v>64250</v>
      </c>
      <c r="I51" s="112">
        <v>6000</v>
      </c>
      <c r="J51" s="112">
        <v>6000</v>
      </c>
      <c r="K51" s="112">
        <v>300</v>
      </c>
      <c r="L51" s="112">
        <v>300</v>
      </c>
      <c r="M51" s="112">
        <v>300</v>
      </c>
      <c r="N51" s="112">
        <v>6000</v>
      </c>
      <c r="O51" s="112">
        <v>10500</v>
      </c>
      <c r="P51" s="112">
        <v>900</v>
      </c>
      <c r="Q51" s="112">
        <v>0</v>
      </c>
      <c r="R51" s="112">
        <v>1800</v>
      </c>
      <c r="S51" s="112">
        <v>600</v>
      </c>
      <c r="T51" s="112">
        <v>1800</v>
      </c>
      <c r="U51" s="112">
        <v>0</v>
      </c>
      <c r="V51" s="112">
        <v>0</v>
      </c>
      <c r="W51" s="112">
        <v>0</v>
      </c>
      <c r="X51" s="112">
        <v>23750</v>
      </c>
      <c r="Y51" s="112">
        <v>0</v>
      </c>
      <c r="Z51" s="112">
        <v>0</v>
      </c>
      <c r="AA51" s="112">
        <v>6000</v>
      </c>
    </row>
    <row r="52" ht="13.5" customHeight="1" spans="1:27">
      <c r="A52" s="109"/>
      <c r="B52" s="109"/>
      <c r="C52" s="109"/>
      <c r="D52" s="110" t="s">
        <v>792</v>
      </c>
      <c r="E52" s="110" t="s">
        <v>793</v>
      </c>
      <c r="F52" s="109"/>
      <c r="G52" s="109"/>
      <c r="H52" s="111">
        <v>104750</v>
      </c>
      <c r="I52" s="112">
        <v>12000</v>
      </c>
      <c r="J52" s="112">
        <v>12000</v>
      </c>
      <c r="K52" s="112">
        <v>600</v>
      </c>
      <c r="L52" s="112">
        <v>600</v>
      </c>
      <c r="M52" s="112">
        <v>600</v>
      </c>
      <c r="N52" s="112">
        <v>12000</v>
      </c>
      <c r="O52" s="112">
        <v>21000</v>
      </c>
      <c r="P52" s="112">
        <v>1800</v>
      </c>
      <c r="Q52" s="112">
        <v>0</v>
      </c>
      <c r="R52" s="112">
        <v>3600</v>
      </c>
      <c r="S52" s="112">
        <v>1200</v>
      </c>
      <c r="T52" s="112">
        <v>3600</v>
      </c>
      <c r="U52" s="112">
        <v>0</v>
      </c>
      <c r="V52" s="112">
        <v>0</v>
      </c>
      <c r="W52" s="112">
        <v>0</v>
      </c>
      <c r="X52" s="112">
        <v>23750</v>
      </c>
      <c r="Y52" s="112">
        <v>0</v>
      </c>
      <c r="Z52" s="112">
        <v>0</v>
      </c>
      <c r="AA52" s="112">
        <v>12000</v>
      </c>
    </row>
    <row r="53" ht="13.5" customHeight="1" spans="1:27">
      <c r="A53" s="109"/>
      <c r="B53" s="109"/>
      <c r="C53" s="109"/>
      <c r="D53" s="110" t="s">
        <v>794</v>
      </c>
      <c r="E53" s="110" t="s">
        <v>171</v>
      </c>
      <c r="F53" s="109"/>
      <c r="G53" s="109"/>
      <c r="H53" s="111">
        <v>104750</v>
      </c>
      <c r="I53" s="112">
        <v>12000</v>
      </c>
      <c r="J53" s="112">
        <v>12000</v>
      </c>
      <c r="K53" s="112">
        <v>600</v>
      </c>
      <c r="L53" s="112">
        <v>600</v>
      </c>
      <c r="M53" s="112">
        <v>600</v>
      </c>
      <c r="N53" s="112">
        <v>12000</v>
      </c>
      <c r="O53" s="112">
        <v>21000</v>
      </c>
      <c r="P53" s="112">
        <v>1800</v>
      </c>
      <c r="Q53" s="112">
        <v>0</v>
      </c>
      <c r="R53" s="112">
        <v>3600</v>
      </c>
      <c r="S53" s="112">
        <v>1200</v>
      </c>
      <c r="T53" s="112">
        <v>3600</v>
      </c>
      <c r="U53" s="112">
        <v>0</v>
      </c>
      <c r="V53" s="112">
        <v>0</v>
      </c>
      <c r="W53" s="112">
        <v>0</v>
      </c>
      <c r="X53" s="112">
        <v>23750</v>
      </c>
      <c r="Y53" s="112">
        <v>0</v>
      </c>
      <c r="Z53" s="112">
        <v>0</v>
      </c>
      <c r="AA53" s="112">
        <v>12000</v>
      </c>
    </row>
    <row r="54" ht="13.5" customHeight="1" spans="1:27">
      <c r="A54" s="110" t="s">
        <v>37</v>
      </c>
      <c r="B54" s="109"/>
      <c r="C54" s="109"/>
      <c r="D54" s="109"/>
      <c r="E54" s="110" t="s">
        <v>38</v>
      </c>
      <c r="F54" s="109"/>
      <c r="G54" s="109"/>
      <c r="H54" s="111">
        <v>104750</v>
      </c>
      <c r="I54" s="112">
        <v>12000</v>
      </c>
      <c r="J54" s="112">
        <v>12000</v>
      </c>
      <c r="K54" s="112">
        <v>600</v>
      </c>
      <c r="L54" s="112">
        <v>600</v>
      </c>
      <c r="M54" s="112">
        <v>600</v>
      </c>
      <c r="N54" s="112">
        <v>12000</v>
      </c>
      <c r="O54" s="112">
        <v>21000</v>
      </c>
      <c r="P54" s="112">
        <v>1800</v>
      </c>
      <c r="Q54" s="112">
        <v>0</v>
      </c>
      <c r="R54" s="112">
        <v>3600</v>
      </c>
      <c r="S54" s="112">
        <v>1200</v>
      </c>
      <c r="T54" s="112">
        <v>3600</v>
      </c>
      <c r="U54" s="112">
        <v>0</v>
      </c>
      <c r="V54" s="112">
        <v>0</v>
      </c>
      <c r="W54" s="112">
        <v>0</v>
      </c>
      <c r="X54" s="112">
        <v>23750</v>
      </c>
      <c r="Y54" s="112">
        <v>0</v>
      </c>
      <c r="Z54" s="112">
        <v>0</v>
      </c>
      <c r="AA54" s="112">
        <v>12000</v>
      </c>
    </row>
    <row r="55" ht="13.5" customHeight="1" spans="1:27">
      <c r="A55" s="109"/>
      <c r="B55" s="110" t="s">
        <v>167</v>
      </c>
      <c r="C55" s="109"/>
      <c r="D55" s="109"/>
      <c r="E55" s="110" t="s">
        <v>168</v>
      </c>
      <c r="F55" s="109"/>
      <c r="G55" s="109"/>
      <c r="H55" s="111">
        <v>104750</v>
      </c>
      <c r="I55" s="112">
        <v>12000</v>
      </c>
      <c r="J55" s="112">
        <v>12000</v>
      </c>
      <c r="K55" s="112">
        <v>600</v>
      </c>
      <c r="L55" s="112">
        <v>600</v>
      </c>
      <c r="M55" s="112">
        <v>600</v>
      </c>
      <c r="N55" s="112">
        <v>12000</v>
      </c>
      <c r="O55" s="112">
        <v>21000</v>
      </c>
      <c r="P55" s="112">
        <v>1800</v>
      </c>
      <c r="Q55" s="112">
        <v>0</v>
      </c>
      <c r="R55" s="112">
        <v>3600</v>
      </c>
      <c r="S55" s="112">
        <v>1200</v>
      </c>
      <c r="T55" s="112">
        <v>3600</v>
      </c>
      <c r="U55" s="112">
        <v>0</v>
      </c>
      <c r="V55" s="112">
        <v>0</v>
      </c>
      <c r="W55" s="112">
        <v>0</v>
      </c>
      <c r="X55" s="112">
        <v>23750</v>
      </c>
      <c r="Y55" s="112">
        <v>0</v>
      </c>
      <c r="Z55" s="112">
        <v>0</v>
      </c>
      <c r="AA55" s="112">
        <v>12000</v>
      </c>
    </row>
    <row r="56" ht="13.5" customHeight="1" spans="1:27">
      <c r="A56" s="110" t="s">
        <v>37</v>
      </c>
      <c r="B56" s="110" t="s">
        <v>167</v>
      </c>
      <c r="C56" s="110" t="s">
        <v>169</v>
      </c>
      <c r="D56" s="109"/>
      <c r="E56" s="110" t="s">
        <v>765</v>
      </c>
      <c r="F56" s="110" t="s">
        <v>766</v>
      </c>
      <c r="G56" s="110" t="s">
        <v>767</v>
      </c>
      <c r="H56" s="111">
        <v>104750</v>
      </c>
      <c r="I56" s="112">
        <v>12000</v>
      </c>
      <c r="J56" s="112">
        <v>12000</v>
      </c>
      <c r="K56" s="112">
        <v>600</v>
      </c>
      <c r="L56" s="112">
        <v>600</v>
      </c>
      <c r="M56" s="112">
        <v>600</v>
      </c>
      <c r="N56" s="112">
        <v>12000</v>
      </c>
      <c r="O56" s="112">
        <v>21000</v>
      </c>
      <c r="P56" s="112">
        <v>1800</v>
      </c>
      <c r="Q56" s="112">
        <v>0</v>
      </c>
      <c r="R56" s="112">
        <v>3600</v>
      </c>
      <c r="S56" s="112">
        <v>1200</v>
      </c>
      <c r="T56" s="112">
        <v>3600</v>
      </c>
      <c r="U56" s="112">
        <v>0</v>
      </c>
      <c r="V56" s="112">
        <v>0</v>
      </c>
      <c r="W56" s="112">
        <v>0</v>
      </c>
      <c r="X56" s="112">
        <v>23750</v>
      </c>
      <c r="Y56" s="112">
        <v>0</v>
      </c>
      <c r="Z56" s="112">
        <v>0</v>
      </c>
      <c r="AA56" s="112">
        <v>12000</v>
      </c>
    </row>
    <row r="57" ht="13.5" customHeight="1" spans="1:27">
      <c r="A57" s="109"/>
      <c r="B57" s="109"/>
      <c r="C57" s="109"/>
      <c r="D57" s="110" t="s">
        <v>795</v>
      </c>
      <c r="E57" s="110" t="s">
        <v>796</v>
      </c>
      <c r="F57" s="109"/>
      <c r="G57" s="109"/>
      <c r="H57" s="111">
        <v>136500</v>
      </c>
      <c r="I57" s="112">
        <v>16000</v>
      </c>
      <c r="J57" s="112">
        <v>16000</v>
      </c>
      <c r="K57" s="112">
        <v>800</v>
      </c>
      <c r="L57" s="112">
        <v>800</v>
      </c>
      <c r="M57" s="112">
        <v>800</v>
      </c>
      <c r="N57" s="112">
        <v>16000</v>
      </c>
      <c r="O57" s="112">
        <v>28000</v>
      </c>
      <c r="P57" s="112">
        <v>2400</v>
      </c>
      <c r="Q57" s="112">
        <v>0</v>
      </c>
      <c r="R57" s="112">
        <v>4800</v>
      </c>
      <c r="S57" s="112">
        <v>1600</v>
      </c>
      <c r="T57" s="112">
        <v>4800</v>
      </c>
      <c r="U57" s="112">
        <v>0</v>
      </c>
      <c r="V57" s="112">
        <v>0</v>
      </c>
      <c r="W57" s="112">
        <v>0</v>
      </c>
      <c r="X57" s="112">
        <v>28500</v>
      </c>
      <c r="Y57" s="112">
        <v>0</v>
      </c>
      <c r="Z57" s="112">
        <v>0</v>
      </c>
      <c r="AA57" s="112">
        <v>16000</v>
      </c>
    </row>
    <row r="58" ht="13.5" customHeight="1" spans="1:27">
      <c r="A58" s="109"/>
      <c r="B58" s="109"/>
      <c r="C58" s="109"/>
      <c r="D58" s="110" t="s">
        <v>797</v>
      </c>
      <c r="E58" s="110" t="s">
        <v>146</v>
      </c>
      <c r="F58" s="109"/>
      <c r="G58" s="109"/>
      <c r="H58" s="111">
        <v>136500</v>
      </c>
      <c r="I58" s="112">
        <v>16000</v>
      </c>
      <c r="J58" s="112">
        <v>16000</v>
      </c>
      <c r="K58" s="112">
        <v>800</v>
      </c>
      <c r="L58" s="112">
        <v>800</v>
      </c>
      <c r="M58" s="112">
        <v>800</v>
      </c>
      <c r="N58" s="112">
        <v>16000</v>
      </c>
      <c r="O58" s="112">
        <v>28000</v>
      </c>
      <c r="P58" s="112">
        <v>2400</v>
      </c>
      <c r="Q58" s="112">
        <v>0</v>
      </c>
      <c r="R58" s="112">
        <v>4800</v>
      </c>
      <c r="S58" s="112">
        <v>1600</v>
      </c>
      <c r="T58" s="112">
        <v>4800</v>
      </c>
      <c r="U58" s="112">
        <v>0</v>
      </c>
      <c r="V58" s="112">
        <v>0</v>
      </c>
      <c r="W58" s="112">
        <v>0</v>
      </c>
      <c r="X58" s="112">
        <v>28500</v>
      </c>
      <c r="Y58" s="112">
        <v>0</v>
      </c>
      <c r="Z58" s="112">
        <v>0</v>
      </c>
      <c r="AA58" s="112">
        <v>16000</v>
      </c>
    </row>
    <row r="59" ht="13.5" customHeight="1" spans="1:27">
      <c r="A59" s="110" t="s">
        <v>37</v>
      </c>
      <c r="B59" s="109"/>
      <c r="C59" s="109"/>
      <c r="D59" s="109"/>
      <c r="E59" s="110" t="s">
        <v>38</v>
      </c>
      <c r="F59" s="109"/>
      <c r="G59" s="109"/>
      <c r="H59" s="111">
        <v>136500</v>
      </c>
      <c r="I59" s="112">
        <v>16000</v>
      </c>
      <c r="J59" s="112">
        <v>16000</v>
      </c>
      <c r="K59" s="112">
        <v>800</v>
      </c>
      <c r="L59" s="112">
        <v>800</v>
      </c>
      <c r="M59" s="112">
        <v>800</v>
      </c>
      <c r="N59" s="112">
        <v>16000</v>
      </c>
      <c r="O59" s="112">
        <v>28000</v>
      </c>
      <c r="P59" s="112">
        <v>2400</v>
      </c>
      <c r="Q59" s="112">
        <v>0</v>
      </c>
      <c r="R59" s="112">
        <v>4800</v>
      </c>
      <c r="S59" s="112">
        <v>1600</v>
      </c>
      <c r="T59" s="112">
        <v>4800</v>
      </c>
      <c r="U59" s="112">
        <v>0</v>
      </c>
      <c r="V59" s="112">
        <v>0</v>
      </c>
      <c r="W59" s="112">
        <v>0</v>
      </c>
      <c r="X59" s="112">
        <v>28500</v>
      </c>
      <c r="Y59" s="112">
        <v>0</v>
      </c>
      <c r="Z59" s="112">
        <v>0</v>
      </c>
      <c r="AA59" s="112">
        <v>16000</v>
      </c>
    </row>
    <row r="60" ht="13.5" customHeight="1" spans="1:27">
      <c r="A60" s="109"/>
      <c r="B60" s="110" t="s">
        <v>143</v>
      </c>
      <c r="C60" s="109"/>
      <c r="D60" s="109"/>
      <c r="E60" s="110" t="s">
        <v>144</v>
      </c>
      <c r="F60" s="109"/>
      <c r="G60" s="109"/>
      <c r="H60" s="111">
        <v>136500</v>
      </c>
      <c r="I60" s="112">
        <v>16000</v>
      </c>
      <c r="J60" s="112">
        <v>16000</v>
      </c>
      <c r="K60" s="112">
        <v>800</v>
      </c>
      <c r="L60" s="112">
        <v>800</v>
      </c>
      <c r="M60" s="112">
        <v>800</v>
      </c>
      <c r="N60" s="112">
        <v>16000</v>
      </c>
      <c r="O60" s="112">
        <v>28000</v>
      </c>
      <c r="P60" s="112">
        <v>2400</v>
      </c>
      <c r="Q60" s="112">
        <v>0</v>
      </c>
      <c r="R60" s="112">
        <v>4800</v>
      </c>
      <c r="S60" s="112">
        <v>1600</v>
      </c>
      <c r="T60" s="112">
        <v>4800</v>
      </c>
      <c r="U60" s="112">
        <v>0</v>
      </c>
      <c r="V60" s="112">
        <v>0</v>
      </c>
      <c r="W60" s="112">
        <v>0</v>
      </c>
      <c r="X60" s="112">
        <v>28500</v>
      </c>
      <c r="Y60" s="112">
        <v>0</v>
      </c>
      <c r="Z60" s="112">
        <v>0</v>
      </c>
      <c r="AA60" s="112">
        <v>16000</v>
      </c>
    </row>
    <row r="61" ht="13.5" customHeight="1" spans="1:27">
      <c r="A61" s="110" t="s">
        <v>37</v>
      </c>
      <c r="B61" s="110" t="s">
        <v>143</v>
      </c>
      <c r="C61" s="110" t="s">
        <v>145</v>
      </c>
      <c r="D61" s="109"/>
      <c r="E61" s="110" t="s">
        <v>765</v>
      </c>
      <c r="F61" s="110" t="s">
        <v>766</v>
      </c>
      <c r="G61" s="110" t="s">
        <v>766</v>
      </c>
      <c r="H61" s="111">
        <v>136500</v>
      </c>
      <c r="I61" s="112">
        <v>16000</v>
      </c>
      <c r="J61" s="112">
        <v>16000</v>
      </c>
      <c r="K61" s="112">
        <v>800</v>
      </c>
      <c r="L61" s="112">
        <v>800</v>
      </c>
      <c r="M61" s="112">
        <v>800</v>
      </c>
      <c r="N61" s="112">
        <v>16000</v>
      </c>
      <c r="O61" s="112">
        <v>28000</v>
      </c>
      <c r="P61" s="112">
        <v>2400</v>
      </c>
      <c r="Q61" s="112">
        <v>0</v>
      </c>
      <c r="R61" s="112">
        <v>4800</v>
      </c>
      <c r="S61" s="112">
        <v>1600</v>
      </c>
      <c r="T61" s="112">
        <v>4800</v>
      </c>
      <c r="U61" s="112">
        <v>0</v>
      </c>
      <c r="V61" s="112">
        <v>0</v>
      </c>
      <c r="W61" s="112">
        <v>0</v>
      </c>
      <c r="X61" s="112">
        <v>28500</v>
      </c>
      <c r="Y61" s="112">
        <v>0</v>
      </c>
      <c r="Z61" s="112">
        <v>0</v>
      </c>
      <c r="AA61" s="112">
        <v>16000</v>
      </c>
    </row>
    <row r="62" ht="13.5" customHeight="1" spans="1:27">
      <c r="A62" s="109"/>
      <c r="B62" s="109"/>
      <c r="C62" s="109"/>
      <c r="D62" s="110" t="s">
        <v>798</v>
      </c>
      <c r="E62" s="110" t="s">
        <v>799</v>
      </c>
      <c r="F62" s="109"/>
      <c r="G62" s="109"/>
      <c r="H62" s="111">
        <v>177000</v>
      </c>
      <c r="I62" s="112">
        <v>22000</v>
      </c>
      <c r="J62" s="112">
        <v>22000</v>
      </c>
      <c r="K62" s="112">
        <v>1100</v>
      </c>
      <c r="L62" s="112">
        <v>1100</v>
      </c>
      <c r="M62" s="112">
        <v>1100</v>
      </c>
      <c r="N62" s="112">
        <v>22000</v>
      </c>
      <c r="O62" s="112">
        <v>38500</v>
      </c>
      <c r="P62" s="112">
        <v>3300</v>
      </c>
      <c r="Q62" s="112">
        <v>0</v>
      </c>
      <c r="R62" s="112">
        <v>6600</v>
      </c>
      <c r="S62" s="112">
        <v>2200</v>
      </c>
      <c r="T62" s="112">
        <v>6600</v>
      </c>
      <c r="U62" s="112">
        <v>0</v>
      </c>
      <c r="V62" s="112">
        <v>0</v>
      </c>
      <c r="W62" s="112">
        <v>0</v>
      </c>
      <c r="X62" s="112">
        <v>28500</v>
      </c>
      <c r="Y62" s="112">
        <v>0</v>
      </c>
      <c r="Z62" s="112">
        <v>0</v>
      </c>
      <c r="AA62" s="112">
        <v>22000</v>
      </c>
    </row>
    <row r="63" ht="13.5" customHeight="1" spans="1:27">
      <c r="A63" s="109"/>
      <c r="B63" s="109"/>
      <c r="C63" s="109"/>
      <c r="D63" s="110" t="s">
        <v>800</v>
      </c>
      <c r="E63" s="110" t="s">
        <v>126</v>
      </c>
      <c r="F63" s="109"/>
      <c r="G63" s="109"/>
      <c r="H63" s="111">
        <v>177000</v>
      </c>
      <c r="I63" s="112">
        <v>22000</v>
      </c>
      <c r="J63" s="112">
        <v>22000</v>
      </c>
      <c r="K63" s="112">
        <v>1100</v>
      </c>
      <c r="L63" s="112">
        <v>1100</v>
      </c>
      <c r="M63" s="112">
        <v>1100</v>
      </c>
      <c r="N63" s="112">
        <v>22000</v>
      </c>
      <c r="O63" s="112">
        <v>38500</v>
      </c>
      <c r="P63" s="112">
        <v>3300</v>
      </c>
      <c r="Q63" s="112">
        <v>0</v>
      </c>
      <c r="R63" s="112">
        <v>6600</v>
      </c>
      <c r="S63" s="112">
        <v>2200</v>
      </c>
      <c r="T63" s="112">
        <v>6600</v>
      </c>
      <c r="U63" s="112">
        <v>0</v>
      </c>
      <c r="V63" s="112">
        <v>0</v>
      </c>
      <c r="W63" s="112">
        <v>0</v>
      </c>
      <c r="X63" s="112">
        <v>28500</v>
      </c>
      <c r="Y63" s="112">
        <v>0</v>
      </c>
      <c r="Z63" s="112">
        <v>0</v>
      </c>
      <c r="AA63" s="112">
        <v>22000</v>
      </c>
    </row>
    <row r="64" ht="13.5" customHeight="1" spans="1:27">
      <c r="A64" s="110" t="s">
        <v>37</v>
      </c>
      <c r="B64" s="109"/>
      <c r="C64" s="109"/>
      <c r="D64" s="109"/>
      <c r="E64" s="110" t="s">
        <v>38</v>
      </c>
      <c r="F64" s="109"/>
      <c r="G64" s="109"/>
      <c r="H64" s="111">
        <v>177000</v>
      </c>
      <c r="I64" s="112">
        <v>22000</v>
      </c>
      <c r="J64" s="112">
        <v>22000</v>
      </c>
      <c r="K64" s="112">
        <v>1100</v>
      </c>
      <c r="L64" s="112">
        <v>1100</v>
      </c>
      <c r="M64" s="112">
        <v>1100</v>
      </c>
      <c r="N64" s="112">
        <v>22000</v>
      </c>
      <c r="O64" s="112">
        <v>38500</v>
      </c>
      <c r="P64" s="112">
        <v>3300</v>
      </c>
      <c r="Q64" s="112">
        <v>0</v>
      </c>
      <c r="R64" s="112">
        <v>6600</v>
      </c>
      <c r="S64" s="112">
        <v>2200</v>
      </c>
      <c r="T64" s="112">
        <v>6600</v>
      </c>
      <c r="U64" s="112">
        <v>0</v>
      </c>
      <c r="V64" s="112">
        <v>0</v>
      </c>
      <c r="W64" s="112">
        <v>0</v>
      </c>
      <c r="X64" s="112">
        <v>28500</v>
      </c>
      <c r="Y64" s="112">
        <v>0</v>
      </c>
      <c r="Z64" s="112">
        <v>0</v>
      </c>
      <c r="AA64" s="112">
        <v>22000</v>
      </c>
    </row>
    <row r="65" ht="13.5" customHeight="1" spans="1:27">
      <c r="A65" s="109"/>
      <c r="B65" s="110" t="s">
        <v>123</v>
      </c>
      <c r="C65" s="109"/>
      <c r="D65" s="109"/>
      <c r="E65" s="110" t="s">
        <v>124</v>
      </c>
      <c r="F65" s="109"/>
      <c r="G65" s="109"/>
      <c r="H65" s="111">
        <v>177000</v>
      </c>
      <c r="I65" s="112">
        <v>22000</v>
      </c>
      <c r="J65" s="112">
        <v>22000</v>
      </c>
      <c r="K65" s="112">
        <v>1100</v>
      </c>
      <c r="L65" s="112">
        <v>1100</v>
      </c>
      <c r="M65" s="112">
        <v>1100</v>
      </c>
      <c r="N65" s="112">
        <v>22000</v>
      </c>
      <c r="O65" s="112">
        <v>38500</v>
      </c>
      <c r="P65" s="112">
        <v>3300</v>
      </c>
      <c r="Q65" s="112">
        <v>0</v>
      </c>
      <c r="R65" s="112">
        <v>6600</v>
      </c>
      <c r="S65" s="112">
        <v>2200</v>
      </c>
      <c r="T65" s="112">
        <v>6600</v>
      </c>
      <c r="U65" s="112">
        <v>0</v>
      </c>
      <c r="V65" s="112">
        <v>0</v>
      </c>
      <c r="W65" s="112">
        <v>0</v>
      </c>
      <c r="X65" s="112">
        <v>28500</v>
      </c>
      <c r="Y65" s="112">
        <v>0</v>
      </c>
      <c r="Z65" s="112">
        <v>0</v>
      </c>
      <c r="AA65" s="112">
        <v>22000</v>
      </c>
    </row>
    <row r="66" ht="13.5" customHeight="1" spans="1:27">
      <c r="A66" s="110" t="s">
        <v>37</v>
      </c>
      <c r="B66" s="110" t="s">
        <v>123</v>
      </c>
      <c r="C66" s="110" t="s">
        <v>125</v>
      </c>
      <c r="D66" s="109"/>
      <c r="E66" s="110" t="s">
        <v>765</v>
      </c>
      <c r="F66" s="110" t="s">
        <v>766</v>
      </c>
      <c r="G66" s="110" t="s">
        <v>766</v>
      </c>
      <c r="H66" s="111">
        <v>177000</v>
      </c>
      <c r="I66" s="112">
        <v>22000</v>
      </c>
      <c r="J66" s="112">
        <v>22000</v>
      </c>
      <c r="K66" s="112">
        <v>1100</v>
      </c>
      <c r="L66" s="112">
        <v>1100</v>
      </c>
      <c r="M66" s="112">
        <v>1100</v>
      </c>
      <c r="N66" s="112">
        <v>22000</v>
      </c>
      <c r="O66" s="112">
        <v>38500</v>
      </c>
      <c r="P66" s="112">
        <v>3300</v>
      </c>
      <c r="Q66" s="112">
        <v>0</v>
      </c>
      <c r="R66" s="112">
        <v>6600</v>
      </c>
      <c r="S66" s="112">
        <v>2200</v>
      </c>
      <c r="T66" s="112">
        <v>6600</v>
      </c>
      <c r="U66" s="112">
        <v>0</v>
      </c>
      <c r="V66" s="112">
        <v>0</v>
      </c>
      <c r="W66" s="112">
        <v>0</v>
      </c>
      <c r="X66" s="112">
        <v>28500</v>
      </c>
      <c r="Y66" s="112">
        <v>0</v>
      </c>
      <c r="Z66" s="112">
        <v>0</v>
      </c>
      <c r="AA66" s="112">
        <v>22000</v>
      </c>
    </row>
    <row r="67" ht="13.5" customHeight="1" spans="1:27">
      <c r="A67" s="109"/>
      <c r="B67" s="109"/>
      <c r="C67" s="109"/>
      <c r="D67" s="110" t="s">
        <v>801</v>
      </c>
      <c r="E67" s="110" t="s">
        <v>802</v>
      </c>
      <c r="F67" s="109"/>
      <c r="G67" s="109"/>
      <c r="H67" s="111">
        <v>667500</v>
      </c>
      <c r="I67" s="112">
        <v>82000</v>
      </c>
      <c r="J67" s="112">
        <v>82000</v>
      </c>
      <c r="K67" s="112">
        <v>4100</v>
      </c>
      <c r="L67" s="112">
        <v>4100</v>
      </c>
      <c r="M67" s="112">
        <v>4100</v>
      </c>
      <c r="N67" s="112">
        <v>82000</v>
      </c>
      <c r="O67" s="112">
        <v>143500</v>
      </c>
      <c r="P67" s="112">
        <v>12300</v>
      </c>
      <c r="Q67" s="112">
        <v>0</v>
      </c>
      <c r="R67" s="112">
        <v>24600</v>
      </c>
      <c r="S67" s="112">
        <v>8200</v>
      </c>
      <c r="T67" s="112">
        <v>24600</v>
      </c>
      <c r="U67" s="112">
        <v>0</v>
      </c>
      <c r="V67" s="112">
        <v>0</v>
      </c>
      <c r="W67" s="112">
        <v>0</v>
      </c>
      <c r="X67" s="112">
        <v>114000</v>
      </c>
      <c r="Y67" s="112">
        <v>0</v>
      </c>
      <c r="Z67" s="112">
        <v>0</v>
      </c>
      <c r="AA67" s="112">
        <v>82000</v>
      </c>
    </row>
    <row r="68" ht="13.5" customHeight="1" spans="1:27">
      <c r="A68" s="109"/>
      <c r="B68" s="109"/>
      <c r="C68" s="109"/>
      <c r="D68" s="110" t="s">
        <v>803</v>
      </c>
      <c r="E68" s="110" t="s">
        <v>111</v>
      </c>
      <c r="F68" s="109"/>
      <c r="G68" s="109"/>
      <c r="H68" s="111">
        <v>667500</v>
      </c>
      <c r="I68" s="112">
        <v>82000</v>
      </c>
      <c r="J68" s="112">
        <v>82000</v>
      </c>
      <c r="K68" s="112">
        <v>4100</v>
      </c>
      <c r="L68" s="112">
        <v>4100</v>
      </c>
      <c r="M68" s="112">
        <v>4100</v>
      </c>
      <c r="N68" s="112">
        <v>82000</v>
      </c>
      <c r="O68" s="112">
        <v>143500</v>
      </c>
      <c r="P68" s="112">
        <v>12300</v>
      </c>
      <c r="Q68" s="112">
        <v>0</v>
      </c>
      <c r="R68" s="112">
        <v>24600</v>
      </c>
      <c r="S68" s="112">
        <v>8200</v>
      </c>
      <c r="T68" s="112">
        <v>24600</v>
      </c>
      <c r="U68" s="112">
        <v>0</v>
      </c>
      <c r="V68" s="112">
        <v>0</v>
      </c>
      <c r="W68" s="112">
        <v>0</v>
      </c>
      <c r="X68" s="112">
        <v>114000</v>
      </c>
      <c r="Y68" s="112">
        <v>0</v>
      </c>
      <c r="Z68" s="112">
        <v>0</v>
      </c>
      <c r="AA68" s="112">
        <v>82000</v>
      </c>
    </row>
    <row r="69" ht="13.5" customHeight="1" spans="1:27">
      <c r="A69" s="110" t="s">
        <v>37</v>
      </c>
      <c r="B69" s="109"/>
      <c r="C69" s="109"/>
      <c r="D69" s="109"/>
      <c r="E69" s="110" t="s">
        <v>38</v>
      </c>
      <c r="F69" s="109"/>
      <c r="G69" s="109"/>
      <c r="H69" s="111">
        <v>667500</v>
      </c>
      <c r="I69" s="112">
        <v>82000</v>
      </c>
      <c r="J69" s="112">
        <v>82000</v>
      </c>
      <c r="K69" s="112">
        <v>4100</v>
      </c>
      <c r="L69" s="112">
        <v>4100</v>
      </c>
      <c r="M69" s="112">
        <v>4100</v>
      </c>
      <c r="N69" s="112">
        <v>82000</v>
      </c>
      <c r="O69" s="112">
        <v>143500</v>
      </c>
      <c r="P69" s="112">
        <v>12300</v>
      </c>
      <c r="Q69" s="112">
        <v>0</v>
      </c>
      <c r="R69" s="112">
        <v>24600</v>
      </c>
      <c r="S69" s="112">
        <v>8200</v>
      </c>
      <c r="T69" s="112">
        <v>24600</v>
      </c>
      <c r="U69" s="112">
        <v>0</v>
      </c>
      <c r="V69" s="112">
        <v>0</v>
      </c>
      <c r="W69" s="112">
        <v>0</v>
      </c>
      <c r="X69" s="112">
        <v>114000</v>
      </c>
      <c r="Y69" s="112">
        <v>0</v>
      </c>
      <c r="Z69" s="112">
        <v>0</v>
      </c>
      <c r="AA69" s="112">
        <v>82000</v>
      </c>
    </row>
    <row r="70" ht="13.5" customHeight="1" spans="1:27">
      <c r="A70" s="109"/>
      <c r="B70" s="110" t="s">
        <v>108</v>
      </c>
      <c r="C70" s="109"/>
      <c r="D70" s="109"/>
      <c r="E70" s="110" t="s">
        <v>109</v>
      </c>
      <c r="F70" s="109"/>
      <c r="G70" s="109"/>
      <c r="H70" s="111">
        <v>667500</v>
      </c>
      <c r="I70" s="112">
        <v>82000</v>
      </c>
      <c r="J70" s="112">
        <v>82000</v>
      </c>
      <c r="K70" s="112">
        <v>4100</v>
      </c>
      <c r="L70" s="112">
        <v>4100</v>
      </c>
      <c r="M70" s="112">
        <v>4100</v>
      </c>
      <c r="N70" s="112">
        <v>82000</v>
      </c>
      <c r="O70" s="112">
        <v>143500</v>
      </c>
      <c r="P70" s="112">
        <v>12300</v>
      </c>
      <c r="Q70" s="112">
        <v>0</v>
      </c>
      <c r="R70" s="112">
        <v>24600</v>
      </c>
      <c r="S70" s="112">
        <v>8200</v>
      </c>
      <c r="T70" s="112">
        <v>24600</v>
      </c>
      <c r="U70" s="112">
        <v>0</v>
      </c>
      <c r="V70" s="112">
        <v>0</v>
      </c>
      <c r="W70" s="112">
        <v>0</v>
      </c>
      <c r="X70" s="112">
        <v>114000</v>
      </c>
      <c r="Y70" s="112">
        <v>0</v>
      </c>
      <c r="Z70" s="112">
        <v>0</v>
      </c>
      <c r="AA70" s="112">
        <v>82000</v>
      </c>
    </row>
    <row r="71" ht="13.5" customHeight="1" spans="1:27">
      <c r="A71" s="110" t="s">
        <v>37</v>
      </c>
      <c r="B71" s="110" t="s">
        <v>108</v>
      </c>
      <c r="C71" s="110" t="s">
        <v>110</v>
      </c>
      <c r="D71" s="109"/>
      <c r="E71" s="110" t="s">
        <v>765</v>
      </c>
      <c r="F71" s="110" t="s">
        <v>766</v>
      </c>
      <c r="G71" s="110" t="s">
        <v>767</v>
      </c>
      <c r="H71" s="111">
        <v>667500</v>
      </c>
      <c r="I71" s="112">
        <v>82000</v>
      </c>
      <c r="J71" s="112">
        <v>82000</v>
      </c>
      <c r="K71" s="112">
        <v>4100</v>
      </c>
      <c r="L71" s="112">
        <v>4100</v>
      </c>
      <c r="M71" s="112">
        <v>4100</v>
      </c>
      <c r="N71" s="112">
        <v>82000</v>
      </c>
      <c r="O71" s="112">
        <v>143500</v>
      </c>
      <c r="P71" s="112">
        <v>12300</v>
      </c>
      <c r="Q71" s="112">
        <v>0</v>
      </c>
      <c r="R71" s="112">
        <v>24600</v>
      </c>
      <c r="S71" s="112">
        <v>8200</v>
      </c>
      <c r="T71" s="112">
        <v>24600</v>
      </c>
      <c r="U71" s="112">
        <v>0</v>
      </c>
      <c r="V71" s="112">
        <v>0</v>
      </c>
      <c r="W71" s="112">
        <v>0</v>
      </c>
      <c r="X71" s="112">
        <v>114000</v>
      </c>
      <c r="Y71" s="112">
        <v>0</v>
      </c>
      <c r="Z71" s="112">
        <v>0</v>
      </c>
      <c r="AA71" s="112">
        <v>82000</v>
      </c>
    </row>
    <row r="72" ht="13.5" customHeight="1" spans="1:27">
      <c r="A72" s="109"/>
      <c r="B72" s="109"/>
      <c r="C72" s="109"/>
      <c r="D72" s="110" t="s">
        <v>804</v>
      </c>
      <c r="E72" s="110" t="s">
        <v>805</v>
      </c>
      <c r="F72" s="109"/>
      <c r="G72" s="109"/>
      <c r="H72" s="111">
        <v>273000</v>
      </c>
      <c r="I72" s="112">
        <v>32000</v>
      </c>
      <c r="J72" s="112">
        <v>32000</v>
      </c>
      <c r="K72" s="112">
        <v>1600</v>
      </c>
      <c r="L72" s="112">
        <v>1600</v>
      </c>
      <c r="M72" s="112">
        <v>1600</v>
      </c>
      <c r="N72" s="112">
        <v>32000</v>
      </c>
      <c r="O72" s="112">
        <v>56000</v>
      </c>
      <c r="P72" s="112">
        <v>4800</v>
      </c>
      <c r="Q72" s="112">
        <v>0</v>
      </c>
      <c r="R72" s="112">
        <v>9600</v>
      </c>
      <c r="S72" s="112">
        <v>3200</v>
      </c>
      <c r="T72" s="112">
        <v>9600</v>
      </c>
      <c r="U72" s="112">
        <v>0</v>
      </c>
      <c r="V72" s="112">
        <v>0</v>
      </c>
      <c r="W72" s="112">
        <v>0</v>
      </c>
      <c r="X72" s="112">
        <v>57000</v>
      </c>
      <c r="Y72" s="112">
        <v>0</v>
      </c>
      <c r="Z72" s="112">
        <v>0</v>
      </c>
      <c r="AA72" s="112">
        <v>32000</v>
      </c>
    </row>
    <row r="73" ht="13.5" customHeight="1" spans="1:27">
      <c r="A73" s="109"/>
      <c r="B73" s="109"/>
      <c r="C73" s="109"/>
      <c r="D73" s="110" t="s">
        <v>806</v>
      </c>
      <c r="E73" s="110" t="s">
        <v>101</v>
      </c>
      <c r="F73" s="109"/>
      <c r="G73" s="109"/>
      <c r="H73" s="111">
        <v>273000</v>
      </c>
      <c r="I73" s="112">
        <v>32000</v>
      </c>
      <c r="J73" s="112">
        <v>32000</v>
      </c>
      <c r="K73" s="112">
        <v>1600</v>
      </c>
      <c r="L73" s="112">
        <v>1600</v>
      </c>
      <c r="M73" s="112">
        <v>1600</v>
      </c>
      <c r="N73" s="112">
        <v>32000</v>
      </c>
      <c r="O73" s="112">
        <v>56000</v>
      </c>
      <c r="P73" s="112">
        <v>4800</v>
      </c>
      <c r="Q73" s="112">
        <v>0</v>
      </c>
      <c r="R73" s="112">
        <v>9600</v>
      </c>
      <c r="S73" s="112">
        <v>3200</v>
      </c>
      <c r="T73" s="112">
        <v>9600</v>
      </c>
      <c r="U73" s="112">
        <v>0</v>
      </c>
      <c r="V73" s="112">
        <v>0</v>
      </c>
      <c r="W73" s="112">
        <v>0</v>
      </c>
      <c r="X73" s="112">
        <v>57000</v>
      </c>
      <c r="Y73" s="112">
        <v>0</v>
      </c>
      <c r="Z73" s="112">
        <v>0</v>
      </c>
      <c r="AA73" s="112">
        <v>32000</v>
      </c>
    </row>
    <row r="74" ht="13.5" customHeight="1" spans="1:27">
      <c r="A74" s="110" t="s">
        <v>37</v>
      </c>
      <c r="B74" s="109"/>
      <c r="C74" s="109"/>
      <c r="D74" s="109"/>
      <c r="E74" s="110" t="s">
        <v>38</v>
      </c>
      <c r="F74" s="109"/>
      <c r="G74" s="109"/>
      <c r="H74" s="111">
        <v>273000</v>
      </c>
      <c r="I74" s="112">
        <v>32000</v>
      </c>
      <c r="J74" s="112">
        <v>32000</v>
      </c>
      <c r="K74" s="112">
        <v>1600</v>
      </c>
      <c r="L74" s="112">
        <v>1600</v>
      </c>
      <c r="M74" s="112">
        <v>1600</v>
      </c>
      <c r="N74" s="112">
        <v>32000</v>
      </c>
      <c r="O74" s="112">
        <v>56000</v>
      </c>
      <c r="P74" s="112">
        <v>4800</v>
      </c>
      <c r="Q74" s="112">
        <v>0</v>
      </c>
      <c r="R74" s="112">
        <v>9600</v>
      </c>
      <c r="S74" s="112">
        <v>3200</v>
      </c>
      <c r="T74" s="112">
        <v>9600</v>
      </c>
      <c r="U74" s="112">
        <v>0</v>
      </c>
      <c r="V74" s="112">
        <v>0</v>
      </c>
      <c r="W74" s="112">
        <v>0</v>
      </c>
      <c r="X74" s="112">
        <v>57000</v>
      </c>
      <c r="Y74" s="112">
        <v>0</v>
      </c>
      <c r="Z74" s="112">
        <v>0</v>
      </c>
      <c r="AA74" s="112">
        <v>32000</v>
      </c>
    </row>
    <row r="75" ht="13.5" customHeight="1" spans="1:27">
      <c r="A75" s="109"/>
      <c r="B75" s="110" t="s">
        <v>98</v>
      </c>
      <c r="C75" s="109"/>
      <c r="D75" s="109"/>
      <c r="E75" s="110" t="s">
        <v>99</v>
      </c>
      <c r="F75" s="109"/>
      <c r="G75" s="109"/>
      <c r="H75" s="111">
        <v>273000</v>
      </c>
      <c r="I75" s="112">
        <v>32000</v>
      </c>
      <c r="J75" s="112">
        <v>32000</v>
      </c>
      <c r="K75" s="112">
        <v>1600</v>
      </c>
      <c r="L75" s="112">
        <v>1600</v>
      </c>
      <c r="M75" s="112">
        <v>1600</v>
      </c>
      <c r="N75" s="112">
        <v>32000</v>
      </c>
      <c r="O75" s="112">
        <v>56000</v>
      </c>
      <c r="P75" s="112">
        <v>4800</v>
      </c>
      <c r="Q75" s="112">
        <v>0</v>
      </c>
      <c r="R75" s="112">
        <v>9600</v>
      </c>
      <c r="S75" s="112">
        <v>3200</v>
      </c>
      <c r="T75" s="112">
        <v>9600</v>
      </c>
      <c r="U75" s="112">
        <v>0</v>
      </c>
      <c r="V75" s="112">
        <v>0</v>
      </c>
      <c r="W75" s="112">
        <v>0</v>
      </c>
      <c r="X75" s="112">
        <v>57000</v>
      </c>
      <c r="Y75" s="112">
        <v>0</v>
      </c>
      <c r="Z75" s="112">
        <v>0</v>
      </c>
      <c r="AA75" s="112">
        <v>32000</v>
      </c>
    </row>
    <row r="76" ht="13.5" customHeight="1" spans="1:27">
      <c r="A76" s="110" t="s">
        <v>37</v>
      </c>
      <c r="B76" s="110" t="s">
        <v>98</v>
      </c>
      <c r="C76" s="110" t="s">
        <v>100</v>
      </c>
      <c r="D76" s="109"/>
      <c r="E76" s="110" t="s">
        <v>765</v>
      </c>
      <c r="F76" s="110" t="s">
        <v>766</v>
      </c>
      <c r="G76" s="110" t="s">
        <v>767</v>
      </c>
      <c r="H76" s="111">
        <v>273000</v>
      </c>
      <c r="I76" s="112">
        <v>32000</v>
      </c>
      <c r="J76" s="112">
        <v>32000</v>
      </c>
      <c r="K76" s="112">
        <v>1600</v>
      </c>
      <c r="L76" s="112">
        <v>1600</v>
      </c>
      <c r="M76" s="112">
        <v>1600</v>
      </c>
      <c r="N76" s="112">
        <v>32000</v>
      </c>
      <c r="O76" s="112">
        <v>56000</v>
      </c>
      <c r="P76" s="112">
        <v>4800</v>
      </c>
      <c r="Q76" s="112">
        <v>0</v>
      </c>
      <c r="R76" s="112">
        <v>9600</v>
      </c>
      <c r="S76" s="112">
        <v>3200</v>
      </c>
      <c r="T76" s="112">
        <v>9600</v>
      </c>
      <c r="U76" s="112">
        <v>0</v>
      </c>
      <c r="V76" s="112">
        <v>0</v>
      </c>
      <c r="W76" s="112">
        <v>0</v>
      </c>
      <c r="X76" s="112">
        <v>57000</v>
      </c>
      <c r="Y76" s="112">
        <v>0</v>
      </c>
      <c r="Z76" s="112">
        <v>0</v>
      </c>
      <c r="AA76" s="112">
        <v>32000</v>
      </c>
    </row>
    <row r="77" ht="13.5" customHeight="1" spans="1:27">
      <c r="A77" s="109"/>
      <c r="B77" s="109"/>
      <c r="C77" s="109"/>
      <c r="D77" s="110" t="s">
        <v>807</v>
      </c>
      <c r="E77" s="110" t="s">
        <v>808</v>
      </c>
      <c r="F77" s="109"/>
      <c r="G77" s="109"/>
      <c r="H77" s="111">
        <v>517500</v>
      </c>
      <c r="I77" s="112">
        <v>56000</v>
      </c>
      <c r="J77" s="112">
        <v>28800</v>
      </c>
      <c r="K77" s="112">
        <v>7900</v>
      </c>
      <c r="L77" s="112">
        <v>7900</v>
      </c>
      <c r="M77" s="112">
        <v>7900</v>
      </c>
      <c r="N77" s="112">
        <v>90000</v>
      </c>
      <c r="O77" s="112">
        <v>75900</v>
      </c>
      <c r="P77" s="112">
        <v>13500</v>
      </c>
      <c r="Q77" s="112">
        <v>0</v>
      </c>
      <c r="R77" s="112">
        <v>13400</v>
      </c>
      <c r="S77" s="112">
        <v>9000</v>
      </c>
      <c r="T77" s="112">
        <v>20200</v>
      </c>
      <c r="U77" s="112">
        <v>0</v>
      </c>
      <c r="V77" s="112">
        <v>0</v>
      </c>
      <c r="W77" s="112">
        <v>0</v>
      </c>
      <c r="X77" s="112">
        <v>114000</v>
      </c>
      <c r="Y77" s="112">
        <v>0</v>
      </c>
      <c r="Z77" s="112">
        <v>0</v>
      </c>
      <c r="AA77" s="112">
        <v>73000</v>
      </c>
    </row>
    <row r="78" ht="13.5" customHeight="1" spans="1:27">
      <c r="A78" s="109"/>
      <c r="B78" s="109"/>
      <c r="C78" s="109"/>
      <c r="D78" s="110" t="s">
        <v>809</v>
      </c>
      <c r="E78" s="110" t="s">
        <v>249</v>
      </c>
      <c r="F78" s="109"/>
      <c r="G78" s="109"/>
      <c r="H78" s="111">
        <v>205500</v>
      </c>
      <c r="I78" s="112">
        <v>22000</v>
      </c>
      <c r="J78" s="112">
        <v>22000</v>
      </c>
      <c r="K78" s="112">
        <v>1100</v>
      </c>
      <c r="L78" s="112">
        <v>1100</v>
      </c>
      <c r="M78" s="112">
        <v>1100</v>
      </c>
      <c r="N78" s="112">
        <v>22000</v>
      </c>
      <c r="O78" s="112">
        <v>38500</v>
      </c>
      <c r="P78" s="112">
        <v>3300</v>
      </c>
      <c r="Q78" s="112">
        <v>0</v>
      </c>
      <c r="R78" s="112">
        <v>6600</v>
      </c>
      <c r="S78" s="112">
        <v>2200</v>
      </c>
      <c r="T78" s="112">
        <v>6600</v>
      </c>
      <c r="U78" s="112">
        <v>0</v>
      </c>
      <c r="V78" s="112">
        <v>0</v>
      </c>
      <c r="W78" s="112">
        <v>0</v>
      </c>
      <c r="X78" s="112">
        <v>57000</v>
      </c>
      <c r="Y78" s="112">
        <v>0</v>
      </c>
      <c r="Z78" s="112">
        <v>0</v>
      </c>
      <c r="AA78" s="112">
        <v>22000</v>
      </c>
    </row>
    <row r="79" ht="13.5" customHeight="1" spans="1:27">
      <c r="A79" s="110" t="s">
        <v>244</v>
      </c>
      <c r="B79" s="109"/>
      <c r="C79" s="109"/>
      <c r="D79" s="109"/>
      <c r="E79" s="110" t="s">
        <v>245</v>
      </c>
      <c r="F79" s="109"/>
      <c r="G79" s="109"/>
      <c r="H79" s="111">
        <v>205500</v>
      </c>
      <c r="I79" s="112">
        <v>22000</v>
      </c>
      <c r="J79" s="112">
        <v>22000</v>
      </c>
      <c r="K79" s="112">
        <v>1100</v>
      </c>
      <c r="L79" s="112">
        <v>1100</v>
      </c>
      <c r="M79" s="112">
        <v>1100</v>
      </c>
      <c r="N79" s="112">
        <v>22000</v>
      </c>
      <c r="O79" s="112">
        <v>38500</v>
      </c>
      <c r="P79" s="112">
        <v>3300</v>
      </c>
      <c r="Q79" s="112">
        <v>0</v>
      </c>
      <c r="R79" s="112">
        <v>6600</v>
      </c>
      <c r="S79" s="112">
        <v>2200</v>
      </c>
      <c r="T79" s="112">
        <v>6600</v>
      </c>
      <c r="U79" s="112">
        <v>0</v>
      </c>
      <c r="V79" s="112">
        <v>0</v>
      </c>
      <c r="W79" s="112">
        <v>0</v>
      </c>
      <c r="X79" s="112">
        <v>57000</v>
      </c>
      <c r="Y79" s="112">
        <v>0</v>
      </c>
      <c r="Z79" s="112">
        <v>0</v>
      </c>
      <c r="AA79" s="112">
        <v>22000</v>
      </c>
    </row>
    <row r="80" ht="13.5" customHeight="1" spans="1:27">
      <c r="A80" s="109"/>
      <c r="B80" s="110" t="s">
        <v>246</v>
      </c>
      <c r="C80" s="109"/>
      <c r="D80" s="109"/>
      <c r="E80" s="110" t="s">
        <v>247</v>
      </c>
      <c r="F80" s="109"/>
      <c r="G80" s="109"/>
      <c r="H80" s="111">
        <v>205500</v>
      </c>
      <c r="I80" s="112">
        <v>22000</v>
      </c>
      <c r="J80" s="112">
        <v>22000</v>
      </c>
      <c r="K80" s="112">
        <v>1100</v>
      </c>
      <c r="L80" s="112">
        <v>1100</v>
      </c>
      <c r="M80" s="112">
        <v>1100</v>
      </c>
      <c r="N80" s="112">
        <v>22000</v>
      </c>
      <c r="O80" s="112">
        <v>38500</v>
      </c>
      <c r="P80" s="112">
        <v>3300</v>
      </c>
      <c r="Q80" s="112">
        <v>0</v>
      </c>
      <c r="R80" s="112">
        <v>6600</v>
      </c>
      <c r="S80" s="112">
        <v>2200</v>
      </c>
      <c r="T80" s="112">
        <v>6600</v>
      </c>
      <c r="U80" s="112">
        <v>0</v>
      </c>
      <c r="V80" s="112">
        <v>0</v>
      </c>
      <c r="W80" s="112">
        <v>0</v>
      </c>
      <c r="X80" s="112">
        <v>57000</v>
      </c>
      <c r="Y80" s="112">
        <v>0</v>
      </c>
      <c r="Z80" s="112">
        <v>0</v>
      </c>
      <c r="AA80" s="112">
        <v>22000</v>
      </c>
    </row>
    <row r="81" ht="13.5" customHeight="1" spans="1:27">
      <c r="A81" s="110" t="s">
        <v>244</v>
      </c>
      <c r="B81" s="110" t="s">
        <v>246</v>
      </c>
      <c r="C81" s="110" t="s">
        <v>248</v>
      </c>
      <c r="D81" s="109"/>
      <c r="E81" s="110" t="s">
        <v>765</v>
      </c>
      <c r="F81" s="110" t="s">
        <v>766</v>
      </c>
      <c r="G81" s="110" t="s">
        <v>766</v>
      </c>
      <c r="H81" s="111">
        <v>205500</v>
      </c>
      <c r="I81" s="112">
        <v>22000</v>
      </c>
      <c r="J81" s="112">
        <v>22000</v>
      </c>
      <c r="K81" s="112">
        <v>1100</v>
      </c>
      <c r="L81" s="112">
        <v>1100</v>
      </c>
      <c r="M81" s="112">
        <v>1100</v>
      </c>
      <c r="N81" s="112">
        <v>22000</v>
      </c>
      <c r="O81" s="112">
        <v>38500</v>
      </c>
      <c r="P81" s="112">
        <v>3300</v>
      </c>
      <c r="Q81" s="112">
        <v>0</v>
      </c>
      <c r="R81" s="112">
        <v>6600</v>
      </c>
      <c r="S81" s="112">
        <v>2200</v>
      </c>
      <c r="T81" s="112">
        <v>6600</v>
      </c>
      <c r="U81" s="112">
        <v>0</v>
      </c>
      <c r="V81" s="112">
        <v>0</v>
      </c>
      <c r="W81" s="112">
        <v>0</v>
      </c>
      <c r="X81" s="112">
        <v>57000</v>
      </c>
      <c r="Y81" s="112">
        <v>0</v>
      </c>
      <c r="Z81" s="112">
        <v>0</v>
      </c>
      <c r="AA81" s="112">
        <v>22000</v>
      </c>
    </row>
    <row r="82" ht="13.5" customHeight="1" spans="1:27">
      <c r="A82" s="109"/>
      <c r="B82" s="109"/>
      <c r="C82" s="109"/>
      <c r="D82" s="110" t="s">
        <v>810</v>
      </c>
      <c r="E82" s="110" t="s">
        <v>281</v>
      </c>
      <c r="F82" s="109"/>
      <c r="G82" s="109"/>
      <c r="H82" s="111">
        <v>163500</v>
      </c>
      <c r="I82" s="112">
        <v>18000</v>
      </c>
      <c r="J82" s="112">
        <v>3600</v>
      </c>
      <c r="K82" s="112">
        <v>3600</v>
      </c>
      <c r="L82" s="112">
        <v>3600</v>
      </c>
      <c r="M82" s="112">
        <v>3600</v>
      </c>
      <c r="N82" s="112">
        <v>36000</v>
      </c>
      <c r="O82" s="112">
        <v>19800</v>
      </c>
      <c r="P82" s="112">
        <v>5400</v>
      </c>
      <c r="Q82" s="112">
        <v>0</v>
      </c>
      <c r="R82" s="112">
        <v>3600</v>
      </c>
      <c r="S82" s="112">
        <v>3600</v>
      </c>
      <c r="T82" s="112">
        <v>7200</v>
      </c>
      <c r="U82" s="112">
        <v>0</v>
      </c>
      <c r="V82" s="112">
        <v>0</v>
      </c>
      <c r="W82" s="112">
        <v>0</v>
      </c>
      <c r="X82" s="112">
        <v>28500</v>
      </c>
      <c r="Y82" s="112">
        <v>0</v>
      </c>
      <c r="Z82" s="112">
        <v>0</v>
      </c>
      <c r="AA82" s="112">
        <v>27000</v>
      </c>
    </row>
    <row r="83" ht="13.5" customHeight="1" spans="1:27">
      <c r="A83" s="110" t="s">
        <v>244</v>
      </c>
      <c r="B83" s="109"/>
      <c r="C83" s="109"/>
      <c r="D83" s="109"/>
      <c r="E83" s="110" t="s">
        <v>245</v>
      </c>
      <c r="F83" s="109"/>
      <c r="G83" s="109"/>
      <c r="H83" s="111">
        <v>163500</v>
      </c>
      <c r="I83" s="112">
        <v>18000</v>
      </c>
      <c r="J83" s="112">
        <v>3600</v>
      </c>
      <c r="K83" s="112">
        <v>3600</v>
      </c>
      <c r="L83" s="112">
        <v>3600</v>
      </c>
      <c r="M83" s="112">
        <v>3600</v>
      </c>
      <c r="N83" s="112">
        <v>36000</v>
      </c>
      <c r="O83" s="112">
        <v>19800</v>
      </c>
      <c r="P83" s="112">
        <v>5400</v>
      </c>
      <c r="Q83" s="112">
        <v>0</v>
      </c>
      <c r="R83" s="112">
        <v>3600</v>
      </c>
      <c r="S83" s="112">
        <v>3600</v>
      </c>
      <c r="T83" s="112">
        <v>7200</v>
      </c>
      <c r="U83" s="112">
        <v>0</v>
      </c>
      <c r="V83" s="112">
        <v>0</v>
      </c>
      <c r="W83" s="112">
        <v>0</v>
      </c>
      <c r="X83" s="112">
        <v>28500</v>
      </c>
      <c r="Y83" s="112">
        <v>0</v>
      </c>
      <c r="Z83" s="112">
        <v>0</v>
      </c>
      <c r="AA83" s="112">
        <v>27000</v>
      </c>
    </row>
    <row r="84" ht="13.5" customHeight="1" spans="1:27">
      <c r="A84" s="109"/>
      <c r="B84" s="110" t="s">
        <v>250</v>
      </c>
      <c r="C84" s="109"/>
      <c r="D84" s="109"/>
      <c r="E84" s="110" t="s">
        <v>251</v>
      </c>
      <c r="F84" s="109"/>
      <c r="G84" s="109"/>
      <c r="H84" s="111">
        <v>163500</v>
      </c>
      <c r="I84" s="112">
        <v>18000</v>
      </c>
      <c r="J84" s="112">
        <v>3600</v>
      </c>
      <c r="K84" s="112">
        <v>3600</v>
      </c>
      <c r="L84" s="112">
        <v>3600</v>
      </c>
      <c r="M84" s="112">
        <v>3600</v>
      </c>
      <c r="N84" s="112">
        <v>36000</v>
      </c>
      <c r="O84" s="112">
        <v>19800</v>
      </c>
      <c r="P84" s="112">
        <v>5400</v>
      </c>
      <c r="Q84" s="112">
        <v>0</v>
      </c>
      <c r="R84" s="112">
        <v>3600</v>
      </c>
      <c r="S84" s="112">
        <v>3600</v>
      </c>
      <c r="T84" s="112">
        <v>7200</v>
      </c>
      <c r="U84" s="112">
        <v>0</v>
      </c>
      <c r="V84" s="112">
        <v>0</v>
      </c>
      <c r="W84" s="112">
        <v>0</v>
      </c>
      <c r="X84" s="112">
        <v>28500</v>
      </c>
      <c r="Y84" s="112">
        <v>0</v>
      </c>
      <c r="Z84" s="112">
        <v>0</v>
      </c>
      <c r="AA84" s="112">
        <v>27000</v>
      </c>
    </row>
    <row r="85" ht="13.5" customHeight="1" spans="1:27">
      <c r="A85" s="110" t="s">
        <v>244</v>
      </c>
      <c r="B85" s="110" t="s">
        <v>250</v>
      </c>
      <c r="C85" s="110" t="s">
        <v>279</v>
      </c>
      <c r="D85" s="109"/>
      <c r="E85" s="110" t="s">
        <v>811</v>
      </c>
      <c r="F85" s="110" t="s">
        <v>812</v>
      </c>
      <c r="G85" s="110" t="s">
        <v>812</v>
      </c>
      <c r="H85" s="111">
        <v>163500</v>
      </c>
      <c r="I85" s="112">
        <v>18000</v>
      </c>
      <c r="J85" s="112">
        <v>3600</v>
      </c>
      <c r="K85" s="112">
        <v>3600</v>
      </c>
      <c r="L85" s="112">
        <v>3600</v>
      </c>
      <c r="M85" s="112">
        <v>3600</v>
      </c>
      <c r="N85" s="112">
        <v>36000</v>
      </c>
      <c r="O85" s="112">
        <v>19800</v>
      </c>
      <c r="P85" s="112">
        <v>5400</v>
      </c>
      <c r="Q85" s="112">
        <v>0</v>
      </c>
      <c r="R85" s="112">
        <v>3600</v>
      </c>
      <c r="S85" s="112">
        <v>3600</v>
      </c>
      <c r="T85" s="112">
        <v>7200</v>
      </c>
      <c r="U85" s="112">
        <v>0</v>
      </c>
      <c r="V85" s="112">
        <v>0</v>
      </c>
      <c r="W85" s="112">
        <v>0</v>
      </c>
      <c r="X85" s="112">
        <v>28500</v>
      </c>
      <c r="Y85" s="112">
        <v>0</v>
      </c>
      <c r="Z85" s="112">
        <v>0</v>
      </c>
      <c r="AA85" s="112">
        <v>27000</v>
      </c>
    </row>
    <row r="86" ht="13.5" customHeight="1" spans="1:27">
      <c r="A86" s="109"/>
      <c r="B86" s="109"/>
      <c r="C86" s="109"/>
      <c r="D86" s="110" t="s">
        <v>813</v>
      </c>
      <c r="E86" s="110" t="s">
        <v>254</v>
      </c>
      <c r="F86" s="109"/>
      <c r="G86" s="109"/>
      <c r="H86" s="111">
        <v>148500</v>
      </c>
      <c r="I86" s="112">
        <v>16000</v>
      </c>
      <c r="J86" s="112">
        <v>3200</v>
      </c>
      <c r="K86" s="112">
        <v>3200</v>
      </c>
      <c r="L86" s="112">
        <v>3200</v>
      </c>
      <c r="M86" s="112">
        <v>3200</v>
      </c>
      <c r="N86" s="112">
        <v>32000</v>
      </c>
      <c r="O86" s="112">
        <v>17600</v>
      </c>
      <c r="P86" s="112">
        <v>4800</v>
      </c>
      <c r="Q86" s="112">
        <v>0</v>
      </c>
      <c r="R86" s="112">
        <v>3200</v>
      </c>
      <c r="S86" s="112">
        <v>3200</v>
      </c>
      <c r="T86" s="112">
        <v>6400</v>
      </c>
      <c r="U86" s="112">
        <v>0</v>
      </c>
      <c r="V86" s="112">
        <v>0</v>
      </c>
      <c r="W86" s="112">
        <v>0</v>
      </c>
      <c r="X86" s="112">
        <v>28500</v>
      </c>
      <c r="Y86" s="112">
        <v>0</v>
      </c>
      <c r="Z86" s="112">
        <v>0</v>
      </c>
      <c r="AA86" s="112">
        <v>24000</v>
      </c>
    </row>
    <row r="87" ht="13.5" customHeight="1" spans="1:27">
      <c r="A87" s="110" t="s">
        <v>244</v>
      </c>
      <c r="B87" s="109"/>
      <c r="C87" s="109"/>
      <c r="D87" s="109"/>
      <c r="E87" s="110" t="s">
        <v>245</v>
      </c>
      <c r="F87" s="109"/>
      <c r="G87" s="109"/>
      <c r="H87" s="111">
        <v>148500</v>
      </c>
      <c r="I87" s="112">
        <v>16000</v>
      </c>
      <c r="J87" s="112">
        <v>3200</v>
      </c>
      <c r="K87" s="112">
        <v>3200</v>
      </c>
      <c r="L87" s="112">
        <v>3200</v>
      </c>
      <c r="M87" s="112">
        <v>3200</v>
      </c>
      <c r="N87" s="112">
        <v>32000</v>
      </c>
      <c r="O87" s="112">
        <v>17600</v>
      </c>
      <c r="P87" s="112">
        <v>4800</v>
      </c>
      <c r="Q87" s="112">
        <v>0</v>
      </c>
      <c r="R87" s="112">
        <v>3200</v>
      </c>
      <c r="S87" s="112">
        <v>3200</v>
      </c>
      <c r="T87" s="112">
        <v>6400</v>
      </c>
      <c r="U87" s="112">
        <v>0</v>
      </c>
      <c r="V87" s="112">
        <v>0</v>
      </c>
      <c r="W87" s="112">
        <v>0</v>
      </c>
      <c r="X87" s="112">
        <v>28500</v>
      </c>
      <c r="Y87" s="112">
        <v>0</v>
      </c>
      <c r="Z87" s="112">
        <v>0</v>
      </c>
      <c r="AA87" s="112">
        <v>24000</v>
      </c>
    </row>
    <row r="88" ht="13.5" customHeight="1" spans="1:27">
      <c r="A88" s="109"/>
      <c r="B88" s="110" t="s">
        <v>250</v>
      </c>
      <c r="C88" s="109"/>
      <c r="D88" s="109"/>
      <c r="E88" s="110" t="s">
        <v>251</v>
      </c>
      <c r="F88" s="109"/>
      <c r="G88" s="109"/>
      <c r="H88" s="111">
        <v>148500</v>
      </c>
      <c r="I88" s="112">
        <v>16000</v>
      </c>
      <c r="J88" s="112">
        <v>3200</v>
      </c>
      <c r="K88" s="112">
        <v>3200</v>
      </c>
      <c r="L88" s="112">
        <v>3200</v>
      </c>
      <c r="M88" s="112">
        <v>3200</v>
      </c>
      <c r="N88" s="112">
        <v>32000</v>
      </c>
      <c r="O88" s="112">
        <v>17600</v>
      </c>
      <c r="P88" s="112">
        <v>4800</v>
      </c>
      <c r="Q88" s="112">
        <v>0</v>
      </c>
      <c r="R88" s="112">
        <v>3200</v>
      </c>
      <c r="S88" s="112">
        <v>3200</v>
      </c>
      <c r="T88" s="112">
        <v>6400</v>
      </c>
      <c r="U88" s="112">
        <v>0</v>
      </c>
      <c r="V88" s="112">
        <v>0</v>
      </c>
      <c r="W88" s="112">
        <v>0</v>
      </c>
      <c r="X88" s="112">
        <v>28500</v>
      </c>
      <c r="Y88" s="112">
        <v>0</v>
      </c>
      <c r="Z88" s="112">
        <v>0</v>
      </c>
      <c r="AA88" s="112">
        <v>24000</v>
      </c>
    </row>
    <row r="89" ht="13.5" customHeight="1" spans="1:27">
      <c r="A89" s="110" t="s">
        <v>244</v>
      </c>
      <c r="B89" s="110" t="s">
        <v>250</v>
      </c>
      <c r="C89" s="110" t="s">
        <v>252</v>
      </c>
      <c r="D89" s="109"/>
      <c r="E89" s="110" t="s">
        <v>814</v>
      </c>
      <c r="F89" s="110" t="s">
        <v>812</v>
      </c>
      <c r="G89" s="110" t="s">
        <v>812</v>
      </c>
      <c r="H89" s="111">
        <v>148500</v>
      </c>
      <c r="I89" s="112">
        <v>16000</v>
      </c>
      <c r="J89" s="112">
        <v>3200</v>
      </c>
      <c r="K89" s="112">
        <v>3200</v>
      </c>
      <c r="L89" s="112">
        <v>3200</v>
      </c>
      <c r="M89" s="112">
        <v>3200</v>
      </c>
      <c r="N89" s="112">
        <v>32000</v>
      </c>
      <c r="O89" s="112">
        <v>17600</v>
      </c>
      <c r="P89" s="112">
        <v>4800</v>
      </c>
      <c r="Q89" s="112">
        <v>0</v>
      </c>
      <c r="R89" s="112">
        <v>3200</v>
      </c>
      <c r="S89" s="112">
        <v>3200</v>
      </c>
      <c r="T89" s="112">
        <v>6400</v>
      </c>
      <c r="U89" s="112">
        <v>0</v>
      </c>
      <c r="V89" s="112">
        <v>0</v>
      </c>
      <c r="W89" s="112">
        <v>0</v>
      </c>
      <c r="X89" s="112">
        <v>28500</v>
      </c>
      <c r="Y89" s="112">
        <v>0</v>
      </c>
      <c r="Z89" s="112">
        <v>0</v>
      </c>
      <c r="AA89" s="112">
        <v>24000</v>
      </c>
    </row>
    <row r="90" ht="13.5" customHeight="1" spans="1:27">
      <c r="A90" s="109"/>
      <c r="B90" s="109"/>
      <c r="C90" s="109"/>
      <c r="D90" s="110" t="s">
        <v>815</v>
      </c>
      <c r="E90" s="110" t="s">
        <v>816</v>
      </c>
      <c r="F90" s="109"/>
      <c r="G90" s="109"/>
      <c r="H90" s="111">
        <v>190500</v>
      </c>
      <c r="I90" s="112">
        <v>24000</v>
      </c>
      <c r="J90" s="112">
        <v>24000</v>
      </c>
      <c r="K90" s="112">
        <v>1200</v>
      </c>
      <c r="L90" s="112">
        <v>1200</v>
      </c>
      <c r="M90" s="112">
        <v>1200</v>
      </c>
      <c r="N90" s="112">
        <v>24000</v>
      </c>
      <c r="O90" s="112">
        <v>42000</v>
      </c>
      <c r="P90" s="112">
        <v>3600</v>
      </c>
      <c r="Q90" s="112">
        <v>0</v>
      </c>
      <c r="R90" s="112">
        <v>7200</v>
      </c>
      <c r="S90" s="112">
        <v>2400</v>
      </c>
      <c r="T90" s="112">
        <v>7200</v>
      </c>
      <c r="U90" s="112">
        <v>0</v>
      </c>
      <c r="V90" s="112">
        <v>0</v>
      </c>
      <c r="W90" s="112">
        <v>0</v>
      </c>
      <c r="X90" s="112">
        <v>28500</v>
      </c>
      <c r="Y90" s="112">
        <v>0</v>
      </c>
      <c r="Z90" s="112">
        <v>0</v>
      </c>
      <c r="AA90" s="112">
        <v>24000</v>
      </c>
    </row>
    <row r="91" ht="13.5" customHeight="1" spans="1:27">
      <c r="A91" s="109"/>
      <c r="B91" s="109"/>
      <c r="C91" s="109"/>
      <c r="D91" s="110" t="s">
        <v>817</v>
      </c>
      <c r="E91" s="110" t="s">
        <v>166</v>
      </c>
      <c r="F91" s="109"/>
      <c r="G91" s="109"/>
      <c r="H91" s="111">
        <v>190500</v>
      </c>
      <c r="I91" s="112">
        <v>24000</v>
      </c>
      <c r="J91" s="112">
        <v>24000</v>
      </c>
      <c r="K91" s="112">
        <v>1200</v>
      </c>
      <c r="L91" s="112">
        <v>1200</v>
      </c>
      <c r="M91" s="112">
        <v>1200</v>
      </c>
      <c r="N91" s="112">
        <v>24000</v>
      </c>
      <c r="O91" s="112">
        <v>42000</v>
      </c>
      <c r="P91" s="112">
        <v>3600</v>
      </c>
      <c r="Q91" s="112">
        <v>0</v>
      </c>
      <c r="R91" s="112">
        <v>7200</v>
      </c>
      <c r="S91" s="112">
        <v>2400</v>
      </c>
      <c r="T91" s="112">
        <v>7200</v>
      </c>
      <c r="U91" s="112">
        <v>0</v>
      </c>
      <c r="V91" s="112">
        <v>0</v>
      </c>
      <c r="W91" s="112">
        <v>0</v>
      </c>
      <c r="X91" s="112">
        <v>28500</v>
      </c>
      <c r="Y91" s="112">
        <v>0</v>
      </c>
      <c r="Z91" s="112">
        <v>0</v>
      </c>
      <c r="AA91" s="112">
        <v>24000</v>
      </c>
    </row>
    <row r="92" ht="13.5" customHeight="1" spans="1:27">
      <c r="A92" s="110" t="s">
        <v>37</v>
      </c>
      <c r="B92" s="109"/>
      <c r="C92" s="109"/>
      <c r="D92" s="109"/>
      <c r="E92" s="110" t="s">
        <v>38</v>
      </c>
      <c r="F92" s="109"/>
      <c r="G92" s="109"/>
      <c r="H92" s="111">
        <v>190500</v>
      </c>
      <c r="I92" s="112">
        <v>24000</v>
      </c>
      <c r="J92" s="112">
        <v>24000</v>
      </c>
      <c r="K92" s="112">
        <v>1200</v>
      </c>
      <c r="L92" s="112">
        <v>1200</v>
      </c>
      <c r="M92" s="112">
        <v>1200</v>
      </c>
      <c r="N92" s="112">
        <v>24000</v>
      </c>
      <c r="O92" s="112">
        <v>42000</v>
      </c>
      <c r="P92" s="112">
        <v>3600</v>
      </c>
      <c r="Q92" s="112">
        <v>0</v>
      </c>
      <c r="R92" s="112">
        <v>7200</v>
      </c>
      <c r="S92" s="112">
        <v>2400</v>
      </c>
      <c r="T92" s="112">
        <v>7200</v>
      </c>
      <c r="U92" s="112">
        <v>0</v>
      </c>
      <c r="V92" s="112">
        <v>0</v>
      </c>
      <c r="W92" s="112">
        <v>0</v>
      </c>
      <c r="X92" s="112">
        <v>28500</v>
      </c>
      <c r="Y92" s="112">
        <v>0</v>
      </c>
      <c r="Z92" s="112">
        <v>0</v>
      </c>
      <c r="AA92" s="112">
        <v>24000</v>
      </c>
    </row>
    <row r="93" ht="13.5" customHeight="1" spans="1:27">
      <c r="A93" s="109"/>
      <c r="B93" s="110" t="s">
        <v>191</v>
      </c>
      <c r="C93" s="109"/>
      <c r="D93" s="109"/>
      <c r="E93" s="110" t="s">
        <v>192</v>
      </c>
      <c r="F93" s="109"/>
      <c r="G93" s="109"/>
      <c r="H93" s="111">
        <v>190500</v>
      </c>
      <c r="I93" s="112">
        <v>24000</v>
      </c>
      <c r="J93" s="112">
        <v>24000</v>
      </c>
      <c r="K93" s="112">
        <v>1200</v>
      </c>
      <c r="L93" s="112">
        <v>1200</v>
      </c>
      <c r="M93" s="112">
        <v>1200</v>
      </c>
      <c r="N93" s="112">
        <v>24000</v>
      </c>
      <c r="O93" s="112">
        <v>42000</v>
      </c>
      <c r="P93" s="112">
        <v>3600</v>
      </c>
      <c r="Q93" s="112">
        <v>0</v>
      </c>
      <c r="R93" s="112">
        <v>7200</v>
      </c>
      <c r="S93" s="112">
        <v>2400</v>
      </c>
      <c r="T93" s="112">
        <v>7200</v>
      </c>
      <c r="U93" s="112">
        <v>0</v>
      </c>
      <c r="V93" s="112">
        <v>0</v>
      </c>
      <c r="W93" s="112">
        <v>0</v>
      </c>
      <c r="X93" s="112">
        <v>28500</v>
      </c>
      <c r="Y93" s="112">
        <v>0</v>
      </c>
      <c r="Z93" s="112">
        <v>0</v>
      </c>
      <c r="AA93" s="112">
        <v>24000</v>
      </c>
    </row>
    <row r="94" ht="13.5" customHeight="1" spans="1:27">
      <c r="A94" s="110" t="s">
        <v>37</v>
      </c>
      <c r="B94" s="110" t="s">
        <v>191</v>
      </c>
      <c r="C94" s="110" t="s">
        <v>193</v>
      </c>
      <c r="D94" s="109"/>
      <c r="E94" s="110" t="s">
        <v>765</v>
      </c>
      <c r="F94" s="110" t="s">
        <v>766</v>
      </c>
      <c r="G94" s="110" t="s">
        <v>767</v>
      </c>
      <c r="H94" s="111">
        <v>190500</v>
      </c>
      <c r="I94" s="112">
        <v>24000</v>
      </c>
      <c r="J94" s="112">
        <v>24000</v>
      </c>
      <c r="K94" s="112">
        <v>1200</v>
      </c>
      <c r="L94" s="112">
        <v>1200</v>
      </c>
      <c r="M94" s="112">
        <v>1200</v>
      </c>
      <c r="N94" s="112">
        <v>24000</v>
      </c>
      <c r="O94" s="112">
        <v>42000</v>
      </c>
      <c r="P94" s="112">
        <v>3600</v>
      </c>
      <c r="Q94" s="112">
        <v>0</v>
      </c>
      <c r="R94" s="112">
        <v>7200</v>
      </c>
      <c r="S94" s="112">
        <v>2400</v>
      </c>
      <c r="T94" s="112">
        <v>7200</v>
      </c>
      <c r="U94" s="112">
        <v>0</v>
      </c>
      <c r="V94" s="112">
        <v>0</v>
      </c>
      <c r="W94" s="112">
        <v>0</v>
      </c>
      <c r="X94" s="112">
        <v>28500</v>
      </c>
      <c r="Y94" s="112">
        <v>0</v>
      </c>
      <c r="Z94" s="112">
        <v>0</v>
      </c>
      <c r="AA94" s="112">
        <v>24000</v>
      </c>
    </row>
    <row r="95" ht="13.5" customHeight="1" spans="1:27">
      <c r="A95" s="109"/>
      <c r="B95" s="109"/>
      <c r="C95" s="109"/>
      <c r="D95" s="110" t="s">
        <v>818</v>
      </c>
      <c r="E95" s="110" t="s">
        <v>819</v>
      </c>
      <c r="F95" s="109"/>
      <c r="G95" s="109"/>
      <c r="H95" s="111">
        <v>142000</v>
      </c>
      <c r="I95" s="112">
        <v>14000</v>
      </c>
      <c r="J95" s="112">
        <v>14000</v>
      </c>
      <c r="K95" s="112">
        <v>700</v>
      </c>
      <c r="L95" s="112">
        <v>700</v>
      </c>
      <c r="M95" s="112">
        <v>700</v>
      </c>
      <c r="N95" s="112">
        <v>14000</v>
      </c>
      <c r="O95" s="112">
        <v>24500</v>
      </c>
      <c r="P95" s="112">
        <v>2100</v>
      </c>
      <c r="Q95" s="112">
        <v>0</v>
      </c>
      <c r="R95" s="112">
        <v>4200</v>
      </c>
      <c r="S95" s="112">
        <v>1400</v>
      </c>
      <c r="T95" s="112">
        <v>4200</v>
      </c>
      <c r="U95" s="112">
        <v>0</v>
      </c>
      <c r="V95" s="112">
        <v>0</v>
      </c>
      <c r="W95" s="112">
        <v>0</v>
      </c>
      <c r="X95" s="112">
        <v>47500</v>
      </c>
      <c r="Y95" s="112">
        <v>0</v>
      </c>
      <c r="Z95" s="112">
        <v>0</v>
      </c>
      <c r="AA95" s="112">
        <v>14000</v>
      </c>
    </row>
    <row r="96" ht="13.5" customHeight="1" spans="1:27">
      <c r="A96" s="109"/>
      <c r="B96" s="109"/>
      <c r="C96" s="109"/>
      <c r="D96" s="110" t="s">
        <v>820</v>
      </c>
      <c r="E96" s="110" t="s">
        <v>156</v>
      </c>
      <c r="F96" s="109"/>
      <c r="G96" s="109"/>
      <c r="H96" s="111">
        <v>142000</v>
      </c>
      <c r="I96" s="112">
        <v>14000</v>
      </c>
      <c r="J96" s="112">
        <v>14000</v>
      </c>
      <c r="K96" s="112">
        <v>700</v>
      </c>
      <c r="L96" s="112">
        <v>700</v>
      </c>
      <c r="M96" s="112">
        <v>700</v>
      </c>
      <c r="N96" s="112">
        <v>14000</v>
      </c>
      <c r="O96" s="112">
        <v>24500</v>
      </c>
      <c r="P96" s="112">
        <v>2100</v>
      </c>
      <c r="Q96" s="112">
        <v>0</v>
      </c>
      <c r="R96" s="112">
        <v>4200</v>
      </c>
      <c r="S96" s="112">
        <v>1400</v>
      </c>
      <c r="T96" s="112">
        <v>4200</v>
      </c>
      <c r="U96" s="112">
        <v>0</v>
      </c>
      <c r="V96" s="112">
        <v>0</v>
      </c>
      <c r="W96" s="112">
        <v>0</v>
      </c>
      <c r="X96" s="112">
        <v>47500</v>
      </c>
      <c r="Y96" s="112">
        <v>0</v>
      </c>
      <c r="Z96" s="112">
        <v>0</v>
      </c>
      <c r="AA96" s="112">
        <v>14000</v>
      </c>
    </row>
    <row r="97" ht="13.5" customHeight="1" spans="1:27">
      <c r="A97" s="110" t="s">
        <v>37</v>
      </c>
      <c r="B97" s="109"/>
      <c r="C97" s="109"/>
      <c r="D97" s="109"/>
      <c r="E97" s="110" t="s">
        <v>38</v>
      </c>
      <c r="F97" s="109"/>
      <c r="G97" s="109"/>
      <c r="H97" s="111">
        <v>142000</v>
      </c>
      <c r="I97" s="112">
        <v>14000</v>
      </c>
      <c r="J97" s="112">
        <v>14000</v>
      </c>
      <c r="K97" s="112">
        <v>700</v>
      </c>
      <c r="L97" s="112">
        <v>700</v>
      </c>
      <c r="M97" s="112">
        <v>700</v>
      </c>
      <c r="N97" s="112">
        <v>14000</v>
      </c>
      <c r="O97" s="112">
        <v>24500</v>
      </c>
      <c r="P97" s="112">
        <v>2100</v>
      </c>
      <c r="Q97" s="112">
        <v>0</v>
      </c>
      <c r="R97" s="112">
        <v>4200</v>
      </c>
      <c r="S97" s="112">
        <v>1400</v>
      </c>
      <c r="T97" s="112">
        <v>4200</v>
      </c>
      <c r="U97" s="112">
        <v>0</v>
      </c>
      <c r="V97" s="112">
        <v>0</v>
      </c>
      <c r="W97" s="112">
        <v>0</v>
      </c>
      <c r="X97" s="112">
        <v>47500</v>
      </c>
      <c r="Y97" s="112">
        <v>0</v>
      </c>
      <c r="Z97" s="112">
        <v>0</v>
      </c>
      <c r="AA97" s="112">
        <v>14000</v>
      </c>
    </row>
    <row r="98" ht="13.5" customHeight="1" spans="1:27">
      <c r="A98" s="109"/>
      <c r="B98" s="110" t="s">
        <v>153</v>
      </c>
      <c r="C98" s="109"/>
      <c r="D98" s="109"/>
      <c r="E98" s="110" t="s">
        <v>154</v>
      </c>
      <c r="F98" s="109"/>
      <c r="G98" s="109"/>
      <c r="H98" s="111">
        <v>142000</v>
      </c>
      <c r="I98" s="112">
        <v>14000</v>
      </c>
      <c r="J98" s="112">
        <v>14000</v>
      </c>
      <c r="K98" s="112">
        <v>700</v>
      </c>
      <c r="L98" s="112">
        <v>700</v>
      </c>
      <c r="M98" s="112">
        <v>700</v>
      </c>
      <c r="N98" s="112">
        <v>14000</v>
      </c>
      <c r="O98" s="112">
        <v>24500</v>
      </c>
      <c r="P98" s="112">
        <v>2100</v>
      </c>
      <c r="Q98" s="112">
        <v>0</v>
      </c>
      <c r="R98" s="112">
        <v>4200</v>
      </c>
      <c r="S98" s="112">
        <v>1400</v>
      </c>
      <c r="T98" s="112">
        <v>4200</v>
      </c>
      <c r="U98" s="112">
        <v>0</v>
      </c>
      <c r="V98" s="112">
        <v>0</v>
      </c>
      <c r="W98" s="112">
        <v>0</v>
      </c>
      <c r="X98" s="112">
        <v>47500</v>
      </c>
      <c r="Y98" s="112">
        <v>0</v>
      </c>
      <c r="Z98" s="112">
        <v>0</v>
      </c>
      <c r="AA98" s="112">
        <v>14000</v>
      </c>
    </row>
    <row r="99" ht="13.5" customHeight="1" spans="1:27">
      <c r="A99" s="110" t="s">
        <v>37</v>
      </c>
      <c r="B99" s="110" t="s">
        <v>153</v>
      </c>
      <c r="C99" s="110" t="s">
        <v>155</v>
      </c>
      <c r="D99" s="109"/>
      <c r="E99" s="110" t="s">
        <v>765</v>
      </c>
      <c r="F99" s="110" t="s">
        <v>766</v>
      </c>
      <c r="G99" s="110" t="s">
        <v>767</v>
      </c>
      <c r="H99" s="111">
        <v>142000</v>
      </c>
      <c r="I99" s="112">
        <v>14000</v>
      </c>
      <c r="J99" s="112">
        <v>14000</v>
      </c>
      <c r="K99" s="112">
        <v>700</v>
      </c>
      <c r="L99" s="112">
        <v>700</v>
      </c>
      <c r="M99" s="112">
        <v>700</v>
      </c>
      <c r="N99" s="112">
        <v>14000</v>
      </c>
      <c r="O99" s="112">
        <v>24500</v>
      </c>
      <c r="P99" s="112">
        <v>2100</v>
      </c>
      <c r="Q99" s="112">
        <v>0</v>
      </c>
      <c r="R99" s="112">
        <v>4200</v>
      </c>
      <c r="S99" s="112">
        <v>1400</v>
      </c>
      <c r="T99" s="112">
        <v>4200</v>
      </c>
      <c r="U99" s="112">
        <v>0</v>
      </c>
      <c r="V99" s="112">
        <v>0</v>
      </c>
      <c r="W99" s="112">
        <v>0</v>
      </c>
      <c r="X99" s="112">
        <v>47500</v>
      </c>
      <c r="Y99" s="112">
        <v>0</v>
      </c>
      <c r="Z99" s="112">
        <v>0</v>
      </c>
      <c r="AA99" s="112">
        <v>14000</v>
      </c>
    </row>
    <row r="100" ht="13.5" customHeight="1" spans="1:27">
      <c r="A100" s="109"/>
      <c r="B100" s="109"/>
      <c r="C100" s="109"/>
      <c r="D100" s="110" t="s">
        <v>821</v>
      </c>
      <c r="E100" s="110" t="s">
        <v>822</v>
      </c>
      <c r="F100" s="109"/>
      <c r="G100" s="109"/>
      <c r="H100" s="111">
        <v>123000</v>
      </c>
      <c r="I100" s="112">
        <v>14000</v>
      </c>
      <c r="J100" s="112">
        <v>14000</v>
      </c>
      <c r="K100" s="112">
        <v>700</v>
      </c>
      <c r="L100" s="112">
        <v>700</v>
      </c>
      <c r="M100" s="112">
        <v>700</v>
      </c>
      <c r="N100" s="112">
        <v>14000</v>
      </c>
      <c r="O100" s="112">
        <v>24500</v>
      </c>
      <c r="P100" s="112">
        <v>2100</v>
      </c>
      <c r="Q100" s="112">
        <v>0</v>
      </c>
      <c r="R100" s="112">
        <v>4200</v>
      </c>
      <c r="S100" s="112">
        <v>1400</v>
      </c>
      <c r="T100" s="112">
        <v>4200</v>
      </c>
      <c r="U100" s="112">
        <v>0</v>
      </c>
      <c r="V100" s="112">
        <v>0</v>
      </c>
      <c r="W100" s="112">
        <v>0</v>
      </c>
      <c r="X100" s="112">
        <v>28500</v>
      </c>
      <c r="Y100" s="112">
        <v>0</v>
      </c>
      <c r="Z100" s="112">
        <v>0</v>
      </c>
      <c r="AA100" s="112">
        <v>14000</v>
      </c>
    </row>
    <row r="101" ht="13.5" customHeight="1" spans="1:27">
      <c r="A101" s="109"/>
      <c r="B101" s="109"/>
      <c r="C101" s="109"/>
      <c r="D101" s="110" t="s">
        <v>823</v>
      </c>
      <c r="E101" s="110" t="s">
        <v>188</v>
      </c>
      <c r="F101" s="109"/>
      <c r="G101" s="109"/>
      <c r="H101" s="111">
        <v>123000</v>
      </c>
      <c r="I101" s="112">
        <v>14000</v>
      </c>
      <c r="J101" s="112">
        <v>14000</v>
      </c>
      <c r="K101" s="112">
        <v>700</v>
      </c>
      <c r="L101" s="112">
        <v>700</v>
      </c>
      <c r="M101" s="112">
        <v>700</v>
      </c>
      <c r="N101" s="112">
        <v>14000</v>
      </c>
      <c r="O101" s="112">
        <v>24500</v>
      </c>
      <c r="P101" s="112">
        <v>2100</v>
      </c>
      <c r="Q101" s="112">
        <v>0</v>
      </c>
      <c r="R101" s="112">
        <v>4200</v>
      </c>
      <c r="S101" s="112">
        <v>1400</v>
      </c>
      <c r="T101" s="112">
        <v>4200</v>
      </c>
      <c r="U101" s="112">
        <v>0</v>
      </c>
      <c r="V101" s="112">
        <v>0</v>
      </c>
      <c r="W101" s="112">
        <v>0</v>
      </c>
      <c r="X101" s="112">
        <v>28500</v>
      </c>
      <c r="Y101" s="112">
        <v>0</v>
      </c>
      <c r="Z101" s="112">
        <v>0</v>
      </c>
      <c r="AA101" s="112">
        <v>14000</v>
      </c>
    </row>
    <row r="102" ht="13.5" customHeight="1" spans="1:27">
      <c r="A102" s="110" t="s">
        <v>37</v>
      </c>
      <c r="B102" s="109"/>
      <c r="C102" s="109"/>
      <c r="D102" s="109"/>
      <c r="E102" s="110" t="s">
        <v>38</v>
      </c>
      <c r="F102" s="109"/>
      <c r="G102" s="109"/>
      <c r="H102" s="111">
        <v>123000</v>
      </c>
      <c r="I102" s="112">
        <v>14000</v>
      </c>
      <c r="J102" s="112">
        <v>14000</v>
      </c>
      <c r="K102" s="112">
        <v>700</v>
      </c>
      <c r="L102" s="112">
        <v>700</v>
      </c>
      <c r="M102" s="112">
        <v>700</v>
      </c>
      <c r="N102" s="112">
        <v>14000</v>
      </c>
      <c r="O102" s="112">
        <v>24500</v>
      </c>
      <c r="P102" s="112">
        <v>2100</v>
      </c>
      <c r="Q102" s="112">
        <v>0</v>
      </c>
      <c r="R102" s="112">
        <v>4200</v>
      </c>
      <c r="S102" s="112">
        <v>1400</v>
      </c>
      <c r="T102" s="112">
        <v>4200</v>
      </c>
      <c r="U102" s="112">
        <v>0</v>
      </c>
      <c r="V102" s="112">
        <v>0</v>
      </c>
      <c r="W102" s="112">
        <v>0</v>
      </c>
      <c r="X102" s="112">
        <v>28500</v>
      </c>
      <c r="Y102" s="112">
        <v>0</v>
      </c>
      <c r="Z102" s="112">
        <v>0</v>
      </c>
      <c r="AA102" s="112">
        <v>14000</v>
      </c>
    </row>
    <row r="103" ht="13.5" customHeight="1" spans="1:27">
      <c r="A103" s="109"/>
      <c r="B103" s="110" t="s">
        <v>185</v>
      </c>
      <c r="C103" s="109"/>
      <c r="D103" s="109"/>
      <c r="E103" s="110" t="s">
        <v>186</v>
      </c>
      <c r="F103" s="109"/>
      <c r="G103" s="109"/>
      <c r="H103" s="111">
        <v>123000</v>
      </c>
      <c r="I103" s="112">
        <v>14000</v>
      </c>
      <c r="J103" s="112">
        <v>14000</v>
      </c>
      <c r="K103" s="112">
        <v>700</v>
      </c>
      <c r="L103" s="112">
        <v>700</v>
      </c>
      <c r="M103" s="112">
        <v>700</v>
      </c>
      <c r="N103" s="112">
        <v>14000</v>
      </c>
      <c r="O103" s="112">
        <v>24500</v>
      </c>
      <c r="P103" s="112">
        <v>2100</v>
      </c>
      <c r="Q103" s="112">
        <v>0</v>
      </c>
      <c r="R103" s="112">
        <v>4200</v>
      </c>
      <c r="S103" s="112">
        <v>1400</v>
      </c>
      <c r="T103" s="112">
        <v>4200</v>
      </c>
      <c r="U103" s="112">
        <v>0</v>
      </c>
      <c r="V103" s="112">
        <v>0</v>
      </c>
      <c r="W103" s="112">
        <v>0</v>
      </c>
      <c r="X103" s="112">
        <v>28500</v>
      </c>
      <c r="Y103" s="112">
        <v>0</v>
      </c>
      <c r="Z103" s="112">
        <v>0</v>
      </c>
      <c r="AA103" s="112">
        <v>14000</v>
      </c>
    </row>
    <row r="104" ht="13.5" customHeight="1" spans="1:27">
      <c r="A104" s="110" t="s">
        <v>37</v>
      </c>
      <c r="B104" s="110" t="s">
        <v>185</v>
      </c>
      <c r="C104" s="110" t="s">
        <v>187</v>
      </c>
      <c r="D104" s="109"/>
      <c r="E104" s="110" t="s">
        <v>765</v>
      </c>
      <c r="F104" s="110" t="s">
        <v>766</v>
      </c>
      <c r="G104" s="110" t="s">
        <v>767</v>
      </c>
      <c r="H104" s="111">
        <v>123000</v>
      </c>
      <c r="I104" s="112">
        <v>14000</v>
      </c>
      <c r="J104" s="112">
        <v>14000</v>
      </c>
      <c r="K104" s="112">
        <v>700</v>
      </c>
      <c r="L104" s="112">
        <v>700</v>
      </c>
      <c r="M104" s="112">
        <v>700</v>
      </c>
      <c r="N104" s="112">
        <v>14000</v>
      </c>
      <c r="O104" s="112">
        <v>24500</v>
      </c>
      <c r="P104" s="112">
        <v>2100</v>
      </c>
      <c r="Q104" s="112">
        <v>0</v>
      </c>
      <c r="R104" s="112">
        <v>4200</v>
      </c>
      <c r="S104" s="112">
        <v>1400</v>
      </c>
      <c r="T104" s="112">
        <v>4200</v>
      </c>
      <c r="U104" s="112">
        <v>0</v>
      </c>
      <c r="V104" s="112">
        <v>0</v>
      </c>
      <c r="W104" s="112">
        <v>0</v>
      </c>
      <c r="X104" s="112">
        <v>28500</v>
      </c>
      <c r="Y104" s="112">
        <v>0</v>
      </c>
      <c r="Z104" s="112">
        <v>0</v>
      </c>
      <c r="AA104" s="112">
        <v>14000</v>
      </c>
    </row>
    <row r="105" ht="13.5" customHeight="1" spans="1:27">
      <c r="A105" s="109"/>
      <c r="B105" s="109"/>
      <c r="C105" s="109"/>
      <c r="D105" s="110" t="s">
        <v>824</v>
      </c>
      <c r="E105" s="110" t="s">
        <v>825</v>
      </c>
      <c r="F105" s="109"/>
      <c r="G105" s="109"/>
      <c r="H105" s="111">
        <v>4208500</v>
      </c>
      <c r="I105" s="112">
        <v>760000</v>
      </c>
      <c r="J105" s="112">
        <v>703000</v>
      </c>
      <c r="K105" s="112">
        <v>19000</v>
      </c>
      <c r="L105" s="112">
        <v>19000</v>
      </c>
      <c r="M105" s="112">
        <v>19000</v>
      </c>
      <c r="N105" s="112">
        <v>380000</v>
      </c>
      <c r="O105" s="112">
        <v>760000</v>
      </c>
      <c r="P105" s="112">
        <v>380000</v>
      </c>
      <c r="Q105" s="112">
        <v>0</v>
      </c>
      <c r="R105" s="112">
        <v>114000</v>
      </c>
      <c r="S105" s="112">
        <v>38000</v>
      </c>
      <c r="T105" s="112">
        <v>95000</v>
      </c>
      <c r="U105" s="112">
        <v>0</v>
      </c>
      <c r="V105" s="112">
        <v>0</v>
      </c>
      <c r="W105" s="112">
        <v>0</v>
      </c>
      <c r="X105" s="112">
        <v>85500</v>
      </c>
      <c r="Y105" s="112">
        <v>0</v>
      </c>
      <c r="Z105" s="112">
        <v>0</v>
      </c>
      <c r="AA105" s="112">
        <v>836000</v>
      </c>
    </row>
    <row r="106" ht="13.5" customHeight="1" spans="1:27">
      <c r="A106" s="109"/>
      <c r="B106" s="109"/>
      <c r="C106" s="109"/>
      <c r="D106" s="110" t="s">
        <v>826</v>
      </c>
      <c r="E106" s="110" t="s">
        <v>218</v>
      </c>
      <c r="F106" s="109"/>
      <c r="G106" s="109"/>
      <c r="H106" s="111">
        <v>4208500</v>
      </c>
      <c r="I106" s="112">
        <v>760000</v>
      </c>
      <c r="J106" s="112">
        <v>703000</v>
      </c>
      <c r="K106" s="112">
        <v>19000</v>
      </c>
      <c r="L106" s="112">
        <v>19000</v>
      </c>
      <c r="M106" s="112">
        <v>19000</v>
      </c>
      <c r="N106" s="112">
        <v>380000</v>
      </c>
      <c r="O106" s="112">
        <v>760000</v>
      </c>
      <c r="P106" s="112">
        <v>380000</v>
      </c>
      <c r="Q106" s="112">
        <v>0</v>
      </c>
      <c r="R106" s="112">
        <v>114000</v>
      </c>
      <c r="S106" s="112">
        <v>38000</v>
      </c>
      <c r="T106" s="112">
        <v>95000</v>
      </c>
      <c r="U106" s="112">
        <v>0</v>
      </c>
      <c r="V106" s="112">
        <v>0</v>
      </c>
      <c r="W106" s="112">
        <v>0</v>
      </c>
      <c r="X106" s="112">
        <v>85500</v>
      </c>
      <c r="Y106" s="112">
        <v>0</v>
      </c>
      <c r="Z106" s="112">
        <v>0</v>
      </c>
      <c r="AA106" s="112">
        <v>836000</v>
      </c>
    </row>
    <row r="107" ht="13.5" customHeight="1" spans="1:27">
      <c r="A107" s="110" t="s">
        <v>205</v>
      </c>
      <c r="B107" s="109"/>
      <c r="C107" s="109"/>
      <c r="D107" s="109"/>
      <c r="E107" s="110" t="s">
        <v>206</v>
      </c>
      <c r="F107" s="109"/>
      <c r="G107" s="109"/>
      <c r="H107" s="111">
        <v>4208500</v>
      </c>
      <c r="I107" s="112">
        <v>760000</v>
      </c>
      <c r="J107" s="112">
        <v>703000</v>
      </c>
      <c r="K107" s="112">
        <v>19000</v>
      </c>
      <c r="L107" s="112">
        <v>19000</v>
      </c>
      <c r="M107" s="112">
        <v>19000</v>
      </c>
      <c r="N107" s="112">
        <v>380000</v>
      </c>
      <c r="O107" s="112">
        <v>760000</v>
      </c>
      <c r="P107" s="112">
        <v>380000</v>
      </c>
      <c r="Q107" s="112">
        <v>0</v>
      </c>
      <c r="R107" s="112">
        <v>114000</v>
      </c>
      <c r="S107" s="112">
        <v>38000</v>
      </c>
      <c r="T107" s="112">
        <v>95000</v>
      </c>
      <c r="U107" s="112">
        <v>0</v>
      </c>
      <c r="V107" s="112">
        <v>0</v>
      </c>
      <c r="W107" s="112">
        <v>0</v>
      </c>
      <c r="X107" s="112">
        <v>85500</v>
      </c>
      <c r="Y107" s="112">
        <v>0</v>
      </c>
      <c r="Z107" s="112">
        <v>0</v>
      </c>
      <c r="AA107" s="112">
        <v>836000</v>
      </c>
    </row>
    <row r="108" ht="13.5" customHeight="1" spans="1:27">
      <c r="A108" s="109"/>
      <c r="B108" s="110" t="s">
        <v>215</v>
      </c>
      <c r="C108" s="109"/>
      <c r="D108" s="109"/>
      <c r="E108" s="110" t="s">
        <v>216</v>
      </c>
      <c r="F108" s="109"/>
      <c r="G108" s="109"/>
      <c r="H108" s="111">
        <v>4208500</v>
      </c>
      <c r="I108" s="112">
        <v>760000</v>
      </c>
      <c r="J108" s="112">
        <v>703000</v>
      </c>
      <c r="K108" s="112">
        <v>19000</v>
      </c>
      <c r="L108" s="112">
        <v>19000</v>
      </c>
      <c r="M108" s="112">
        <v>19000</v>
      </c>
      <c r="N108" s="112">
        <v>380000</v>
      </c>
      <c r="O108" s="112">
        <v>760000</v>
      </c>
      <c r="P108" s="112">
        <v>380000</v>
      </c>
      <c r="Q108" s="112">
        <v>0</v>
      </c>
      <c r="R108" s="112">
        <v>114000</v>
      </c>
      <c r="S108" s="112">
        <v>38000</v>
      </c>
      <c r="T108" s="112">
        <v>95000</v>
      </c>
      <c r="U108" s="112">
        <v>0</v>
      </c>
      <c r="V108" s="112">
        <v>0</v>
      </c>
      <c r="W108" s="112">
        <v>0</v>
      </c>
      <c r="X108" s="112">
        <v>85500</v>
      </c>
      <c r="Y108" s="112">
        <v>0</v>
      </c>
      <c r="Z108" s="112">
        <v>0</v>
      </c>
      <c r="AA108" s="112">
        <v>836000</v>
      </c>
    </row>
    <row r="109" ht="13.5" customHeight="1" spans="1:27">
      <c r="A109" s="110" t="s">
        <v>205</v>
      </c>
      <c r="B109" s="110" t="s">
        <v>215</v>
      </c>
      <c r="C109" s="110" t="s">
        <v>217</v>
      </c>
      <c r="D109" s="109"/>
      <c r="E109" s="110" t="s">
        <v>765</v>
      </c>
      <c r="F109" s="110" t="s">
        <v>827</v>
      </c>
      <c r="G109" s="110" t="s">
        <v>827</v>
      </c>
      <c r="H109" s="111">
        <v>4208500</v>
      </c>
      <c r="I109" s="112">
        <v>760000</v>
      </c>
      <c r="J109" s="112">
        <v>703000</v>
      </c>
      <c r="K109" s="112">
        <v>19000</v>
      </c>
      <c r="L109" s="112">
        <v>19000</v>
      </c>
      <c r="M109" s="112">
        <v>19000</v>
      </c>
      <c r="N109" s="112">
        <v>380000</v>
      </c>
      <c r="O109" s="112">
        <v>760000</v>
      </c>
      <c r="P109" s="112">
        <v>380000</v>
      </c>
      <c r="Q109" s="112">
        <v>0</v>
      </c>
      <c r="R109" s="112">
        <v>114000</v>
      </c>
      <c r="S109" s="112">
        <v>38000</v>
      </c>
      <c r="T109" s="112">
        <v>95000</v>
      </c>
      <c r="U109" s="112">
        <v>0</v>
      </c>
      <c r="V109" s="112">
        <v>0</v>
      </c>
      <c r="W109" s="112">
        <v>0</v>
      </c>
      <c r="X109" s="112">
        <v>85500</v>
      </c>
      <c r="Y109" s="112">
        <v>0</v>
      </c>
      <c r="Z109" s="112">
        <v>0</v>
      </c>
      <c r="AA109" s="112">
        <v>836000</v>
      </c>
    </row>
    <row r="110" ht="13.5" customHeight="1" spans="1:27">
      <c r="A110" s="109"/>
      <c r="B110" s="109"/>
      <c r="C110" s="109"/>
      <c r="D110" s="110" t="s">
        <v>828</v>
      </c>
      <c r="E110" s="110" t="s">
        <v>829</v>
      </c>
      <c r="F110" s="109"/>
      <c r="G110" s="109"/>
      <c r="H110" s="111">
        <v>387000</v>
      </c>
      <c r="I110" s="112">
        <v>38000</v>
      </c>
      <c r="J110" s="112">
        <v>31600</v>
      </c>
      <c r="K110" s="112">
        <v>3100</v>
      </c>
      <c r="L110" s="112">
        <v>3100</v>
      </c>
      <c r="M110" s="112">
        <v>3100</v>
      </c>
      <c r="N110" s="112">
        <v>46000</v>
      </c>
      <c r="O110" s="112">
        <v>68800</v>
      </c>
      <c r="P110" s="112">
        <v>32400</v>
      </c>
      <c r="Q110" s="112">
        <v>0</v>
      </c>
      <c r="R110" s="112">
        <v>10600</v>
      </c>
      <c r="S110" s="112">
        <v>4600</v>
      </c>
      <c r="T110" s="112">
        <v>10700</v>
      </c>
      <c r="U110" s="112">
        <v>0</v>
      </c>
      <c r="V110" s="112">
        <v>0</v>
      </c>
      <c r="W110" s="112">
        <v>0</v>
      </c>
      <c r="X110" s="112">
        <v>57000</v>
      </c>
      <c r="Y110" s="112">
        <v>0</v>
      </c>
      <c r="Z110" s="112">
        <v>0</v>
      </c>
      <c r="AA110" s="112">
        <v>78000</v>
      </c>
    </row>
    <row r="111" ht="13.5" customHeight="1" spans="1:27">
      <c r="A111" s="109"/>
      <c r="B111" s="109"/>
      <c r="C111" s="109"/>
      <c r="D111" s="110" t="s">
        <v>830</v>
      </c>
      <c r="E111" s="110" t="s">
        <v>233</v>
      </c>
      <c r="F111" s="109"/>
      <c r="G111" s="109"/>
      <c r="H111" s="111">
        <v>327000</v>
      </c>
      <c r="I111" s="112">
        <v>30000</v>
      </c>
      <c r="J111" s="112">
        <v>30000</v>
      </c>
      <c r="K111" s="112">
        <v>1500</v>
      </c>
      <c r="L111" s="112">
        <v>1500</v>
      </c>
      <c r="M111" s="112">
        <v>1500</v>
      </c>
      <c r="N111" s="112">
        <v>30000</v>
      </c>
      <c r="O111" s="112">
        <v>60000</v>
      </c>
      <c r="P111" s="112">
        <v>30000</v>
      </c>
      <c r="Q111" s="112">
        <v>0</v>
      </c>
      <c r="R111" s="112">
        <v>9000</v>
      </c>
      <c r="S111" s="112">
        <v>3000</v>
      </c>
      <c r="T111" s="112">
        <v>7500</v>
      </c>
      <c r="U111" s="112">
        <v>0</v>
      </c>
      <c r="V111" s="112">
        <v>0</v>
      </c>
      <c r="W111" s="112">
        <v>0</v>
      </c>
      <c r="X111" s="112">
        <v>57000</v>
      </c>
      <c r="Y111" s="112">
        <v>0</v>
      </c>
      <c r="Z111" s="112">
        <v>0</v>
      </c>
      <c r="AA111" s="112">
        <v>66000</v>
      </c>
    </row>
    <row r="112" ht="13.5" customHeight="1" spans="1:27">
      <c r="A112" s="110" t="s">
        <v>205</v>
      </c>
      <c r="B112" s="109"/>
      <c r="C112" s="109"/>
      <c r="D112" s="109"/>
      <c r="E112" s="110" t="s">
        <v>206</v>
      </c>
      <c r="F112" s="109"/>
      <c r="G112" s="109"/>
      <c r="H112" s="111">
        <v>327000</v>
      </c>
      <c r="I112" s="112">
        <v>30000</v>
      </c>
      <c r="J112" s="112">
        <v>30000</v>
      </c>
      <c r="K112" s="112">
        <v>1500</v>
      </c>
      <c r="L112" s="112">
        <v>1500</v>
      </c>
      <c r="M112" s="112">
        <v>1500</v>
      </c>
      <c r="N112" s="112">
        <v>30000</v>
      </c>
      <c r="O112" s="112">
        <v>60000</v>
      </c>
      <c r="P112" s="112">
        <v>30000</v>
      </c>
      <c r="Q112" s="112">
        <v>0</v>
      </c>
      <c r="R112" s="112">
        <v>9000</v>
      </c>
      <c r="S112" s="112">
        <v>3000</v>
      </c>
      <c r="T112" s="112">
        <v>7500</v>
      </c>
      <c r="U112" s="112">
        <v>0</v>
      </c>
      <c r="V112" s="112">
        <v>0</v>
      </c>
      <c r="W112" s="112">
        <v>0</v>
      </c>
      <c r="X112" s="112">
        <v>57000</v>
      </c>
      <c r="Y112" s="112">
        <v>0</v>
      </c>
      <c r="Z112" s="112">
        <v>0</v>
      </c>
      <c r="AA112" s="112">
        <v>66000</v>
      </c>
    </row>
    <row r="113" ht="13.5" customHeight="1" spans="1:27">
      <c r="A113" s="109"/>
      <c r="B113" s="110" t="s">
        <v>229</v>
      </c>
      <c r="C113" s="109"/>
      <c r="D113" s="109"/>
      <c r="E113" s="110" t="s">
        <v>230</v>
      </c>
      <c r="F113" s="109"/>
      <c r="G113" s="109"/>
      <c r="H113" s="111">
        <v>327000</v>
      </c>
      <c r="I113" s="112">
        <v>30000</v>
      </c>
      <c r="J113" s="112">
        <v>30000</v>
      </c>
      <c r="K113" s="112">
        <v>1500</v>
      </c>
      <c r="L113" s="112">
        <v>1500</v>
      </c>
      <c r="M113" s="112">
        <v>1500</v>
      </c>
      <c r="N113" s="112">
        <v>30000</v>
      </c>
      <c r="O113" s="112">
        <v>60000</v>
      </c>
      <c r="P113" s="112">
        <v>30000</v>
      </c>
      <c r="Q113" s="112">
        <v>0</v>
      </c>
      <c r="R113" s="112">
        <v>9000</v>
      </c>
      <c r="S113" s="112">
        <v>3000</v>
      </c>
      <c r="T113" s="112">
        <v>7500</v>
      </c>
      <c r="U113" s="112">
        <v>0</v>
      </c>
      <c r="V113" s="112">
        <v>0</v>
      </c>
      <c r="W113" s="112">
        <v>0</v>
      </c>
      <c r="X113" s="112">
        <v>57000</v>
      </c>
      <c r="Y113" s="112">
        <v>0</v>
      </c>
      <c r="Z113" s="112">
        <v>0</v>
      </c>
      <c r="AA113" s="112">
        <v>66000</v>
      </c>
    </row>
    <row r="114" ht="13.5" customHeight="1" spans="1:27">
      <c r="A114" s="110" t="s">
        <v>205</v>
      </c>
      <c r="B114" s="110" t="s">
        <v>229</v>
      </c>
      <c r="C114" s="110" t="s">
        <v>231</v>
      </c>
      <c r="D114" s="109"/>
      <c r="E114" s="110" t="s">
        <v>765</v>
      </c>
      <c r="F114" s="110" t="s">
        <v>781</v>
      </c>
      <c r="G114" s="110" t="s">
        <v>781</v>
      </c>
      <c r="H114" s="111">
        <v>327000</v>
      </c>
      <c r="I114" s="112">
        <v>30000</v>
      </c>
      <c r="J114" s="112">
        <v>30000</v>
      </c>
      <c r="K114" s="112">
        <v>1500</v>
      </c>
      <c r="L114" s="112">
        <v>1500</v>
      </c>
      <c r="M114" s="112">
        <v>1500</v>
      </c>
      <c r="N114" s="112">
        <v>30000</v>
      </c>
      <c r="O114" s="112">
        <v>60000</v>
      </c>
      <c r="P114" s="112">
        <v>30000</v>
      </c>
      <c r="Q114" s="112">
        <v>0</v>
      </c>
      <c r="R114" s="112">
        <v>9000</v>
      </c>
      <c r="S114" s="112">
        <v>3000</v>
      </c>
      <c r="T114" s="112">
        <v>7500</v>
      </c>
      <c r="U114" s="112">
        <v>0</v>
      </c>
      <c r="V114" s="112">
        <v>0</v>
      </c>
      <c r="W114" s="112">
        <v>0</v>
      </c>
      <c r="X114" s="112">
        <v>57000</v>
      </c>
      <c r="Y114" s="112">
        <v>0</v>
      </c>
      <c r="Z114" s="112">
        <v>0</v>
      </c>
      <c r="AA114" s="112">
        <v>66000</v>
      </c>
    </row>
    <row r="115" ht="13.5" customHeight="1" spans="1:27">
      <c r="A115" s="109"/>
      <c r="B115" s="109"/>
      <c r="C115" s="109"/>
      <c r="D115" s="110" t="s">
        <v>831</v>
      </c>
      <c r="E115" s="110" t="s">
        <v>241</v>
      </c>
      <c r="F115" s="109"/>
      <c r="G115" s="109"/>
      <c r="H115" s="111">
        <v>30000</v>
      </c>
      <c r="I115" s="112">
        <v>4000</v>
      </c>
      <c r="J115" s="112">
        <v>800</v>
      </c>
      <c r="K115" s="112">
        <v>800</v>
      </c>
      <c r="L115" s="112">
        <v>800</v>
      </c>
      <c r="M115" s="112">
        <v>800</v>
      </c>
      <c r="N115" s="112">
        <v>8000</v>
      </c>
      <c r="O115" s="112">
        <v>4400</v>
      </c>
      <c r="P115" s="112">
        <v>1200</v>
      </c>
      <c r="Q115" s="112">
        <v>0</v>
      </c>
      <c r="R115" s="112">
        <v>800</v>
      </c>
      <c r="S115" s="112">
        <v>800</v>
      </c>
      <c r="T115" s="112">
        <v>1600</v>
      </c>
      <c r="U115" s="112">
        <v>0</v>
      </c>
      <c r="V115" s="112">
        <v>0</v>
      </c>
      <c r="W115" s="112">
        <v>0</v>
      </c>
      <c r="X115" s="112">
        <v>0</v>
      </c>
      <c r="Y115" s="112">
        <v>0</v>
      </c>
      <c r="Z115" s="112">
        <v>0</v>
      </c>
      <c r="AA115" s="112">
        <v>6000</v>
      </c>
    </row>
    <row r="116" ht="13.5" customHeight="1" spans="1:27">
      <c r="A116" s="110" t="s">
        <v>205</v>
      </c>
      <c r="B116" s="109"/>
      <c r="C116" s="109"/>
      <c r="D116" s="109"/>
      <c r="E116" s="110" t="s">
        <v>206</v>
      </c>
      <c r="F116" s="109"/>
      <c r="G116" s="109"/>
      <c r="H116" s="111">
        <v>30000</v>
      </c>
      <c r="I116" s="112">
        <v>4000</v>
      </c>
      <c r="J116" s="112">
        <v>800</v>
      </c>
      <c r="K116" s="112">
        <v>800</v>
      </c>
      <c r="L116" s="112">
        <v>800</v>
      </c>
      <c r="M116" s="112">
        <v>800</v>
      </c>
      <c r="N116" s="112">
        <v>8000</v>
      </c>
      <c r="O116" s="112">
        <v>4400</v>
      </c>
      <c r="P116" s="112">
        <v>1200</v>
      </c>
      <c r="Q116" s="112">
        <v>0</v>
      </c>
      <c r="R116" s="112">
        <v>800</v>
      </c>
      <c r="S116" s="112">
        <v>800</v>
      </c>
      <c r="T116" s="112">
        <v>1600</v>
      </c>
      <c r="U116" s="112">
        <v>0</v>
      </c>
      <c r="V116" s="112">
        <v>0</v>
      </c>
      <c r="W116" s="112">
        <v>0</v>
      </c>
      <c r="X116" s="112">
        <v>0</v>
      </c>
      <c r="Y116" s="112">
        <v>0</v>
      </c>
      <c r="Z116" s="112">
        <v>0</v>
      </c>
      <c r="AA116" s="112">
        <v>6000</v>
      </c>
    </row>
    <row r="117" ht="13.5" customHeight="1" spans="1:27">
      <c r="A117" s="109"/>
      <c r="B117" s="110" t="s">
        <v>229</v>
      </c>
      <c r="C117" s="109"/>
      <c r="D117" s="109"/>
      <c r="E117" s="110" t="s">
        <v>230</v>
      </c>
      <c r="F117" s="109"/>
      <c r="G117" s="109"/>
      <c r="H117" s="111">
        <v>30000</v>
      </c>
      <c r="I117" s="112">
        <v>4000</v>
      </c>
      <c r="J117" s="112">
        <v>800</v>
      </c>
      <c r="K117" s="112">
        <v>800</v>
      </c>
      <c r="L117" s="112">
        <v>800</v>
      </c>
      <c r="M117" s="112">
        <v>800</v>
      </c>
      <c r="N117" s="112">
        <v>8000</v>
      </c>
      <c r="O117" s="112">
        <v>4400</v>
      </c>
      <c r="P117" s="112">
        <v>1200</v>
      </c>
      <c r="Q117" s="112">
        <v>0</v>
      </c>
      <c r="R117" s="112">
        <v>800</v>
      </c>
      <c r="S117" s="112">
        <v>800</v>
      </c>
      <c r="T117" s="112">
        <v>1600</v>
      </c>
      <c r="U117" s="112">
        <v>0</v>
      </c>
      <c r="V117" s="112">
        <v>0</v>
      </c>
      <c r="W117" s="112">
        <v>0</v>
      </c>
      <c r="X117" s="112">
        <v>0</v>
      </c>
      <c r="Y117" s="112">
        <v>0</v>
      </c>
      <c r="Z117" s="112">
        <v>0</v>
      </c>
      <c r="AA117" s="112">
        <v>6000</v>
      </c>
    </row>
    <row r="118" ht="13.5" customHeight="1" spans="1:27">
      <c r="A118" s="110" t="s">
        <v>205</v>
      </c>
      <c r="B118" s="110" t="s">
        <v>229</v>
      </c>
      <c r="C118" s="110" t="s">
        <v>239</v>
      </c>
      <c r="D118" s="109"/>
      <c r="E118" s="110" t="s">
        <v>832</v>
      </c>
      <c r="F118" s="110" t="s">
        <v>812</v>
      </c>
      <c r="G118" s="110" t="s">
        <v>812</v>
      </c>
      <c r="H118" s="111">
        <v>30000</v>
      </c>
      <c r="I118" s="112">
        <v>4000</v>
      </c>
      <c r="J118" s="112">
        <v>800</v>
      </c>
      <c r="K118" s="112">
        <v>800</v>
      </c>
      <c r="L118" s="112">
        <v>800</v>
      </c>
      <c r="M118" s="112">
        <v>800</v>
      </c>
      <c r="N118" s="112">
        <v>8000</v>
      </c>
      <c r="O118" s="112">
        <v>4400</v>
      </c>
      <c r="P118" s="112">
        <v>1200</v>
      </c>
      <c r="Q118" s="112">
        <v>0</v>
      </c>
      <c r="R118" s="112">
        <v>800</v>
      </c>
      <c r="S118" s="112">
        <v>800</v>
      </c>
      <c r="T118" s="112">
        <v>1600</v>
      </c>
      <c r="U118" s="112">
        <v>0</v>
      </c>
      <c r="V118" s="112">
        <v>0</v>
      </c>
      <c r="W118" s="112">
        <v>0</v>
      </c>
      <c r="X118" s="112">
        <v>0</v>
      </c>
      <c r="Y118" s="112">
        <v>0</v>
      </c>
      <c r="Z118" s="112">
        <v>0</v>
      </c>
      <c r="AA118" s="112">
        <v>6000</v>
      </c>
    </row>
    <row r="119" ht="13.5" customHeight="1" spans="1:27">
      <c r="A119" s="109"/>
      <c r="B119" s="109"/>
      <c r="C119" s="109"/>
      <c r="D119" s="110" t="s">
        <v>833</v>
      </c>
      <c r="E119" s="110" t="s">
        <v>234</v>
      </c>
      <c r="F119" s="109"/>
      <c r="G119" s="109"/>
      <c r="H119" s="111">
        <v>30000</v>
      </c>
      <c r="I119" s="112">
        <v>4000</v>
      </c>
      <c r="J119" s="112">
        <v>800</v>
      </c>
      <c r="K119" s="112">
        <v>800</v>
      </c>
      <c r="L119" s="112">
        <v>800</v>
      </c>
      <c r="M119" s="112">
        <v>800</v>
      </c>
      <c r="N119" s="112">
        <v>8000</v>
      </c>
      <c r="O119" s="112">
        <v>4400</v>
      </c>
      <c r="P119" s="112">
        <v>1200</v>
      </c>
      <c r="Q119" s="112">
        <v>0</v>
      </c>
      <c r="R119" s="112">
        <v>800</v>
      </c>
      <c r="S119" s="112">
        <v>800</v>
      </c>
      <c r="T119" s="112">
        <v>1600</v>
      </c>
      <c r="U119" s="112">
        <v>0</v>
      </c>
      <c r="V119" s="112">
        <v>0</v>
      </c>
      <c r="W119" s="112">
        <v>0</v>
      </c>
      <c r="X119" s="112">
        <v>0</v>
      </c>
      <c r="Y119" s="112">
        <v>0</v>
      </c>
      <c r="Z119" s="112">
        <v>0</v>
      </c>
      <c r="AA119" s="112">
        <v>6000</v>
      </c>
    </row>
    <row r="120" ht="13.5" customHeight="1" spans="1:27">
      <c r="A120" s="110" t="s">
        <v>205</v>
      </c>
      <c r="B120" s="109"/>
      <c r="C120" s="109"/>
      <c r="D120" s="109"/>
      <c r="E120" s="110" t="s">
        <v>206</v>
      </c>
      <c r="F120" s="109"/>
      <c r="G120" s="109"/>
      <c r="H120" s="111">
        <v>30000</v>
      </c>
      <c r="I120" s="112">
        <v>4000</v>
      </c>
      <c r="J120" s="112">
        <v>800</v>
      </c>
      <c r="K120" s="112">
        <v>800</v>
      </c>
      <c r="L120" s="112">
        <v>800</v>
      </c>
      <c r="M120" s="112">
        <v>800</v>
      </c>
      <c r="N120" s="112">
        <v>8000</v>
      </c>
      <c r="O120" s="112">
        <v>4400</v>
      </c>
      <c r="P120" s="112">
        <v>1200</v>
      </c>
      <c r="Q120" s="112">
        <v>0</v>
      </c>
      <c r="R120" s="112">
        <v>800</v>
      </c>
      <c r="S120" s="112">
        <v>800</v>
      </c>
      <c r="T120" s="112">
        <v>1600</v>
      </c>
      <c r="U120" s="112">
        <v>0</v>
      </c>
      <c r="V120" s="112">
        <v>0</v>
      </c>
      <c r="W120" s="112">
        <v>0</v>
      </c>
      <c r="X120" s="112">
        <v>0</v>
      </c>
      <c r="Y120" s="112">
        <v>0</v>
      </c>
      <c r="Z120" s="112">
        <v>0</v>
      </c>
      <c r="AA120" s="112">
        <v>6000</v>
      </c>
    </row>
    <row r="121" ht="13.5" customHeight="1" spans="1:27">
      <c r="A121" s="109"/>
      <c r="B121" s="110" t="s">
        <v>229</v>
      </c>
      <c r="C121" s="109"/>
      <c r="D121" s="109"/>
      <c r="E121" s="110" t="s">
        <v>230</v>
      </c>
      <c r="F121" s="109"/>
      <c r="G121" s="109"/>
      <c r="H121" s="111">
        <v>30000</v>
      </c>
      <c r="I121" s="112">
        <v>4000</v>
      </c>
      <c r="J121" s="112">
        <v>800</v>
      </c>
      <c r="K121" s="112">
        <v>800</v>
      </c>
      <c r="L121" s="112">
        <v>800</v>
      </c>
      <c r="M121" s="112">
        <v>800</v>
      </c>
      <c r="N121" s="112">
        <v>8000</v>
      </c>
      <c r="O121" s="112">
        <v>4400</v>
      </c>
      <c r="P121" s="112">
        <v>1200</v>
      </c>
      <c r="Q121" s="112">
        <v>0</v>
      </c>
      <c r="R121" s="112">
        <v>800</v>
      </c>
      <c r="S121" s="112">
        <v>800</v>
      </c>
      <c r="T121" s="112">
        <v>1600</v>
      </c>
      <c r="U121" s="112">
        <v>0</v>
      </c>
      <c r="V121" s="112">
        <v>0</v>
      </c>
      <c r="W121" s="112">
        <v>0</v>
      </c>
      <c r="X121" s="112">
        <v>0</v>
      </c>
      <c r="Y121" s="112">
        <v>0</v>
      </c>
      <c r="Z121" s="112">
        <v>0</v>
      </c>
      <c r="AA121" s="112">
        <v>6000</v>
      </c>
    </row>
    <row r="122" ht="13.5" customHeight="1" spans="1:27">
      <c r="A122" s="110" t="s">
        <v>205</v>
      </c>
      <c r="B122" s="110" t="s">
        <v>229</v>
      </c>
      <c r="C122" s="110" t="s">
        <v>231</v>
      </c>
      <c r="D122" s="109"/>
      <c r="E122" s="110" t="s">
        <v>765</v>
      </c>
      <c r="F122" s="110" t="s">
        <v>812</v>
      </c>
      <c r="G122" s="110" t="s">
        <v>767</v>
      </c>
      <c r="H122" s="111">
        <v>30000</v>
      </c>
      <c r="I122" s="112">
        <v>4000</v>
      </c>
      <c r="J122" s="112">
        <v>800</v>
      </c>
      <c r="K122" s="112">
        <v>800</v>
      </c>
      <c r="L122" s="112">
        <v>800</v>
      </c>
      <c r="M122" s="112">
        <v>800</v>
      </c>
      <c r="N122" s="112">
        <v>8000</v>
      </c>
      <c r="O122" s="112">
        <v>4400</v>
      </c>
      <c r="P122" s="112">
        <v>1200</v>
      </c>
      <c r="Q122" s="112">
        <v>0</v>
      </c>
      <c r="R122" s="112">
        <v>800</v>
      </c>
      <c r="S122" s="112">
        <v>800</v>
      </c>
      <c r="T122" s="112">
        <v>1600</v>
      </c>
      <c r="U122" s="112">
        <v>0</v>
      </c>
      <c r="V122" s="112">
        <v>0</v>
      </c>
      <c r="W122" s="112">
        <v>0</v>
      </c>
      <c r="X122" s="112">
        <v>0</v>
      </c>
      <c r="Y122" s="112">
        <v>0</v>
      </c>
      <c r="Z122" s="112">
        <v>0</v>
      </c>
      <c r="AA122" s="112">
        <v>6000</v>
      </c>
    </row>
    <row r="123" ht="13.5" customHeight="1" spans="1:27">
      <c r="A123" s="109"/>
      <c r="B123" s="109"/>
      <c r="C123" s="109"/>
      <c r="D123" s="110" t="s">
        <v>834</v>
      </c>
      <c r="E123" s="110" t="s">
        <v>835</v>
      </c>
      <c r="F123" s="109"/>
      <c r="G123" s="109"/>
      <c r="H123" s="111">
        <v>292000</v>
      </c>
      <c r="I123" s="112">
        <v>30000</v>
      </c>
      <c r="J123" s="112">
        <v>15600</v>
      </c>
      <c r="K123" s="112">
        <v>4200</v>
      </c>
      <c r="L123" s="112">
        <v>4200</v>
      </c>
      <c r="M123" s="112">
        <v>4200</v>
      </c>
      <c r="N123" s="112">
        <v>48000</v>
      </c>
      <c r="O123" s="112">
        <v>40800</v>
      </c>
      <c r="P123" s="112">
        <v>7200</v>
      </c>
      <c r="Q123" s="112">
        <v>0</v>
      </c>
      <c r="R123" s="112">
        <v>7200</v>
      </c>
      <c r="S123" s="112">
        <v>4800</v>
      </c>
      <c r="T123" s="112">
        <v>10800</v>
      </c>
      <c r="U123" s="112">
        <v>0</v>
      </c>
      <c r="V123" s="112">
        <v>0</v>
      </c>
      <c r="W123" s="112">
        <v>0</v>
      </c>
      <c r="X123" s="112">
        <v>76000</v>
      </c>
      <c r="Y123" s="112">
        <v>0</v>
      </c>
      <c r="Z123" s="112">
        <v>0</v>
      </c>
      <c r="AA123" s="112">
        <v>39000</v>
      </c>
    </row>
    <row r="124" ht="13.5" customHeight="1" spans="1:27">
      <c r="A124" s="109"/>
      <c r="B124" s="109"/>
      <c r="C124" s="109"/>
      <c r="D124" s="110" t="s">
        <v>836</v>
      </c>
      <c r="E124" s="110" t="s">
        <v>320</v>
      </c>
      <c r="F124" s="109"/>
      <c r="G124" s="109"/>
      <c r="H124" s="111">
        <v>104750</v>
      </c>
      <c r="I124" s="112">
        <v>12000</v>
      </c>
      <c r="J124" s="112">
        <v>12000</v>
      </c>
      <c r="K124" s="112">
        <v>600</v>
      </c>
      <c r="L124" s="112">
        <v>600</v>
      </c>
      <c r="M124" s="112">
        <v>600</v>
      </c>
      <c r="N124" s="112">
        <v>12000</v>
      </c>
      <c r="O124" s="112">
        <v>21000</v>
      </c>
      <c r="P124" s="112">
        <v>1800</v>
      </c>
      <c r="Q124" s="112">
        <v>0</v>
      </c>
      <c r="R124" s="112">
        <v>3600</v>
      </c>
      <c r="S124" s="112">
        <v>1200</v>
      </c>
      <c r="T124" s="112">
        <v>3600</v>
      </c>
      <c r="U124" s="112">
        <v>0</v>
      </c>
      <c r="V124" s="112">
        <v>0</v>
      </c>
      <c r="W124" s="112">
        <v>0</v>
      </c>
      <c r="X124" s="112">
        <v>23750</v>
      </c>
      <c r="Y124" s="112">
        <v>0</v>
      </c>
      <c r="Z124" s="112">
        <v>0</v>
      </c>
      <c r="AA124" s="112">
        <v>12000</v>
      </c>
    </row>
    <row r="125" ht="13.5" customHeight="1" spans="1:27">
      <c r="A125" s="110" t="s">
        <v>315</v>
      </c>
      <c r="B125" s="109"/>
      <c r="C125" s="109"/>
      <c r="D125" s="109"/>
      <c r="E125" s="110" t="s">
        <v>316</v>
      </c>
      <c r="F125" s="109"/>
      <c r="G125" s="109"/>
      <c r="H125" s="111">
        <v>104750</v>
      </c>
      <c r="I125" s="112">
        <v>12000</v>
      </c>
      <c r="J125" s="112">
        <v>12000</v>
      </c>
      <c r="K125" s="112">
        <v>600</v>
      </c>
      <c r="L125" s="112">
        <v>600</v>
      </c>
      <c r="M125" s="112">
        <v>600</v>
      </c>
      <c r="N125" s="112">
        <v>12000</v>
      </c>
      <c r="O125" s="112">
        <v>21000</v>
      </c>
      <c r="P125" s="112">
        <v>1800</v>
      </c>
      <c r="Q125" s="112">
        <v>0</v>
      </c>
      <c r="R125" s="112">
        <v>3600</v>
      </c>
      <c r="S125" s="112">
        <v>1200</v>
      </c>
      <c r="T125" s="112">
        <v>3600</v>
      </c>
      <c r="U125" s="112">
        <v>0</v>
      </c>
      <c r="V125" s="112">
        <v>0</v>
      </c>
      <c r="W125" s="112">
        <v>0</v>
      </c>
      <c r="X125" s="112">
        <v>23750</v>
      </c>
      <c r="Y125" s="112">
        <v>0</v>
      </c>
      <c r="Z125" s="112">
        <v>0</v>
      </c>
      <c r="AA125" s="112">
        <v>12000</v>
      </c>
    </row>
    <row r="126" ht="13.5" customHeight="1" spans="1:27">
      <c r="A126" s="109"/>
      <c r="B126" s="110" t="s">
        <v>317</v>
      </c>
      <c r="C126" s="109"/>
      <c r="D126" s="109"/>
      <c r="E126" s="110" t="s">
        <v>318</v>
      </c>
      <c r="F126" s="109"/>
      <c r="G126" s="109"/>
      <c r="H126" s="111">
        <v>104750</v>
      </c>
      <c r="I126" s="112">
        <v>12000</v>
      </c>
      <c r="J126" s="112">
        <v>12000</v>
      </c>
      <c r="K126" s="112">
        <v>600</v>
      </c>
      <c r="L126" s="112">
        <v>600</v>
      </c>
      <c r="M126" s="112">
        <v>600</v>
      </c>
      <c r="N126" s="112">
        <v>12000</v>
      </c>
      <c r="O126" s="112">
        <v>21000</v>
      </c>
      <c r="P126" s="112">
        <v>1800</v>
      </c>
      <c r="Q126" s="112">
        <v>0</v>
      </c>
      <c r="R126" s="112">
        <v>3600</v>
      </c>
      <c r="S126" s="112">
        <v>1200</v>
      </c>
      <c r="T126" s="112">
        <v>3600</v>
      </c>
      <c r="U126" s="112">
        <v>0</v>
      </c>
      <c r="V126" s="112">
        <v>0</v>
      </c>
      <c r="W126" s="112">
        <v>0</v>
      </c>
      <c r="X126" s="112">
        <v>23750</v>
      </c>
      <c r="Y126" s="112">
        <v>0</v>
      </c>
      <c r="Z126" s="112">
        <v>0</v>
      </c>
      <c r="AA126" s="112">
        <v>12000</v>
      </c>
    </row>
    <row r="127" ht="13.5" customHeight="1" spans="1:27">
      <c r="A127" s="110" t="s">
        <v>315</v>
      </c>
      <c r="B127" s="110" t="s">
        <v>317</v>
      </c>
      <c r="C127" s="110" t="s">
        <v>319</v>
      </c>
      <c r="D127" s="109"/>
      <c r="E127" s="110" t="s">
        <v>765</v>
      </c>
      <c r="F127" s="110" t="s">
        <v>766</v>
      </c>
      <c r="G127" s="110" t="s">
        <v>766</v>
      </c>
      <c r="H127" s="111">
        <v>104750</v>
      </c>
      <c r="I127" s="112">
        <v>12000</v>
      </c>
      <c r="J127" s="112">
        <v>12000</v>
      </c>
      <c r="K127" s="112">
        <v>600</v>
      </c>
      <c r="L127" s="112">
        <v>600</v>
      </c>
      <c r="M127" s="112">
        <v>600</v>
      </c>
      <c r="N127" s="112">
        <v>12000</v>
      </c>
      <c r="O127" s="112">
        <v>21000</v>
      </c>
      <c r="P127" s="112">
        <v>1800</v>
      </c>
      <c r="Q127" s="112">
        <v>0</v>
      </c>
      <c r="R127" s="112">
        <v>3600</v>
      </c>
      <c r="S127" s="112">
        <v>1200</v>
      </c>
      <c r="T127" s="112">
        <v>3600</v>
      </c>
      <c r="U127" s="112">
        <v>0</v>
      </c>
      <c r="V127" s="112">
        <v>0</v>
      </c>
      <c r="W127" s="112">
        <v>0</v>
      </c>
      <c r="X127" s="112">
        <v>23750</v>
      </c>
      <c r="Y127" s="112">
        <v>0</v>
      </c>
      <c r="Z127" s="112">
        <v>0</v>
      </c>
      <c r="AA127" s="112">
        <v>12000</v>
      </c>
    </row>
    <row r="128" ht="13.5" customHeight="1" spans="1:27">
      <c r="A128" s="109"/>
      <c r="B128" s="109"/>
      <c r="C128" s="109"/>
      <c r="D128" s="110" t="s">
        <v>837</v>
      </c>
      <c r="E128" s="110" t="s">
        <v>329</v>
      </c>
      <c r="F128" s="109"/>
      <c r="G128" s="109"/>
      <c r="H128" s="111">
        <v>76250</v>
      </c>
      <c r="I128" s="112">
        <v>7000</v>
      </c>
      <c r="J128" s="112">
        <v>1400</v>
      </c>
      <c r="K128" s="112">
        <v>1400</v>
      </c>
      <c r="L128" s="112">
        <v>1400</v>
      </c>
      <c r="M128" s="112">
        <v>1400</v>
      </c>
      <c r="N128" s="112">
        <v>14000</v>
      </c>
      <c r="O128" s="112">
        <v>7700</v>
      </c>
      <c r="P128" s="112">
        <v>2100</v>
      </c>
      <c r="Q128" s="112">
        <v>0</v>
      </c>
      <c r="R128" s="112">
        <v>1400</v>
      </c>
      <c r="S128" s="112">
        <v>1400</v>
      </c>
      <c r="T128" s="112">
        <v>2800</v>
      </c>
      <c r="U128" s="112">
        <v>0</v>
      </c>
      <c r="V128" s="112">
        <v>0</v>
      </c>
      <c r="W128" s="112">
        <v>0</v>
      </c>
      <c r="X128" s="112">
        <v>23750</v>
      </c>
      <c r="Y128" s="112">
        <v>0</v>
      </c>
      <c r="Z128" s="112">
        <v>0</v>
      </c>
      <c r="AA128" s="112">
        <v>10500</v>
      </c>
    </row>
    <row r="129" ht="13.5" customHeight="1" spans="1:27">
      <c r="A129" s="110" t="s">
        <v>315</v>
      </c>
      <c r="B129" s="109"/>
      <c r="C129" s="109"/>
      <c r="D129" s="109"/>
      <c r="E129" s="110" t="s">
        <v>316</v>
      </c>
      <c r="F129" s="109"/>
      <c r="G129" s="109"/>
      <c r="H129" s="111">
        <v>76250</v>
      </c>
      <c r="I129" s="112">
        <v>7000</v>
      </c>
      <c r="J129" s="112">
        <v>1400</v>
      </c>
      <c r="K129" s="112">
        <v>1400</v>
      </c>
      <c r="L129" s="112">
        <v>1400</v>
      </c>
      <c r="M129" s="112">
        <v>1400</v>
      </c>
      <c r="N129" s="112">
        <v>14000</v>
      </c>
      <c r="O129" s="112">
        <v>7700</v>
      </c>
      <c r="P129" s="112">
        <v>2100</v>
      </c>
      <c r="Q129" s="112">
        <v>0</v>
      </c>
      <c r="R129" s="112">
        <v>1400</v>
      </c>
      <c r="S129" s="112">
        <v>1400</v>
      </c>
      <c r="T129" s="112">
        <v>2800</v>
      </c>
      <c r="U129" s="112">
        <v>0</v>
      </c>
      <c r="V129" s="112">
        <v>0</v>
      </c>
      <c r="W129" s="112">
        <v>0</v>
      </c>
      <c r="X129" s="112">
        <v>23750</v>
      </c>
      <c r="Y129" s="112">
        <v>0</v>
      </c>
      <c r="Z129" s="112">
        <v>0</v>
      </c>
      <c r="AA129" s="112">
        <v>10500</v>
      </c>
    </row>
    <row r="130" ht="13.5" customHeight="1" spans="1:27">
      <c r="A130" s="109"/>
      <c r="B130" s="110" t="s">
        <v>317</v>
      </c>
      <c r="C130" s="109"/>
      <c r="D130" s="109"/>
      <c r="E130" s="110" t="s">
        <v>318</v>
      </c>
      <c r="F130" s="109"/>
      <c r="G130" s="109"/>
      <c r="H130" s="111">
        <v>76250</v>
      </c>
      <c r="I130" s="112">
        <v>7000</v>
      </c>
      <c r="J130" s="112">
        <v>1400</v>
      </c>
      <c r="K130" s="112">
        <v>1400</v>
      </c>
      <c r="L130" s="112">
        <v>1400</v>
      </c>
      <c r="M130" s="112">
        <v>1400</v>
      </c>
      <c r="N130" s="112">
        <v>14000</v>
      </c>
      <c r="O130" s="112">
        <v>7700</v>
      </c>
      <c r="P130" s="112">
        <v>2100</v>
      </c>
      <c r="Q130" s="112">
        <v>0</v>
      </c>
      <c r="R130" s="112">
        <v>1400</v>
      </c>
      <c r="S130" s="112">
        <v>1400</v>
      </c>
      <c r="T130" s="112">
        <v>2800</v>
      </c>
      <c r="U130" s="112">
        <v>0</v>
      </c>
      <c r="V130" s="112">
        <v>0</v>
      </c>
      <c r="W130" s="112">
        <v>0</v>
      </c>
      <c r="X130" s="112">
        <v>23750</v>
      </c>
      <c r="Y130" s="112">
        <v>0</v>
      </c>
      <c r="Z130" s="112">
        <v>0</v>
      </c>
      <c r="AA130" s="112">
        <v>10500</v>
      </c>
    </row>
    <row r="131" ht="13.5" customHeight="1" spans="1:27">
      <c r="A131" s="110" t="s">
        <v>315</v>
      </c>
      <c r="B131" s="110" t="s">
        <v>317</v>
      </c>
      <c r="C131" s="110" t="s">
        <v>327</v>
      </c>
      <c r="D131" s="109"/>
      <c r="E131" s="110" t="s">
        <v>838</v>
      </c>
      <c r="F131" s="110" t="s">
        <v>812</v>
      </c>
      <c r="G131" s="110" t="s">
        <v>812</v>
      </c>
      <c r="H131" s="111">
        <v>76250</v>
      </c>
      <c r="I131" s="112">
        <v>7000</v>
      </c>
      <c r="J131" s="112">
        <v>1400</v>
      </c>
      <c r="K131" s="112">
        <v>1400</v>
      </c>
      <c r="L131" s="112">
        <v>1400</v>
      </c>
      <c r="M131" s="112">
        <v>1400</v>
      </c>
      <c r="N131" s="112">
        <v>14000</v>
      </c>
      <c r="O131" s="112">
        <v>7700</v>
      </c>
      <c r="P131" s="112">
        <v>2100</v>
      </c>
      <c r="Q131" s="112">
        <v>0</v>
      </c>
      <c r="R131" s="112">
        <v>1400</v>
      </c>
      <c r="S131" s="112">
        <v>1400</v>
      </c>
      <c r="T131" s="112">
        <v>2800</v>
      </c>
      <c r="U131" s="112">
        <v>0</v>
      </c>
      <c r="V131" s="112">
        <v>0</v>
      </c>
      <c r="W131" s="112">
        <v>0</v>
      </c>
      <c r="X131" s="112">
        <v>23750</v>
      </c>
      <c r="Y131" s="112">
        <v>0</v>
      </c>
      <c r="Z131" s="112">
        <v>0</v>
      </c>
      <c r="AA131" s="112">
        <v>10500</v>
      </c>
    </row>
    <row r="132" ht="13.5" customHeight="1" spans="1:27">
      <c r="A132" s="109"/>
      <c r="B132" s="109"/>
      <c r="C132" s="109"/>
      <c r="D132" s="110" t="s">
        <v>839</v>
      </c>
      <c r="E132" s="110" t="s">
        <v>338</v>
      </c>
      <c r="F132" s="109"/>
      <c r="G132" s="109"/>
      <c r="H132" s="111">
        <v>111000</v>
      </c>
      <c r="I132" s="112">
        <v>11000</v>
      </c>
      <c r="J132" s="112">
        <v>2200</v>
      </c>
      <c r="K132" s="112">
        <v>2200</v>
      </c>
      <c r="L132" s="112">
        <v>2200</v>
      </c>
      <c r="M132" s="112">
        <v>2200</v>
      </c>
      <c r="N132" s="112">
        <v>22000</v>
      </c>
      <c r="O132" s="112">
        <v>12100</v>
      </c>
      <c r="P132" s="112">
        <v>3300</v>
      </c>
      <c r="Q132" s="112">
        <v>0</v>
      </c>
      <c r="R132" s="112">
        <v>2200</v>
      </c>
      <c r="S132" s="112">
        <v>2200</v>
      </c>
      <c r="T132" s="112">
        <v>4400</v>
      </c>
      <c r="U132" s="112">
        <v>0</v>
      </c>
      <c r="V132" s="112">
        <v>0</v>
      </c>
      <c r="W132" s="112">
        <v>0</v>
      </c>
      <c r="X132" s="112">
        <v>28500</v>
      </c>
      <c r="Y132" s="112">
        <v>0</v>
      </c>
      <c r="Z132" s="112">
        <v>0</v>
      </c>
      <c r="AA132" s="112">
        <v>16500</v>
      </c>
    </row>
    <row r="133" ht="13.5" customHeight="1" spans="1:27">
      <c r="A133" s="110" t="s">
        <v>315</v>
      </c>
      <c r="B133" s="109"/>
      <c r="C133" s="109"/>
      <c r="D133" s="109"/>
      <c r="E133" s="110" t="s">
        <v>316</v>
      </c>
      <c r="F133" s="109"/>
      <c r="G133" s="109"/>
      <c r="H133" s="111">
        <v>111000</v>
      </c>
      <c r="I133" s="112">
        <v>11000</v>
      </c>
      <c r="J133" s="112">
        <v>2200</v>
      </c>
      <c r="K133" s="112">
        <v>2200</v>
      </c>
      <c r="L133" s="112">
        <v>2200</v>
      </c>
      <c r="M133" s="112">
        <v>2200</v>
      </c>
      <c r="N133" s="112">
        <v>22000</v>
      </c>
      <c r="O133" s="112">
        <v>12100</v>
      </c>
      <c r="P133" s="112">
        <v>3300</v>
      </c>
      <c r="Q133" s="112">
        <v>0</v>
      </c>
      <c r="R133" s="112">
        <v>2200</v>
      </c>
      <c r="S133" s="112">
        <v>2200</v>
      </c>
      <c r="T133" s="112">
        <v>4400</v>
      </c>
      <c r="U133" s="112">
        <v>0</v>
      </c>
      <c r="V133" s="112">
        <v>0</v>
      </c>
      <c r="W133" s="112">
        <v>0</v>
      </c>
      <c r="X133" s="112">
        <v>28500</v>
      </c>
      <c r="Y133" s="112">
        <v>0</v>
      </c>
      <c r="Z133" s="112">
        <v>0</v>
      </c>
      <c r="AA133" s="112">
        <v>16500</v>
      </c>
    </row>
    <row r="134" ht="13.5" customHeight="1" spans="1:27">
      <c r="A134" s="109"/>
      <c r="B134" s="110" t="s">
        <v>334</v>
      </c>
      <c r="C134" s="109"/>
      <c r="D134" s="109"/>
      <c r="E134" s="110" t="s">
        <v>335</v>
      </c>
      <c r="F134" s="109"/>
      <c r="G134" s="109"/>
      <c r="H134" s="111">
        <v>111000</v>
      </c>
      <c r="I134" s="112">
        <v>11000</v>
      </c>
      <c r="J134" s="112">
        <v>2200</v>
      </c>
      <c r="K134" s="112">
        <v>2200</v>
      </c>
      <c r="L134" s="112">
        <v>2200</v>
      </c>
      <c r="M134" s="112">
        <v>2200</v>
      </c>
      <c r="N134" s="112">
        <v>22000</v>
      </c>
      <c r="O134" s="112">
        <v>12100</v>
      </c>
      <c r="P134" s="112">
        <v>3300</v>
      </c>
      <c r="Q134" s="112">
        <v>0</v>
      </c>
      <c r="R134" s="112">
        <v>2200</v>
      </c>
      <c r="S134" s="112">
        <v>2200</v>
      </c>
      <c r="T134" s="112">
        <v>4400</v>
      </c>
      <c r="U134" s="112">
        <v>0</v>
      </c>
      <c r="V134" s="112">
        <v>0</v>
      </c>
      <c r="W134" s="112">
        <v>0</v>
      </c>
      <c r="X134" s="112">
        <v>28500</v>
      </c>
      <c r="Y134" s="112">
        <v>0</v>
      </c>
      <c r="Z134" s="112">
        <v>0</v>
      </c>
      <c r="AA134" s="112">
        <v>16500</v>
      </c>
    </row>
    <row r="135" ht="13.5" customHeight="1" spans="1:27">
      <c r="A135" s="110" t="s">
        <v>315</v>
      </c>
      <c r="B135" s="110" t="s">
        <v>334</v>
      </c>
      <c r="C135" s="110" t="s">
        <v>336</v>
      </c>
      <c r="D135" s="109"/>
      <c r="E135" s="110" t="s">
        <v>840</v>
      </c>
      <c r="F135" s="110" t="s">
        <v>812</v>
      </c>
      <c r="G135" s="110" t="s">
        <v>812</v>
      </c>
      <c r="H135" s="111">
        <v>111000</v>
      </c>
      <c r="I135" s="112">
        <v>11000</v>
      </c>
      <c r="J135" s="112">
        <v>2200</v>
      </c>
      <c r="K135" s="112">
        <v>2200</v>
      </c>
      <c r="L135" s="112">
        <v>2200</v>
      </c>
      <c r="M135" s="112">
        <v>2200</v>
      </c>
      <c r="N135" s="112">
        <v>22000</v>
      </c>
      <c r="O135" s="112">
        <v>12100</v>
      </c>
      <c r="P135" s="112">
        <v>3300</v>
      </c>
      <c r="Q135" s="112">
        <v>0</v>
      </c>
      <c r="R135" s="112">
        <v>2200</v>
      </c>
      <c r="S135" s="112">
        <v>2200</v>
      </c>
      <c r="T135" s="112">
        <v>4400</v>
      </c>
      <c r="U135" s="112">
        <v>0</v>
      </c>
      <c r="V135" s="112">
        <v>0</v>
      </c>
      <c r="W135" s="112">
        <v>0</v>
      </c>
      <c r="X135" s="112">
        <v>28500</v>
      </c>
      <c r="Y135" s="112">
        <v>0</v>
      </c>
      <c r="Z135" s="112">
        <v>0</v>
      </c>
      <c r="AA135" s="112">
        <v>16500</v>
      </c>
    </row>
    <row r="136" ht="13.5" customHeight="1" spans="1:27">
      <c r="A136" s="109"/>
      <c r="B136" s="109"/>
      <c r="C136" s="109"/>
      <c r="D136" s="110" t="s">
        <v>841</v>
      </c>
      <c r="E136" s="110" t="s">
        <v>842</v>
      </c>
      <c r="F136" s="109"/>
      <c r="G136" s="109"/>
      <c r="H136" s="111">
        <v>177000</v>
      </c>
      <c r="I136" s="112">
        <v>22000</v>
      </c>
      <c r="J136" s="112">
        <v>22000</v>
      </c>
      <c r="K136" s="112">
        <v>1100</v>
      </c>
      <c r="L136" s="112">
        <v>1100</v>
      </c>
      <c r="M136" s="112">
        <v>1100</v>
      </c>
      <c r="N136" s="112">
        <v>22000</v>
      </c>
      <c r="O136" s="112">
        <v>38500</v>
      </c>
      <c r="P136" s="112">
        <v>3300</v>
      </c>
      <c r="Q136" s="112">
        <v>0</v>
      </c>
      <c r="R136" s="112">
        <v>6600</v>
      </c>
      <c r="S136" s="112">
        <v>2200</v>
      </c>
      <c r="T136" s="112">
        <v>6600</v>
      </c>
      <c r="U136" s="112">
        <v>0</v>
      </c>
      <c r="V136" s="112">
        <v>0</v>
      </c>
      <c r="W136" s="112">
        <v>0</v>
      </c>
      <c r="X136" s="112">
        <v>28500</v>
      </c>
      <c r="Y136" s="112">
        <v>0</v>
      </c>
      <c r="Z136" s="112">
        <v>0</v>
      </c>
      <c r="AA136" s="112">
        <v>22000</v>
      </c>
    </row>
    <row r="137" ht="13.5" customHeight="1" spans="1:27">
      <c r="A137" s="109"/>
      <c r="B137" s="109"/>
      <c r="C137" s="109"/>
      <c r="D137" s="110" t="s">
        <v>843</v>
      </c>
      <c r="E137" s="110" t="s">
        <v>290</v>
      </c>
      <c r="F137" s="109"/>
      <c r="G137" s="109"/>
      <c r="H137" s="111">
        <v>177000</v>
      </c>
      <c r="I137" s="112">
        <v>22000</v>
      </c>
      <c r="J137" s="112">
        <v>22000</v>
      </c>
      <c r="K137" s="112">
        <v>1100</v>
      </c>
      <c r="L137" s="112">
        <v>1100</v>
      </c>
      <c r="M137" s="112">
        <v>1100</v>
      </c>
      <c r="N137" s="112">
        <v>22000</v>
      </c>
      <c r="O137" s="112">
        <v>38500</v>
      </c>
      <c r="P137" s="112">
        <v>3300</v>
      </c>
      <c r="Q137" s="112">
        <v>0</v>
      </c>
      <c r="R137" s="112">
        <v>6600</v>
      </c>
      <c r="S137" s="112">
        <v>2200</v>
      </c>
      <c r="T137" s="112">
        <v>6600</v>
      </c>
      <c r="U137" s="112">
        <v>0</v>
      </c>
      <c r="V137" s="112">
        <v>0</v>
      </c>
      <c r="W137" s="112">
        <v>0</v>
      </c>
      <c r="X137" s="112">
        <v>28500</v>
      </c>
      <c r="Y137" s="112">
        <v>0</v>
      </c>
      <c r="Z137" s="112">
        <v>0</v>
      </c>
      <c r="AA137" s="112">
        <v>22000</v>
      </c>
    </row>
    <row r="138" ht="13.5" customHeight="1" spans="1:27">
      <c r="A138" s="110" t="s">
        <v>244</v>
      </c>
      <c r="B138" s="109"/>
      <c r="C138" s="109"/>
      <c r="D138" s="109"/>
      <c r="E138" s="110" t="s">
        <v>245</v>
      </c>
      <c r="F138" s="109"/>
      <c r="G138" s="109"/>
      <c r="H138" s="111">
        <v>177000</v>
      </c>
      <c r="I138" s="112">
        <v>22000</v>
      </c>
      <c r="J138" s="112">
        <v>22000</v>
      </c>
      <c r="K138" s="112">
        <v>1100</v>
      </c>
      <c r="L138" s="112">
        <v>1100</v>
      </c>
      <c r="M138" s="112">
        <v>1100</v>
      </c>
      <c r="N138" s="112">
        <v>22000</v>
      </c>
      <c r="O138" s="112">
        <v>38500</v>
      </c>
      <c r="P138" s="112">
        <v>3300</v>
      </c>
      <c r="Q138" s="112">
        <v>0</v>
      </c>
      <c r="R138" s="112">
        <v>6600</v>
      </c>
      <c r="S138" s="112">
        <v>2200</v>
      </c>
      <c r="T138" s="112">
        <v>6600</v>
      </c>
      <c r="U138" s="112">
        <v>0</v>
      </c>
      <c r="V138" s="112">
        <v>0</v>
      </c>
      <c r="W138" s="112">
        <v>0</v>
      </c>
      <c r="X138" s="112">
        <v>28500</v>
      </c>
      <c r="Y138" s="112">
        <v>0</v>
      </c>
      <c r="Z138" s="112">
        <v>0</v>
      </c>
      <c r="AA138" s="112">
        <v>22000</v>
      </c>
    </row>
    <row r="139" ht="13.5" customHeight="1" spans="1:27">
      <c r="A139" s="109"/>
      <c r="B139" s="110" t="s">
        <v>286</v>
      </c>
      <c r="C139" s="109"/>
      <c r="D139" s="109"/>
      <c r="E139" s="110" t="s">
        <v>287</v>
      </c>
      <c r="F139" s="109"/>
      <c r="G139" s="109"/>
      <c r="H139" s="111">
        <v>177000</v>
      </c>
      <c r="I139" s="112">
        <v>22000</v>
      </c>
      <c r="J139" s="112">
        <v>22000</v>
      </c>
      <c r="K139" s="112">
        <v>1100</v>
      </c>
      <c r="L139" s="112">
        <v>1100</v>
      </c>
      <c r="M139" s="112">
        <v>1100</v>
      </c>
      <c r="N139" s="112">
        <v>22000</v>
      </c>
      <c r="O139" s="112">
        <v>38500</v>
      </c>
      <c r="P139" s="112">
        <v>3300</v>
      </c>
      <c r="Q139" s="112">
        <v>0</v>
      </c>
      <c r="R139" s="112">
        <v>6600</v>
      </c>
      <c r="S139" s="112">
        <v>2200</v>
      </c>
      <c r="T139" s="112">
        <v>6600</v>
      </c>
      <c r="U139" s="112">
        <v>0</v>
      </c>
      <c r="V139" s="112">
        <v>0</v>
      </c>
      <c r="W139" s="112">
        <v>0</v>
      </c>
      <c r="X139" s="112">
        <v>28500</v>
      </c>
      <c r="Y139" s="112">
        <v>0</v>
      </c>
      <c r="Z139" s="112">
        <v>0</v>
      </c>
      <c r="AA139" s="112">
        <v>22000</v>
      </c>
    </row>
    <row r="140" ht="13.5" customHeight="1" spans="1:27">
      <c r="A140" s="110" t="s">
        <v>244</v>
      </c>
      <c r="B140" s="110" t="s">
        <v>286</v>
      </c>
      <c r="C140" s="110" t="s">
        <v>288</v>
      </c>
      <c r="D140" s="109"/>
      <c r="E140" s="110" t="s">
        <v>844</v>
      </c>
      <c r="F140" s="110" t="s">
        <v>766</v>
      </c>
      <c r="G140" s="110" t="s">
        <v>766</v>
      </c>
      <c r="H140" s="111">
        <v>177000</v>
      </c>
      <c r="I140" s="112">
        <v>22000</v>
      </c>
      <c r="J140" s="112">
        <v>22000</v>
      </c>
      <c r="K140" s="112">
        <v>1100</v>
      </c>
      <c r="L140" s="112">
        <v>1100</v>
      </c>
      <c r="M140" s="112">
        <v>1100</v>
      </c>
      <c r="N140" s="112">
        <v>22000</v>
      </c>
      <c r="O140" s="112">
        <v>38500</v>
      </c>
      <c r="P140" s="112">
        <v>3300</v>
      </c>
      <c r="Q140" s="112">
        <v>0</v>
      </c>
      <c r="R140" s="112">
        <v>6600</v>
      </c>
      <c r="S140" s="112">
        <v>2200</v>
      </c>
      <c r="T140" s="112">
        <v>6600</v>
      </c>
      <c r="U140" s="112">
        <v>0</v>
      </c>
      <c r="V140" s="112">
        <v>0</v>
      </c>
      <c r="W140" s="112">
        <v>0</v>
      </c>
      <c r="X140" s="112">
        <v>28500</v>
      </c>
      <c r="Y140" s="112">
        <v>0</v>
      </c>
      <c r="Z140" s="112">
        <v>0</v>
      </c>
      <c r="AA140" s="112">
        <v>22000</v>
      </c>
    </row>
    <row r="141" ht="13.5" customHeight="1" spans="1:27">
      <c r="A141" s="109"/>
      <c r="B141" s="109"/>
      <c r="C141" s="109"/>
      <c r="D141" s="110" t="s">
        <v>845</v>
      </c>
      <c r="E141" s="110" t="s">
        <v>846</v>
      </c>
      <c r="F141" s="109"/>
      <c r="G141" s="109"/>
      <c r="H141" s="111">
        <v>163500</v>
      </c>
      <c r="I141" s="112">
        <v>20000</v>
      </c>
      <c r="J141" s="112">
        <v>20000</v>
      </c>
      <c r="K141" s="112">
        <v>1000</v>
      </c>
      <c r="L141" s="112">
        <v>1000</v>
      </c>
      <c r="M141" s="112">
        <v>1000</v>
      </c>
      <c r="N141" s="112">
        <v>20000</v>
      </c>
      <c r="O141" s="112">
        <v>35000</v>
      </c>
      <c r="P141" s="112">
        <v>3000</v>
      </c>
      <c r="Q141" s="112">
        <v>0</v>
      </c>
      <c r="R141" s="112">
        <v>6000</v>
      </c>
      <c r="S141" s="112">
        <v>2000</v>
      </c>
      <c r="T141" s="112">
        <v>6000</v>
      </c>
      <c r="U141" s="112">
        <v>0</v>
      </c>
      <c r="V141" s="112">
        <v>0</v>
      </c>
      <c r="W141" s="112">
        <v>0</v>
      </c>
      <c r="X141" s="112">
        <v>28500</v>
      </c>
      <c r="Y141" s="112">
        <v>0</v>
      </c>
      <c r="Z141" s="112">
        <v>0</v>
      </c>
      <c r="AA141" s="112">
        <v>20000</v>
      </c>
    </row>
    <row r="142" ht="13.5" customHeight="1" spans="1:27">
      <c r="A142" s="109"/>
      <c r="B142" s="109"/>
      <c r="C142" s="109"/>
      <c r="D142" s="110" t="s">
        <v>847</v>
      </c>
      <c r="E142" s="110" t="s">
        <v>160</v>
      </c>
      <c r="F142" s="109"/>
      <c r="G142" s="109"/>
      <c r="H142" s="111">
        <v>163500</v>
      </c>
      <c r="I142" s="112">
        <v>20000</v>
      </c>
      <c r="J142" s="112">
        <v>20000</v>
      </c>
      <c r="K142" s="112">
        <v>1000</v>
      </c>
      <c r="L142" s="112">
        <v>1000</v>
      </c>
      <c r="M142" s="112">
        <v>1000</v>
      </c>
      <c r="N142" s="112">
        <v>20000</v>
      </c>
      <c r="O142" s="112">
        <v>35000</v>
      </c>
      <c r="P142" s="112">
        <v>3000</v>
      </c>
      <c r="Q142" s="112">
        <v>0</v>
      </c>
      <c r="R142" s="112">
        <v>6000</v>
      </c>
      <c r="S142" s="112">
        <v>2000</v>
      </c>
      <c r="T142" s="112">
        <v>6000</v>
      </c>
      <c r="U142" s="112">
        <v>0</v>
      </c>
      <c r="V142" s="112">
        <v>0</v>
      </c>
      <c r="W142" s="112">
        <v>0</v>
      </c>
      <c r="X142" s="112">
        <v>28500</v>
      </c>
      <c r="Y142" s="112">
        <v>0</v>
      </c>
      <c r="Z142" s="112">
        <v>0</v>
      </c>
      <c r="AA142" s="112">
        <v>20000</v>
      </c>
    </row>
    <row r="143" ht="13.5" customHeight="1" spans="1:27">
      <c r="A143" s="110" t="s">
        <v>37</v>
      </c>
      <c r="B143" s="109"/>
      <c r="C143" s="109"/>
      <c r="D143" s="109"/>
      <c r="E143" s="110" t="s">
        <v>38</v>
      </c>
      <c r="F143" s="109"/>
      <c r="G143" s="109"/>
      <c r="H143" s="111">
        <v>163500</v>
      </c>
      <c r="I143" s="112">
        <v>20000</v>
      </c>
      <c r="J143" s="112">
        <v>20000</v>
      </c>
      <c r="K143" s="112">
        <v>1000</v>
      </c>
      <c r="L143" s="112">
        <v>1000</v>
      </c>
      <c r="M143" s="112">
        <v>1000</v>
      </c>
      <c r="N143" s="112">
        <v>20000</v>
      </c>
      <c r="O143" s="112">
        <v>35000</v>
      </c>
      <c r="P143" s="112">
        <v>3000</v>
      </c>
      <c r="Q143" s="112">
        <v>0</v>
      </c>
      <c r="R143" s="112">
        <v>6000</v>
      </c>
      <c r="S143" s="112">
        <v>2000</v>
      </c>
      <c r="T143" s="112">
        <v>6000</v>
      </c>
      <c r="U143" s="112">
        <v>0</v>
      </c>
      <c r="V143" s="112">
        <v>0</v>
      </c>
      <c r="W143" s="112">
        <v>0</v>
      </c>
      <c r="X143" s="112">
        <v>28500</v>
      </c>
      <c r="Y143" s="112">
        <v>0</v>
      </c>
      <c r="Z143" s="112">
        <v>0</v>
      </c>
      <c r="AA143" s="112">
        <v>20000</v>
      </c>
    </row>
    <row r="144" ht="13.5" customHeight="1" spans="1:27">
      <c r="A144" s="109"/>
      <c r="B144" s="110" t="s">
        <v>157</v>
      </c>
      <c r="C144" s="109"/>
      <c r="D144" s="109"/>
      <c r="E144" s="110" t="s">
        <v>158</v>
      </c>
      <c r="F144" s="109"/>
      <c r="G144" s="109"/>
      <c r="H144" s="111">
        <v>163500</v>
      </c>
      <c r="I144" s="112">
        <v>20000</v>
      </c>
      <c r="J144" s="112">
        <v>20000</v>
      </c>
      <c r="K144" s="112">
        <v>1000</v>
      </c>
      <c r="L144" s="112">
        <v>1000</v>
      </c>
      <c r="M144" s="112">
        <v>1000</v>
      </c>
      <c r="N144" s="112">
        <v>20000</v>
      </c>
      <c r="O144" s="112">
        <v>35000</v>
      </c>
      <c r="P144" s="112">
        <v>3000</v>
      </c>
      <c r="Q144" s="112">
        <v>0</v>
      </c>
      <c r="R144" s="112">
        <v>6000</v>
      </c>
      <c r="S144" s="112">
        <v>2000</v>
      </c>
      <c r="T144" s="112">
        <v>6000</v>
      </c>
      <c r="U144" s="112">
        <v>0</v>
      </c>
      <c r="V144" s="112">
        <v>0</v>
      </c>
      <c r="W144" s="112">
        <v>0</v>
      </c>
      <c r="X144" s="112">
        <v>28500</v>
      </c>
      <c r="Y144" s="112">
        <v>0</v>
      </c>
      <c r="Z144" s="112">
        <v>0</v>
      </c>
      <c r="AA144" s="112">
        <v>20000</v>
      </c>
    </row>
    <row r="145" ht="13.5" customHeight="1" spans="1:27">
      <c r="A145" s="110" t="s">
        <v>37</v>
      </c>
      <c r="B145" s="110" t="s">
        <v>157</v>
      </c>
      <c r="C145" s="110" t="s">
        <v>159</v>
      </c>
      <c r="D145" s="109"/>
      <c r="E145" s="110" t="s">
        <v>765</v>
      </c>
      <c r="F145" s="110" t="s">
        <v>766</v>
      </c>
      <c r="G145" s="110" t="s">
        <v>766</v>
      </c>
      <c r="H145" s="111">
        <v>163500</v>
      </c>
      <c r="I145" s="112">
        <v>20000</v>
      </c>
      <c r="J145" s="112">
        <v>20000</v>
      </c>
      <c r="K145" s="112">
        <v>1000</v>
      </c>
      <c r="L145" s="112">
        <v>1000</v>
      </c>
      <c r="M145" s="112">
        <v>1000</v>
      </c>
      <c r="N145" s="112">
        <v>20000</v>
      </c>
      <c r="O145" s="112">
        <v>35000</v>
      </c>
      <c r="P145" s="112">
        <v>3000</v>
      </c>
      <c r="Q145" s="112">
        <v>0</v>
      </c>
      <c r="R145" s="112">
        <v>6000</v>
      </c>
      <c r="S145" s="112">
        <v>2000</v>
      </c>
      <c r="T145" s="112">
        <v>6000</v>
      </c>
      <c r="U145" s="112">
        <v>0</v>
      </c>
      <c r="V145" s="112">
        <v>0</v>
      </c>
      <c r="W145" s="112">
        <v>0</v>
      </c>
      <c r="X145" s="112">
        <v>28500</v>
      </c>
      <c r="Y145" s="112">
        <v>0</v>
      </c>
      <c r="Z145" s="112">
        <v>0</v>
      </c>
      <c r="AA145" s="112">
        <v>20000</v>
      </c>
    </row>
    <row r="146" ht="13.5" customHeight="1" spans="1:27">
      <c r="A146" s="109"/>
      <c r="B146" s="109"/>
      <c r="C146" s="109"/>
      <c r="D146" s="110" t="s">
        <v>848</v>
      </c>
      <c r="E146" s="110" t="s">
        <v>849</v>
      </c>
      <c r="F146" s="109"/>
      <c r="G146" s="109"/>
      <c r="H146" s="111">
        <v>104750</v>
      </c>
      <c r="I146" s="112">
        <v>12000</v>
      </c>
      <c r="J146" s="112">
        <v>12000</v>
      </c>
      <c r="K146" s="112">
        <v>600</v>
      </c>
      <c r="L146" s="112">
        <v>600</v>
      </c>
      <c r="M146" s="112">
        <v>600</v>
      </c>
      <c r="N146" s="112">
        <v>12000</v>
      </c>
      <c r="O146" s="112">
        <v>21000</v>
      </c>
      <c r="P146" s="112">
        <v>1800</v>
      </c>
      <c r="Q146" s="112">
        <v>0</v>
      </c>
      <c r="R146" s="112">
        <v>3600</v>
      </c>
      <c r="S146" s="112">
        <v>1200</v>
      </c>
      <c r="T146" s="112">
        <v>3600</v>
      </c>
      <c r="U146" s="112">
        <v>0</v>
      </c>
      <c r="V146" s="112">
        <v>0</v>
      </c>
      <c r="W146" s="112">
        <v>0</v>
      </c>
      <c r="X146" s="112">
        <v>23750</v>
      </c>
      <c r="Y146" s="112">
        <v>0</v>
      </c>
      <c r="Z146" s="112">
        <v>0</v>
      </c>
      <c r="AA146" s="112">
        <v>12000</v>
      </c>
    </row>
    <row r="147" ht="13.5" customHeight="1" spans="1:27">
      <c r="A147" s="109"/>
      <c r="B147" s="109"/>
      <c r="C147" s="109"/>
      <c r="D147" s="110" t="s">
        <v>850</v>
      </c>
      <c r="E147" s="110" t="s">
        <v>79</v>
      </c>
      <c r="F147" s="109"/>
      <c r="G147" s="109"/>
      <c r="H147" s="111">
        <v>104750</v>
      </c>
      <c r="I147" s="112">
        <v>12000</v>
      </c>
      <c r="J147" s="112">
        <v>12000</v>
      </c>
      <c r="K147" s="112">
        <v>600</v>
      </c>
      <c r="L147" s="112">
        <v>600</v>
      </c>
      <c r="M147" s="112">
        <v>600</v>
      </c>
      <c r="N147" s="112">
        <v>12000</v>
      </c>
      <c r="O147" s="112">
        <v>21000</v>
      </c>
      <c r="P147" s="112">
        <v>1800</v>
      </c>
      <c r="Q147" s="112">
        <v>0</v>
      </c>
      <c r="R147" s="112">
        <v>3600</v>
      </c>
      <c r="S147" s="112">
        <v>1200</v>
      </c>
      <c r="T147" s="112">
        <v>3600</v>
      </c>
      <c r="U147" s="112">
        <v>0</v>
      </c>
      <c r="V147" s="112">
        <v>0</v>
      </c>
      <c r="W147" s="112">
        <v>0</v>
      </c>
      <c r="X147" s="112">
        <v>23750</v>
      </c>
      <c r="Y147" s="112">
        <v>0</v>
      </c>
      <c r="Z147" s="112">
        <v>0</v>
      </c>
      <c r="AA147" s="112">
        <v>12000</v>
      </c>
    </row>
    <row r="148" ht="13.5" customHeight="1" spans="1:27">
      <c r="A148" s="110" t="s">
        <v>37</v>
      </c>
      <c r="B148" s="109"/>
      <c r="C148" s="109"/>
      <c r="D148" s="109"/>
      <c r="E148" s="110" t="s">
        <v>38</v>
      </c>
      <c r="F148" s="109"/>
      <c r="G148" s="109"/>
      <c r="H148" s="111">
        <v>104750</v>
      </c>
      <c r="I148" s="112">
        <v>12000</v>
      </c>
      <c r="J148" s="112">
        <v>12000</v>
      </c>
      <c r="K148" s="112">
        <v>600</v>
      </c>
      <c r="L148" s="112">
        <v>600</v>
      </c>
      <c r="M148" s="112">
        <v>600</v>
      </c>
      <c r="N148" s="112">
        <v>12000</v>
      </c>
      <c r="O148" s="112">
        <v>21000</v>
      </c>
      <c r="P148" s="112">
        <v>1800</v>
      </c>
      <c r="Q148" s="112">
        <v>0</v>
      </c>
      <c r="R148" s="112">
        <v>3600</v>
      </c>
      <c r="S148" s="112">
        <v>1200</v>
      </c>
      <c r="T148" s="112">
        <v>3600</v>
      </c>
      <c r="U148" s="112">
        <v>0</v>
      </c>
      <c r="V148" s="112">
        <v>0</v>
      </c>
      <c r="W148" s="112">
        <v>0</v>
      </c>
      <c r="X148" s="112">
        <v>23750</v>
      </c>
      <c r="Y148" s="112">
        <v>0</v>
      </c>
      <c r="Z148" s="112">
        <v>0</v>
      </c>
      <c r="AA148" s="112">
        <v>12000</v>
      </c>
    </row>
    <row r="149" ht="13.5" customHeight="1" spans="1:27">
      <c r="A149" s="109"/>
      <c r="B149" s="110" t="s">
        <v>74</v>
      </c>
      <c r="C149" s="109"/>
      <c r="D149" s="109"/>
      <c r="E149" s="110" t="s">
        <v>75</v>
      </c>
      <c r="F149" s="109"/>
      <c r="G149" s="109"/>
      <c r="H149" s="111">
        <v>104750</v>
      </c>
      <c r="I149" s="112">
        <v>12000</v>
      </c>
      <c r="J149" s="112">
        <v>12000</v>
      </c>
      <c r="K149" s="112">
        <v>600</v>
      </c>
      <c r="L149" s="112">
        <v>600</v>
      </c>
      <c r="M149" s="112">
        <v>600</v>
      </c>
      <c r="N149" s="112">
        <v>12000</v>
      </c>
      <c r="O149" s="112">
        <v>21000</v>
      </c>
      <c r="P149" s="112">
        <v>1800</v>
      </c>
      <c r="Q149" s="112">
        <v>0</v>
      </c>
      <c r="R149" s="112">
        <v>3600</v>
      </c>
      <c r="S149" s="112">
        <v>1200</v>
      </c>
      <c r="T149" s="112">
        <v>3600</v>
      </c>
      <c r="U149" s="112">
        <v>0</v>
      </c>
      <c r="V149" s="112">
        <v>0</v>
      </c>
      <c r="W149" s="112">
        <v>0</v>
      </c>
      <c r="X149" s="112">
        <v>23750</v>
      </c>
      <c r="Y149" s="112">
        <v>0</v>
      </c>
      <c r="Z149" s="112">
        <v>0</v>
      </c>
      <c r="AA149" s="112">
        <v>12000</v>
      </c>
    </row>
    <row r="150" ht="13.5" customHeight="1" spans="1:27">
      <c r="A150" s="110" t="s">
        <v>37</v>
      </c>
      <c r="B150" s="110" t="s">
        <v>74</v>
      </c>
      <c r="C150" s="110" t="s">
        <v>76</v>
      </c>
      <c r="D150" s="109"/>
      <c r="E150" s="110" t="s">
        <v>765</v>
      </c>
      <c r="F150" s="110" t="s">
        <v>766</v>
      </c>
      <c r="G150" s="110" t="s">
        <v>767</v>
      </c>
      <c r="H150" s="111">
        <v>104750</v>
      </c>
      <c r="I150" s="112">
        <v>12000</v>
      </c>
      <c r="J150" s="112">
        <v>12000</v>
      </c>
      <c r="K150" s="112">
        <v>600</v>
      </c>
      <c r="L150" s="112">
        <v>600</v>
      </c>
      <c r="M150" s="112">
        <v>600</v>
      </c>
      <c r="N150" s="112">
        <v>12000</v>
      </c>
      <c r="O150" s="112">
        <v>21000</v>
      </c>
      <c r="P150" s="112">
        <v>1800</v>
      </c>
      <c r="Q150" s="112">
        <v>0</v>
      </c>
      <c r="R150" s="112">
        <v>3600</v>
      </c>
      <c r="S150" s="112">
        <v>1200</v>
      </c>
      <c r="T150" s="112">
        <v>3600</v>
      </c>
      <c r="U150" s="112">
        <v>0</v>
      </c>
      <c r="V150" s="112">
        <v>0</v>
      </c>
      <c r="W150" s="112">
        <v>0</v>
      </c>
      <c r="X150" s="112">
        <v>23750</v>
      </c>
      <c r="Y150" s="112">
        <v>0</v>
      </c>
      <c r="Z150" s="112">
        <v>0</v>
      </c>
      <c r="AA150" s="112">
        <v>12000</v>
      </c>
    </row>
    <row r="151" ht="13.5" customHeight="1" spans="1:27">
      <c r="A151" s="109"/>
      <c r="B151" s="109"/>
      <c r="C151" s="109"/>
      <c r="D151" s="110" t="s">
        <v>851</v>
      </c>
      <c r="E151" s="110" t="s">
        <v>852</v>
      </c>
      <c r="F151" s="109"/>
      <c r="G151" s="109"/>
      <c r="H151" s="111">
        <v>64250</v>
      </c>
      <c r="I151" s="112">
        <v>6000</v>
      </c>
      <c r="J151" s="112">
        <v>6000</v>
      </c>
      <c r="K151" s="112">
        <v>300</v>
      </c>
      <c r="L151" s="112">
        <v>300</v>
      </c>
      <c r="M151" s="112">
        <v>300</v>
      </c>
      <c r="N151" s="112">
        <v>6000</v>
      </c>
      <c r="O151" s="112">
        <v>10500</v>
      </c>
      <c r="P151" s="112">
        <v>900</v>
      </c>
      <c r="Q151" s="112">
        <v>0</v>
      </c>
      <c r="R151" s="112">
        <v>1800</v>
      </c>
      <c r="S151" s="112">
        <v>600</v>
      </c>
      <c r="T151" s="112">
        <v>1800</v>
      </c>
      <c r="U151" s="112">
        <v>0</v>
      </c>
      <c r="V151" s="112">
        <v>0</v>
      </c>
      <c r="W151" s="112">
        <v>0</v>
      </c>
      <c r="X151" s="112">
        <v>23750</v>
      </c>
      <c r="Y151" s="112">
        <v>0</v>
      </c>
      <c r="Z151" s="112">
        <v>0</v>
      </c>
      <c r="AA151" s="112">
        <v>6000</v>
      </c>
    </row>
    <row r="152" ht="13.5" customHeight="1" spans="1:27">
      <c r="A152" s="109"/>
      <c r="B152" s="109"/>
      <c r="C152" s="109"/>
      <c r="D152" s="110" t="s">
        <v>853</v>
      </c>
      <c r="E152" s="110" t="s">
        <v>202</v>
      </c>
      <c r="F152" s="109"/>
      <c r="G152" s="109"/>
      <c r="H152" s="111">
        <v>64250</v>
      </c>
      <c r="I152" s="112">
        <v>6000</v>
      </c>
      <c r="J152" s="112">
        <v>6000</v>
      </c>
      <c r="K152" s="112">
        <v>300</v>
      </c>
      <c r="L152" s="112">
        <v>300</v>
      </c>
      <c r="M152" s="112">
        <v>300</v>
      </c>
      <c r="N152" s="112">
        <v>6000</v>
      </c>
      <c r="O152" s="112">
        <v>10500</v>
      </c>
      <c r="P152" s="112">
        <v>900</v>
      </c>
      <c r="Q152" s="112">
        <v>0</v>
      </c>
      <c r="R152" s="112">
        <v>1800</v>
      </c>
      <c r="S152" s="112">
        <v>600</v>
      </c>
      <c r="T152" s="112">
        <v>1800</v>
      </c>
      <c r="U152" s="112">
        <v>0</v>
      </c>
      <c r="V152" s="112">
        <v>0</v>
      </c>
      <c r="W152" s="112">
        <v>0</v>
      </c>
      <c r="X152" s="112">
        <v>23750</v>
      </c>
      <c r="Y152" s="112">
        <v>0</v>
      </c>
      <c r="Z152" s="112">
        <v>0</v>
      </c>
      <c r="AA152" s="112">
        <v>6000</v>
      </c>
    </row>
    <row r="153" ht="13.5" customHeight="1" spans="1:27">
      <c r="A153" s="110" t="s">
        <v>196</v>
      </c>
      <c r="B153" s="109"/>
      <c r="C153" s="109"/>
      <c r="D153" s="109"/>
      <c r="E153" s="110" t="s">
        <v>197</v>
      </c>
      <c r="F153" s="109"/>
      <c r="G153" s="109"/>
      <c r="H153" s="111">
        <v>64250</v>
      </c>
      <c r="I153" s="112">
        <v>6000</v>
      </c>
      <c r="J153" s="112">
        <v>6000</v>
      </c>
      <c r="K153" s="112">
        <v>300</v>
      </c>
      <c r="L153" s="112">
        <v>300</v>
      </c>
      <c r="M153" s="112">
        <v>300</v>
      </c>
      <c r="N153" s="112">
        <v>6000</v>
      </c>
      <c r="O153" s="112">
        <v>10500</v>
      </c>
      <c r="P153" s="112">
        <v>900</v>
      </c>
      <c r="Q153" s="112">
        <v>0</v>
      </c>
      <c r="R153" s="112">
        <v>1800</v>
      </c>
      <c r="S153" s="112">
        <v>600</v>
      </c>
      <c r="T153" s="112">
        <v>1800</v>
      </c>
      <c r="U153" s="112">
        <v>0</v>
      </c>
      <c r="V153" s="112">
        <v>0</v>
      </c>
      <c r="W153" s="112">
        <v>0</v>
      </c>
      <c r="X153" s="112">
        <v>23750</v>
      </c>
      <c r="Y153" s="112">
        <v>0</v>
      </c>
      <c r="Z153" s="112">
        <v>0</v>
      </c>
      <c r="AA153" s="112">
        <v>6000</v>
      </c>
    </row>
    <row r="154" ht="13.5" customHeight="1" spans="1:27">
      <c r="A154" s="109"/>
      <c r="B154" s="110" t="s">
        <v>198</v>
      </c>
      <c r="C154" s="109"/>
      <c r="D154" s="109"/>
      <c r="E154" s="110" t="s">
        <v>199</v>
      </c>
      <c r="F154" s="109"/>
      <c r="G154" s="109"/>
      <c r="H154" s="111">
        <v>64250</v>
      </c>
      <c r="I154" s="112">
        <v>6000</v>
      </c>
      <c r="J154" s="112">
        <v>6000</v>
      </c>
      <c r="K154" s="112">
        <v>300</v>
      </c>
      <c r="L154" s="112">
        <v>300</v>
      </c>
      <c r="M154" s="112">
        <v>300</v>
      </c>
      <c r="N154" s="112">
        <v>6000</v>
      </c>
      <c r="O154" s="112">
        <v>10500</v>
      </c>
      <c r="P154" s="112">
        <v>900</v>
      </c>
      <c r="Q154" s="112">
        <v>0</v>
      </c>
      <c r="R154" s="112">
        <v>1800</v>
      </c>
      <c r="S154" s="112">
        <v>600</v>
      </c>
      <c r="T154" s="112">
        <v>1800</v>
      </c>
      <c r="U154" s="112">
        <v>0</v>
      </c>
      <c r="V154" s="112">
        <v>0</v>
      </c>
      <c r="W154" s="112">
        <v>0</v>
      </c>
      <c r="X154" s="112">
        <v>23750</v>
      </c>
      <c r="Y154" s="112">
        <v>0</v>
      </c>
      <c r="Z154" s="112">
        <v>0</v>
      </c>
      <c r="AA154" s="112">
        <v>6000</v>
      </c>
    </row>
    <row r="155" ht="13.5" customHeight="1" spans="1:27">
      <c r="A155" s="110" t="s">
        <v>196</v>
      </c>
      <c r="B155" s="110" t="s">
        <v>198</v>
      </c>
      <c r="C155" s="110" t="s">
        <v>200</v>
      </c>
      <c r="D155" s="109"/>
      <c r="E155" s="110" t="s">
        <v>854</v>
      </c>
      <c r="F155" s="110" t="s">
        <v>766</v>
      </c>
      <c r="G155" s="110" t="s">
        <v>766</v>
      </c>
      <c r="H155" s="111">
        <v>64250</v>
      </c>
      <c r="I155" s="112">
        <v>6000</v>
      </c>
      <c r="J155" s="112">
        <v>6000</v>
      </c>
      <c r="K155" s="112">
        <v>300</v>
      </c>
      <c r="L155" s="112">
        <v>300</v>
      </c>
      <c r="M155" s="112">
        <v>300</v>
      </c>
      <c r="N155" s="112">
        <v>6000</v>
      </c>
      <c r="O155" s="112">
        <v>10500</v>
      </c>
      <c r="P155" s="112">
        <v>900</v>
      </c>
      <c r="Q155" s="112">
        <v>0</v>
      </c>
      <c r="R155" s="112">
        <v>1800</v>
      </c>
      <c r="S155" s="112">
        <v>600</v>
      </c>
      <c r="T155" s="112">
        <v>1800</v>
      </c>
      <c r="U155" s="112">
        <v>0</v>
      </c>
      <c r="V155" s="112">
        <v>0</v>
      </c>
      <c r="W155" s="112">
        <v>0</v>
      </c>
      <c r="X155" s="112">
        <v>23750</v>
      </c>
      <c r="Y155" s="112">
        <v>0</v>
      </c>
      <c r="Z155" s="112">
        <v>0</v>
      </c>
      <c r="AA155" s="112">
        <v>6000</v>
      </c>
    </row>
    <row r="156" ht="13.5" customHeight="1" spans="1:27">
      <c r="A156" s="109"/>
      <c r="B156" s="109"/>
      <c r="C156" s="109"/>
      <c r="D156" s="110" t="s">
        <v>855</v>
      </c>
      <c r="E156" s="110" t="s">
        <v>856</v>
      </c>
      <c r="F156" s="109"/>
      <c r="G156" s="109"/>
      <c r="H156" s="111">
        <v>355500</v>
      </c>
      <c r="I156" s="112">
        <v>40000</v>
      </c>
      <c r="J156" s="112">
        <v>40000</v>
      </c>
      <c r="K156" s="112">
        <v>2000</v>
      </c>
      <c r="L156" s="112">
        <v>2000</v>
      </c>
      <c r="M156" s="112">
        <v>2000</v>
      </c>
      <c r="N156" s="112">
        <v>40000</v>
      </c>
      <c r="O156" s="112">
        <v>70000</v>
      </c>
      <c r="P156" s="112">
        <v>6000</v>
      </c>
      <c r="Q156" s="112">
        <v>0</v>
      </c>
      <c r="R156" s="112">
        <v>12000</v>
      </c>
      <c r="S156" s="112">
        <v>4000</v>
      </c>
      <c r="T156" s="112">
        <v>12000</v>
      </c>
      <c r="U156" s="112">
        <v>0</v>
      </c>
      <c r="V156" s="112">
        <v>0</v>
      </c>
      <c r="W156" s="112">
        <v>0</v>
      </c>
      <c r="X156" s="112">
        <v>85500</v>
      </c>
      <c r="Y156" s="112">
        <v>0</v>
      </c>
      <c r="Z156" s="112">
        <v>0</v>
      </c>
      <c r="AA156" s="112">
        <v>40000</v>
      </c>
    </row>
    <row r="157" ht="13.5" customHeight="1" spans="1:27">
      <c r="A157" s="109"/>
      <c r="B157" s="109"/>
      <c r="C157" s="109"/>
      <c r="D157" s="110" t="s">
        <v>857</v>
      </c>
      <c r="E157" s="110" t="s">
        <v>93</v>
      </c>
      <c r="F157" s="109"/>
      <c r="G157" s="109"/>
      <c r="H157" s="111">
        <v>355500</v>
      </c>
      <c r="I157" s="112">
        <v>40000</v>
      </c>
      <c r="J157" s="112">
        <v>40000</v>
      </c>
      <c r="K157" s="112">
        <v>2000</v>
      </c>
      <c r="L157" s="112">
        <v>2000</v>
      </c>
      <c r="M157" s="112">
        <v>2000</v>
      </c>
      <c r="N157" s="112">
        <v>40000</v>
      </c>
      <c r="O157" s="112">
        <v>70000</v>
      </c>
      <c r="P157" s="112">
        <v>6000</v>
      </c>
      <c r="Q157" s="112">
        <v>0</v>
      </c>
      <c r="R157" s="112">
        <v>12000</v>
      </c>
      <c r="S157" s="112">
        <v>4000</v>
      </c>
      <c r="T157" s="112">
        <v>12000</v>
      </c>
      <c r="U157" s="112">
        <v>0</v>
      </c>
      <c r="V157" s="112">
        <v>0</v>
      </c>
      <c r="W157" s="112">
        <v>0</v>
      </c>
      <c r="X157" s="112">
        <v>85500</v>
      </c>
      <c r="Y157" s="112">
        <v>0</v>
      </c>
      <c r="Z157" s="112">
        <v>0</v>
      </c>
      <c r="AA157" s="112">
        <v>40000</v>
      </c>
    </row>
    <row r="158" ht="13.5" customHeight="1" spans="1:27">
      <c r="A158" s="110" t="s">
        <v>37</v>
      </c>
      <c r="B158" s="109"/>
      <c r="C158" s="109"/>
      <c r="D158" s="109"/>
      <c r="E158" s="110" t="s">
        <v>38</v>
      </c>
      <c r="F158" s="109"/>
      <c r="G158" s="109"/>
      <c r="H158" s="111">
        <v>355500</v>
      </c>
      <c r="I158" s="112">
        <v>40000</v>
      </c>
      <c r="J158" s="112">
        <v>40000</v>
      </c>
      <c r="K158" s="112">
        <v>2000</v>
      </c>
      <c r="L158" s="112">
        <v>2000</v>
      </c>
      <c r="M158" s="112">
        <v>2000</v>
      </c>
      <c r="N158" s="112">
        <v>40000</v>
      </c>
      <c r="O158" s="112">
        <v>70000</v>
      </c>
      <c r="P158" s="112">
        <v>6000</v>
      </c>
      <c r="Q158" s="112">
        <v>0</v>
      </c>
      <c r="R158" s="112">
        <v>12000</v>
      </c>
      <c r="S158" s="112">
        <v>4000</v>
      </c>
      <c r="T158" s="112">
        <v>12000</v>
      </c>
      <c r="U158" s="112">
        <v>0</v>
      </c>
      <c r="V158" s="112">
        <v>0</v>
      </c>
      <c r="W158" s="112">
        <v>0</v>
      </c>
      <c r="X158" s="112">
        <v>85500</v>
      </c>
      <c r="Y158" s="112">
        <v>0</v>
      </c>
      <c r="Z158" s="112">
        <v>0</v>
      </c>
      <c r="AA158" s="112">
        <v>40000</v>
      </c>
    </row>
    <row r="159" ht="13.5" customHeight="1" spans="1:27">
      <c r="A159" s="109"/>
      <c r="B159" s="110" t="s">
        <v>90</v>
      </c>
      <c r="C159" s="109"/>
      <c r="D159" s="109"/>
      <c r="E159" s="110" t="s">
        <v>91</v>
      </c>
      <c r="F159" s="109"/>
      <c r="G159" s="109"/>
      <c r="H159" s="111">
        <v>355500</v>
      </c>
      <c r="I159" s="112">
        <v>40000</v>
      </c>
      <c r="J159" s="112">
        <v>40000</v>
      </c>
      <c r="K159" s="112">
        <v>2000</v>
      </c>
      <c r="L159" s="112">
        <v>2000</v>
      </c>
      <c r="M159" s="112">
        <v>2000</v>
      </c>
      <c r="N159" s="112">
        <v>40000</v>
      </c>
      <c r="O159" s="112">
        <v>70000</v>
      </c>
      <c r="P159" s="112">
        <v>6000</v>
      </c>
      <c r="Q159" s="112">
        <v>0</v>
      </c>
      <c r="R159" s="112">
        <v>12000</v>
      </c>
      <c r="S159" s="112">
        <v>4000</v>
      </c>
      <c r="T159" s="112">
        <v>12000</v>
      </c>
      <c r="U159" s="112">
        <v>0</v>
      </c>
      <c r="V159" s="112">
        <v>0</v>
      </c>
      <c r="W159" s="112">
        <v>0</v>
      </c>
      <c r="X159" s="112">
        <v>85500</v>
      </c>
      <c r="Y159" s="112">
        <v>0</v>
      </c>
      <c r="Z159" s="112">
        <v>0</v>
      </c>
      <c r="AA159" s="112">
        <v>40000</v>
      </c>
    </row>
    <row r="160" ht="13.5" customHeight="1" spans="1:27">
      <c r="A160" s="110" t="s">
        <v>37</v>
      </c>
      <c r="B160" s="110" t="s">
        <v>90</v>
      </c>
      <c r="C160" s="110" t="s">
        <v>92</v>
      </c>
      <c r="D160" s="109"/>
      <c r="E160" s="110" t="s">
        <v>765</v>
      </c>
      <c r="F160" s="110" t="s">
        <v>766</v>
      </c>
      <c r="G160" s="110" t="s">
        <v>766</v>
      </c>
      <c r="H160" s="111">
        <v>355500</v>
      </c>
      <c r="I160" s="112">
        <v>40000</v>
      </c>
      <c r="J160" s="112">
        <v>40000</v>
      </c>
      <c r="K160" s="112">
        <v>2000</v>
      </c>
      <c r="L160" s="112">
        <v>2000</v>
      </c>
      <c r="M160" s="112">
        <v>2000</v>
      </c>
      <c r="N160" s="112">
        <v>40000</v>
      </c>
      <c r="O160" s="112">
        <v>70000</v>
      </c>
      <c r="P160" s="112">
        <v>6000</v>
      </c>
      <c r="Q160" s="112">
        <v>0</v>
      </c>
      <c r="R160" s="112">
        <v>12000</v>
      </c>
      <c r="S160" s="112">
        <v>4000</v>
      </c>
      <c r="T160" s="112">
        <v>12000</v>
      </c>
      <c r="U160" s="112">
        <v>0</v>
      </c>
      <c r="V160" s="112">
        <v>0</v>
      </c>
      <c r="W160" s="112">
        <v>0</v>
      </c>
      <c r="X160" s="112">
        <v>85500</v>
      </c>
      <c r="Y160" s="112">
        <v>0</v>
      </c>
      <c r="Z160" s="112">
        <v>0</v>
      </c>
      <c r="AA160" s="112">
        <v>40000</v>
      </c>
    </row>
    <row r="161" ht="13.5" customHeight="1" spans="1:27">
      <c r="A161" s="109"/>
      <c r="B161" s="109"/>
      <c r="C161" s="109"/>
      <c r="D161" s="110" t="s">
        <v>196</v>
      </c>
      <c r="E161" s="110" t="s">
        <v>858</v>
      </c>
      <c r="F161" s="109"/>
      <c r="G161" s="109"/>
      <c r="H161" s="111">
        <v>588000</v>
      </c>
      <c r="I161" s="112">
        <v>66000</v>
      </c>
      <c r="J161" s="112">
        <v>66000</v>
      </c>
      <c r="K161" s="112">
        <v>3300</v>
      </c>
      <c r="L161" s="112">
        <v>3300</v>
      </c>
      <c r="M161" s="112">
        <v>3300</v>
      </c>
      <c r="N161" s="112">
        <v>66000</v>
      </c>
      <c r="O161" s="112">
        <v>115500</v>
      </c>
      <c r="P161" s="112">
        <v>9900</v>
      </c>
      <c r="Q161" s="112">
        <v>0</v>
      </c>
      <c r="R161" s="112">
        <v>19800</v>
      </c>
      <c r="S161" s="112">
        <v>6600</v>
      </c>
      <c r="T161" s="112">
        <v>19800</v>
      </c>
      <c r="U161" s="112">
        <v>0</v>
      </c>
      <c r="V161" s="112">
        <v>0</v>
      </c>
      <c r="W161" s="112">
        <v>0</v>
      </c>
      <c r="X161" s="112">
        <v>142500</v>
      </c>
      <c r="Y161" s="112">
        <v>0</v>
      </c>
      <c r="Z161" s="112">
        <v>0</v>
      </c>
      <c r="AA161" s="112">
        <v>66000</v>
      </c>
    </row>
    <row r="162" ht="13.5" customHeight="1" spans="1:27">
      <c r="A162" s="109"/>
      <c r="B162" s="109"/>
      <c r="C162" s="109"/>
      <c r="D162" s="110" t="s">
        <v>859</v>
      </c>
      <c r="E162" s="110" t="s">
        <v>465</v>
      </c>
      <c r="F162" s="109"/>
      <c r="G162" s="109"/>
      <c r="H162" s="111">
        <v>288000</v>
      </c>
      <c r="I162" s="112">
        <v>30000</v>
      </c>
      <c r="J162" s="112">
        <v>30000</v>
      </c>
      <c r="K162" s="112">
        <v>1500</v>
      </c>
      <c r="L162" s="112">
        <v>1500</v>
      </c>
      <c r="M162" s="112">
        <v>1500</v>
      </c>
      <c r="N162" s="112">
        <v>30000</v>
      </c>
      <c r="O162" s="112">
        <v>52500</v>
      </c>
      <c r="P162" s="112">
        <v>4500</v>
      </c>
      <c r="Q162" s="112">
        <v>0</v>
      </c>
      <c r="R162" s="112">
        <v>9000</v>
      </c>
      <c r="S162" s="112">
        <v>3000</v>
      </c>
      <c r="T162" s="112">
        <v>9000</v>
      </c>
      <c r="U162" s="112">
        <v>0</v>
      </c>
      <c r="V162" s="112">
        <v>0</v>
      </c>
      <c r="W162" s="112">
        <v>0</v>
      </c>
      <c r="X162" s="112">
        <v>85500</v>
      </c>
      <c r="Y162" s="112">
        <v>0</v>
      </c>
      <c r="Z162" s="112">
        <v>0</v>
      </c>
      <c r="AA162" s="112">
        <v>30000</v>
      </c>
    </row>
    <row r="163" ht="13.5" customHeight="1" spans="1:27">
      <c r="A163" s="110" t="s">
        <v>678</v>
      </c>
      <c r="B163" s="109"/>
      <c r="C163" s="109"/>
      <c r="D163" s="109"/>
      <c r="E163" s="110" t="s">
        <v>679</v>
      </c>
      <c r="F163" s="109"/>
      <c r="G163" s="109"/>
      <c r="H163" s="111">
        <v>288000</v>
      </c>
      <c r="I163" s="112">
        <v>30000</v>
      </c>
      <c r="J163" s="112">
        <v>30000</v>
      </c>
      <c r="K163" s="112">
        <v>1500</v>
      </c>
      <c r="L163" s="112">
        <v>1500</v>
      </c>
      <c r="M163" s="112">
        <v>1500</v>
      </c>
      <c r="N163" s="112">
        <v>30000</v>
      </c>
      <c r="O163" s="112">
        <v>52500</v>
      </c>
      <c r="P163" s="112">
        <v>4500</v>
      </c>
      <c r="Q163" s="112">
        <v>0</v>
      </c>
      <c r="R163" s="112">
        <v>9000</v>
      </c>
      <c r="S163" s="112">
        <v>3000</v>
      </c>
      <c r="T163" s="112">
        <v>9000</v>
      </c>
      <c r="U163" s="112">
        <v>0</v>
      </c>
      <c r="V163" s="112">
        <v>0</v>
      </c>
      <c r="W163" s="112">
        <v>0</v>
      </c>
      <c r="X163" s="112">
        <v>85500</v>
      </c>
      <c r="Y163" s="112">
        <v>0</v>
      </c>
      <c r="Z163" s="112">
        <v>0</v>
      </c>
      <c r="AA163" s="112">
        <v>30000</v>
      </c>
    </row>
    <row r="164" ht="13.5" customHeight="1" spans="1:27">
      <c r="A164" s="109"/>
      <c r="B164" s="110" t="s">
        <v>680</v>
      </c>
      <c r="C164" s="109"/>
      <c r="D164" s="109"/>
      <c r="E164" s="110" t="s">
        <v>681</v>
      </c>
      <c r="F164" s="109"/>
      <c r="G164" s="109"/>
      <c r="H164" s="111">
        <v>288000</v>
      </c>
      <c r="I164" s="112">
        <v>30000</v>
      </c>
      <c r="J164" s="112">
        <v>30000</v>
      </c>
      <c r="K164" s="112">
        <v>1500</v>
      </c>
      <c r="L164" s="112">
        <v>1500</v>
      </c>
      <c r="M164" s="112">
        <v>1500</v>
      </c>
      <c r="N164" s="112">
        <v>30000</v>
      </c>
      <c r="O164" s="112">
        <v>52500</v>
      </c>
      <c r="P164" s="112">
        <v>4500</v>
      </c>
      <c r="Q164" s="112">
        <v>0</v>
      </c>
      <c r="R164" s="112">
        <v>9000</v>
      </c>
      <c r="S164" s="112">
        <v>3000</v>
      </c>
      <c r="T164" s="112">
        <v>9000</v>
      </c>
      <c r="U164" s="112">
        <v>0</v>
      </c>
      <c r="V164" s="112">
        <v>0</v>
      </c>
      <c r="W164" s="112">
        <v>0</v>
      </c>
      <c r="X164" s="112">
        <v>85500</v>
      </c>
      <c r="Y164" s="112">
        <v>0</v>
      </c>
      <c r="Z164" s="112">
        <v>0</v>
      </c>
      <c r="AA164" s="112">
        <v>30000</v>
      </c>
    </row>
    <row r="165" ht="13.5" customHeight="1" spans="1:27">
      <c r="A165" s="110" t="s">
        <v>678</v>
      </c>
      <c r="B165" s="110" t="s">
        <v>680</v>
      </c>
      <c r="C165" s="110" t="s">
        <v>682</v>
      </c>
      <c r="D165" s="109"/>
      <c r="E165" s="110" t="s">
        <v>765</v>
      </c>
      <c r="F165" s="110" t="s">
        <v>766</v>
      </c>
      <c r="G165" s="110" t="s">
        <v>766</v>
      </c>
      <c r="H165" s="111">
        <v>288000</v>
      </c>
      <c r="I165" s="112">
        <v>30000</v>
      </c>
      <c r="J165" s="112">
        <v>30000</v>
      </c>
      <c r="K165" s="112">
        <v>1500</v>
      </c>
      <c r="L165" s="112">
        <v>1500</v>
      </c>
      <c r="M165" s="112">
        <v>1500</v>
      </c>
      <c r="N165" s="112">
        <v>30000</v>
      </c>
      <c r="O165" s="112">
        <v>52500</v>
      </c>
      <c r="P165" s="112">
        <v>4500</v>
      </c>
      <c r="Q165" s="112">
        <v>0</v>
      </c>
      <c r="R165" s="112">
        <v>9000</v>
      </c>
      <c r="S165" s="112">
        <v>3000</v>
      </c>
      <c r="T165" s="112">
        <v>9000</v>
      </c>
      <c r="U165" s="112">
        <v>0</v>
      </c>
      <c r="V165" s="112">
        <v>0</v>
      </c>
      <c r="W165" s="112">
        <v>0</v>
      </c>
      <c r="X165" s="112">
        <v>85500</v>
      </c>
      <c r="Y165" s="112">
        <v>0</v>
      </c>
      <c r="Z165" s="112">
        <v>0</v>
      </c>
      <c r="AA165" s="112">
        <v>30000</v>
      </c>
    </row>
    <row r="166" ht="13.5" customHeight="1" spans="1:27">
      <c r="A166" s="109"/>
      <c r="B166" s="109"/>
      <c r="C166" s="109"/>
      <c r="D166" s="110" t="s">
        <v>860</v>
      </c>
      <c r="E166" s="110" t="s">
        <v>683</v>
      </c>
      <c r="F166" s="109"/>
      <c r="G166" s="109"/>
      <c r="H166" s="111">
        <v>300000</v>
      </c>
      <c r="I166" s="112">
        <v>36000</v>
      </c>
      <c r="J166" s="112">
        <v>36000</v>
      </c>
      <c r="K166" s="112">
        <v>1800</v>
      </c>
      <c r="L166" s="112">
        <v>1800</v>
      </c>
      <c r="M166" s="112">
        <v>1800</v>
      </c>
      <c r="N166" s="112">
        <v>36000</v>
      </c>
      <c r="O166" s="112">
        <v>63000</v>
      </c>
      <c r="P166" s="112">
        <v>5400</v>
      </c>
      <c r="Q166" s="112">
        <v>0</v>
      </c>
      <c r="R166" s="112">
        <v>10800</v>
      </c>
      <c r="S166" s="112">
        <v>3600</v>
      </c>
      <c r="T166" s="112">
        <v>10800</v>
      </c>
      <c r="U166" s="112">
        <v>0</v>
      </c>
      <c r="V166" s="112">
        <v>0</v>
      </c>
      <c r="W166" s="112">
        <v>0</v>
      </c>
      <c r="X166" s="112">
        <v>57000</v>
      </c>
      <c r="Y166" s="112">
        <v>0</v>
      </c>
      <c r="Z166" s="112">
        <v>0</v>
      </c>
      <c r="AA166" s="112">
        <v>36000</v>
      </c>
    </row>
    <row r="167" ht="13.5" customHeight="1" spans="1:27">
      <c r="A167" s="110" t="s">
        <v>678</v>
      </c>
      <c r="B167" s="109"/>
      <c r="C167" s="109"/>
      <c r="D167" s="109"/>
      <c r="E167" s="110" t="s">
        <v>679</v>
      </c>
      <c r="F167" s="109"/>
      <c r="G167" s="109"/>
      <c r="H167" s="111">
        <v>300000</v>
      </c>
      <c r="I167" s="112">
        <v>36000</v>
      </c>
      <c r="J167" s="112">
        <v>36000</v>
      </c>
      <c r="K167" s="112">
        <v>1800</v>
      </c>
      <c r="L167" s="112">
        <v>1800</v>
      </c>
      <c r="M167" s="112">
        <v>1800</v>
      </c>
      <c r="N167" s="112">
        <v>36000</v>
      </c>
      <c r="O167" s="112">
        <v>63000</v>
      </c>
      <c r="P167" s="112">
        <v>5400</v>
      </c>
      <c r="Q167" s="112">
        <v>0</v>
      </c>
      <c r="R167" s="112">
        <v>10800</v>
      </c>
      <c r="S167" s="112">
        <v>3600</v>
      </c>
      <c r="T167" s="112">
        <v>10800</v>
      </c>
      <c r="U167" s="112">
        <v>0</v>
      </c>
      <c r="V167" s="112">
        <v>0</v>
      </c>
      <c r="W167" s="112">
        <v>0</v>
      </c>
      <c r="X167" s="112">
        <v>57000</v>
      </c>
      <c r="Y167" s="112">
        <v>0</v>
      </c>
      <c r="Z167" s="112">
        <v>0</v>
      </c>
      <c r="AA167" s="112">
        <v>36000</v>
      </c>
    </row>
    <row r="168" ht="13.5" customHeight="1" spans="1:27">
      <c r="A168" s="109"/>
      <c r="B168" s="110" t="s">
        <v>680</v>
      </c>
      <c r="C168" s="109"/>
      <c r="D168" s="109"/>
      <c r="E168" s="110" t="s">
        <v>681</v>
      </c>
      <c r="F168" s="109"/>
      <c r="G168" s="109"/>
      <c r="H168" s="111">
        <v>300000</v>
      </c>
      <c r="I168" s="112">
        <v>36000</v>
      </c>
      <c r="J168" s="112">
        <v>36000</v>
      </c>
      <c r="K168" s="112">
        <v>1800</v>
      </c>
      <c r="L168" s="112">
        <v>1800</v>
      </c>
      <c r="M168" s="112">
        <v>1800</v>
      </c>
      <c r="N168" s="112">
        <v>36000</v>
      </c>
      <c r="O168" s="112">
        <v>63000</v>
      </c>
      <c r="P168" s="112">
        <v>5400</v>
      </c>
      <c r="Q168" s="112">
        <v>0</v>
      </c>
      <c r="R168" s="112">
        <v>10800</v>
      </c>
      <c r="S168" s="112">
        <v>3600</v>
      </c>
      <c r="T168" s="112">
        <v>10800</v>
      </c>
      <c r="U168" s="112">
        <v>0</v>
      </c>
      <c r="V168" s="112">
        <v>0</v>
      </c>
      <c r="W168" s="112">
        <v>0</v>
      </c>
      <c r="X168" s="112">
        <v>57000</v>
      </c>
      <c r="Y168" s="112">
        <v>0</v>
      </c>
      <c r="Z168" s="112">
        <v>0</v>
      </c>
      <c r="AA168" s="112">
        <v>36000</v>
      </c>
    </row>
    <row r="169" ht="13.5" customHeight="1" spans="1:27">
      <c r="A169" s="110" t="s">
        <v>678</v>
      </c>
      <c r="B169" s="110" t="s">
        <v>680</v>
      </c>
      <c r="C169" s="110" t="s">
        <v>686</v>
      </c>
      <c r="D169" s="109"/>
      <c r="E169" s="110" t="s">
        <v>861</v>
      </c>
      <c r="F169" s="110" t="s">
        <v>766</v>
      </c>
      <c r="G169" s="110" t="s">
        <v>767</v>
      </c>
      <c r="H169" s="111">
        <v>300000</v>
      </c>
      <c r="I169" s="112">
        <v>36000</v>
      </c>
      <c r="J169" s="112">
        <v>36000</v>
      </c>
      <c r="K169" s="112">
        <v>1800</v>
      </c>
      <c r="L169" s="112">
        <v>1800</v>
      </c>
      <c r="M169" s="112">
        <v>1800</v>
      </c>
      <c r="N169" s="112">
        <v>36000</v>
      </c>
      <c r="O169" s="112">
        <v>63000</v>
      </c>
      <c r="P169" s="112">
        <v>5400</v>
      </c>
      <c r="Q169" s="112">
        <v>0</v>
      </c>
      <c r="R169" s="112">
        <v>10800</v>
      </c>
      <c r="S169" s="112">
        <v>3600</v>
      </c>
      <c r="T169" s="112">
        <v>10800</v>
      </c>
      <c r="U169" s="112">
        <v>0</v>
      </c>
      <c r="V169" s="112">
        <v>0</v>
      </c>
      <c r="W169" s="112">
        <v>0</v>
      </c>
      <c r="X169" s="112">
        <v>57000</v>
      </c>
      <c r="Y169" s="112">
        <v>0</v>
      </c>
      <c r="Z169" s="112">
        <v>0</v>
      </c>
      <c r="AA169" s="112">
        <v>36000</v>
      </c>
    </row>
    <row r="170" ht="13.5" customHeight="1" spans="1:27">
      <c r="A170" s="109"/>
      <c r="B170" s="109"/>
      <c r="C170" s="109"/>
      <c r="D170" s="110" t="s">
        <v>205</v>
      </c>
      <c r="E170" s="110" t="s">
        <v>862</v>
      </c>
      <c r="F170" s="109"/>
      <c r="G170" s="109"/>
      <c r="H170" s="111">
        <v>450000</v>
      </c>
      <c r="I170" s="112">
        <v>54000</v>
      </c>
      <c r="J170" s="112">
        <v>54000</v>
      </c>
      <c r="K170" s="112">
        <v>2700</v>
      </c>
      <c r="L170" s="112">
        <v>2700</v>
      </c>
      <c r="M170" s="112">
        <v>2700</v>
      </c>
      <c r="N170" s="112">
        <v>54000</v>
      </c>
      <c r="O170" s="112">
        <v>94500</v>
      </c>
      <c r="P170" s="112">
        <v>8100</v>
      </c>
      <c r="Q170" s="112">
        <v>0</v>
      </c>
      <c r="R170" s="112">
        <v>16200</v>
      </c>
      <c r="S170" s="112">
        <v>5400</v>
      </c>
      <c r="T170" s="112">
        <v>16200</v>
      </c>
      <c r="U170" s="112">
        <v>0</v>
      </c>
      <c r="V170" s="112">
        <v>0</v>
      </c>
      <c r="W170" s="112">
        <v>0</v>
      </c>
      <c r="X170" s="112">
        <v>85500</v>
      </c>
      <c r="Y170" s="112">
        <v>0</v>
      </c>
      <c r="Z170" s="112">
        <v>0</v>
      </c>
      <c r="AA170" s="112">
        <v>54000</v>
      </c>
    </row>
    <row r="171" ht="13.5" customHeight="1" spans="1:27">
      <c r="A171" s="109"/>
      <c r="B171" s="109"/>
      <c r="C171" s="109"/>
      <c r="D171" s="110" t="s">
        <v>863</v>
      </c>
      <c r="E171" s="110" t="s">
        <v>590</v>
      </c>
      <c r="F171" s="109"/>
      <c r="G171" s="109"/>
      <c r="H171" s="111">
        <v>450000</v>
      </c>
      <c r="I171" s="112">
        <v>54000</v>
      </c>
      <c r="J171" s="112">
        <v>54000</v>
      </c>
      <c r="K171" s="112">
        <v>2700</v>
      </c>
      <c r="L171" s="112">
        <v>2700</v>
      </c>
      <c r="M171" s="112">
        <v>2700</v>
      </c>
      <c r="N171" s="112">
        <v>54000</v>
      </c>
      <c r="O171" s="112">
        <v>94500</v>
      </c>
      <c r="P171" s="112">
        <v>8100</v>
      </c>
      <c r="Q171" s="112">
        <v>0</v>
      </c>
      <c r="R171" s="112">
        <v>16200</v>
      </c>
      <c r="S171" s="112">
        <v>5400</v>
      </c>
      <c r="T171" s="112">
        <v>16200</v>
      </c>
      <c r="U171" s="112">
        <v>0</v>
      </c>
      <c r="V171" s="112">
        <v>0</v>
      </c>
      <c r="W171" s="112">
        <v>0</v>
      </c>
      <c r="X171" s="112">
        <v>85500</v>
      </c>
      <c r="Y171" s="112">
        <v>0</v>
      </c>
      <c r="Z171" s="112">
        <v>0</v>
      </c>
      <c r="AA171" s="112">
        <v>54000</v>
      </c>
    </row>
    <row r="172" ht="13.5" customHeight="1" spans="1:27">
      <c r="A172" s="110" t="s">
        <v>585</v>
      </c>
      <c r="B172" s="109"/>
      <c r="C172" s="109"/>
      <c r="D172" s="109"/>
      <c r="E172" s="110" t="s">
        <v>586</v>
      </c>
      <c r="F172" s="109"/>
      <c r="G172" s="109"/>
      <c r="H172" s="111">
        <v>450000</v>
      </c>
      <c r="I172" s="112">
        <v>54000</v>
      </c>
      <c r="J172" s="112">
        <v>54000</v>
      </c>
      <c r="K172" s="112">
        <v>2700</v>
      </c>
      <c r="L172" s="112">
        <v>2700</v>
      </c>
      <c r="M172" s="112">
        <v>2700</v>
      </c>
      <c r="N172" s="112">
        <v>54000</v>
      </c>
      <c r="O172" s="112">
        <v>94500</v>
      </c>
      <c r="P172" s="112">
        <v>8100</v>
      </c>
      <c r="Q172" s="112">
        <v>0</v>
      </c>
      <c r="R172" s="112">
        <v>16200</v>
      </c>
      <c r="S172" s="112">
        <v>5400</v>
      </c>
      <c r="T172" s="112">
        <v>16200</v>
      </c>
      <c r="U172" s="112">
        <v>0</v>
      </c>
      <c r="V172" s="112">
        <v>0</v>
      </c>
      <c r="W172" s="112">
        <v>0</v>
      </c>
      <c r="X172" s="112">
        <v>85500</v>
      </c>
      <c r="Y172" s="112">
        <v>0</v>
      </c>
      <c r="Z172" s="112">
        <v>0</v>
      </c>
      <c r="AA172" s="112">
        <v>54000</v>
      </c>
    </row>
    <row r="173" ht="13.5" customHeight="1" spans="1:27">
      <c r="A173" s="109"/>
      <c r="B173" s="110" t="s">
        <v>587</v>
      </c>
      <c r="C173" s="109"/>
      <c r="D173" s="109"/>
      <c r="E173" s="110" t="s">
        <v>588</v>
      </c>
      <c r="F173" s="109"/>
      <c r="G173" s="109"/>
      <c r="H173" s="111">
        <v>450000</v>
      </c>
      <c r="I173" s="112">
        <v>54000</v>
      </c>
      <c r="J173" s="112">
        <v>54000</v>
      </c>
      <c r="K173" s="112">
        <v>2700</v>
      </c>
      <c r="L173" s="112">
        <v>2700</v>
      </c>
      <c r="M173" s="112">
        <v>2700</v>
      </c>
      <c r="N173" s="112">
        <v>54000</v>
      </c>
      <c r="O173" s="112">
        <v>94500</v>
      </c>
      <c r="P173" s="112">
        <v>8100</v>
      </c>
      <c r="Q173" s="112">
        <v>0</v>
      </c>
      <c r="R173" s="112">
        <v>16200</v>
      </c>
      <c r="S173" s="112">
        <v>5400</v>
      </c>
      <c r="T173" s="112">
        <v>16200</v>
      </c>
      <c r="U173" s="112">
        <v>0</v>
      </c>
      <c r="V173" s="112">
        <v>0</v>
      </c>
      <c r="W173" s="112">
        <v>0</v>
      </c>
      <c r="X173" s="112">
        <v>85500</v>
      </c>
      <c r="Y173" s="112">
        <v>0</v>
      </c>
      <c r="Z173" s="112">
        <v>0</v>
      </c>
      <c r="AA173" s="112">
        <v>54000</v>
      </c>
    </row>
    <row r="174" ht="13.5" customHeight="1" spans="1:27">
      <c r="A174" s="110" t="s">
        <v>585</v>
      </c>
      <c r="B174" s="110" t="s">
        <v>587</v>
      </c>
      <c r="C174" s="110" t="s">
        <v>589</v>
      </c>
      <c r="D174" s="109"/>
      <c r="E174" s="110" t="s">
        <v>765</v>
      </c>
      <c r="F174" s="110" t="s">
        <v>766</v>
      </c>
      <c r="G174" s="110" t="s">
        <v>767</v>
      </c>
      <c r="H174" s="111">
        <v>450000</v>
      </c>
      <c r="I174" s="112">
        <v>54000</v>
      </c>
      <c r="J174" s="112">
        <v>54000</v>
      </c>
      <c r="K174" s="112">
        <v>2700</v>
      </c>
      <c r="L174" s="112">
        <v>2700</v>
      </c>
      <c r="M174" s="112">
        <v>2700</v>
      </c>
      <c r="N174" s="112">
        <v>54000</v>
      </c>
      <c r="O174" s="112">
        <v>94500</v>
      </c>
      <c r="P174" s="112">
        <v>8100</v>
      </c>
      <c r="Q174" s="112">
        <v>0</v>
      </c>
      <c r="R174" s="112">
        <v>16200</v>
      </c>
      <c r="S174" s="112">
        <v>5400</v>
      </c>
      <c r="T174" s="112">
        <v>16200</v>
      </c>
      <c r="U174" s="112">
        <v>0</v>
      </c>
      <c r="V174" s="112">
        <v>0</v>
      </c>
      <c r="W174" s="112">
        <v>0</v>
      </c>
      <c r="X174" s="112">
        <v>85500</v>
      </c>
      <c r="Y174" s="112">
        <v>0</v>
      </c>
      <c r="Z174" s="112">
        <v>0</v>
      </c>
      <c r="AA174" s="112">
        <v>54000</v>
      </c>
    </row>
    <row r="175" ht="13.5" customHeight="1" spans="1:27">
      <c r="A175" s="109"/>
      <c r="B175" s="109"/>
      <c r="C175" s="109"/>
      <c r="D175" s="110" t="s">
        <v>244</v>
      </c>
      <c r="E175" s="110" t="s">
        <v>864</v>
      </c>
      <c r="F175" s="109"/>
      <c r="G175" s="109"/>
      <c r="H175" s="111">
        <v>387024</v>
      </c>
      <c r="I175" s="112">
        <v>40000</v>
      </c>
      <c r="J175" s="112">
        <v>40000</v>
      </c>
      <c r="K175" s="112">
        <v>2000</v>
      </c>
      <c r="L175" s="112">
        <v>2000</v>
      </c>
      <c r="M175" s="112">
        <v>2000</v>
      </c>
      <c r="N175" s="112">
        <v>40000</v>
      </c>
      <c r="O175" s="112">
        <v>70000</v>
      </c>
      <c r="P175" s="112">
        <v>6000</v>
      </c>
      <c r="Q175" s="112">
        <v>0</v>
      </c>
      <c r="R175" s="112">
        <v>12000</v>
      </c>
      <c r="S175" s="112">
        <v>4000</v>
      </c>
      <c r="T175" s="112">
        <v>12000</v>
      </c>
      <c r="U175" s="112">
        <v>0</v>
      </c>
      <c r="V175" s="112">
        <v>88524</v>
      </c>
      <c r="W175" s="112">
        <v>0</v>
      </c>
      <c r="X175" s="112">
        <v>28500</v>
      </c>
      <c r="Y175" s="112">
        <v>0</v>
      </c>
      <c r="Z175" s="112">
        <v>0</v>
      </c>
      <c r="AA175" s="112">
        <v>40000</v>
      </c>
    </row>
    <row r="176" ht="13.5" customHeight="1" spans="1:27">
      <c r="A176" s="109"/>
      <c r="B176" s="109"/>
      <c r="C176" s="109"/>
      <c r="D176" s="110" t="s">
        <v>865</v>
      </c>
      <c r="E176" s="110" t="s">
        <v>466</v>
      </c>
      <c r="F176" s="109"/>
      <c r="G176" s="109"/>
      <c r="H176" s="111">
        <v>387024</v>
      </c>
      <c r="I176" s="112">
        <v>40000</v>
      </c>
      <c r="J176" s="112">
        <v>40000</v>
      </c>
      <c r="K176" s="112">
        <v>2000</v>
      </c>
      <c r="L176" s="112">
        <v>2000</v>
      </c>
      <c r="M176" s="112">
        <v>2000</v>
      </c>
      <c r="N176" s="112">
        <v>40000</v>
      </c>
      <c r="O176" s="112">
        <v>70000</v>
      </c>
      <c r="P176" s="112">
        <v>6000</v>
      </c>
      <c r="Q176" s="112">
        <v>0</v>
      </c>
      <c r="R176" s="112">
        <v>12000</v>
      </c>
      <c r="S176" s="112">
        <v>4000</v>
      </c>
      <c r="T176" s="112">
        <v>12000</v>
      </c>
      <c r="U176" s="112">
        <v>0</v>
      </c>
      <c r="V176" s="112">
        <v>88524</v>
      </c>
      <c r="W176" s="112">
        <v>0</v>
      </c>
      <c r="X176" s="112">
        <v>28500</v>
      </c>
      <c r="Y176" s="112">
        <v>0</v>
      </c>
      <c r="Z176" s="112">
        <v>0</v>
      </c>
      <c r="AA176" s="112">
        <v>40000</v>
      </c>
    </row>
    <row r="177" ht="13.5" customHeight="1" spans="1:27">
      <c r="A177" s="110" t="s">
        <v>699</v>
      </c>
      <c r="B177" s="109"/>
      <c r="C177" s="109"/>
      <c r="D177" s="109"/>
      <c r="E177" s="110" t="s">
        <v>700</v>
      </c>
      <c r="F177" s="109"/>
      <c r="G177" s="109"/>
      <c r="H177" s="111">
        <v>387024</v>
      </c>
      <c r="I177" s="112">
        <v>40000</v>
      </c>
      <c r="J177" s="112">
        <v>40000</v>
      </c>
      <c r="K177" s="112">
        <v>2000</v>
      </c>
      <c r="L177" s="112">
        <v>2000</v>
      </c>
      <c r="M177" s="112">
        <v>2000</v>
      </c>
      <c r="N177" s="112">
        <v>40000</v>
      </c>
      <c r="O177" s="112">
        <v>70000</v>
      </c>
      <c r="P177" s="112">
        <v>6000</v>
      </c>
      <c r="Q177" s="112">
        <v>0</v>
      </c>
      <c r="R177" s="112">
        <v>12000</v>
      </c>
      <c r="S177" s="112">
        <v>4000</v>
      </c>
      <c r="T177" s="112">
        <v>12000</v>
      </c>
      <c r="U177" s="112">
        <v>0</v>
      </c>
      <c r="V177" s="112">
        <v>88524</v>
      </c>
      <c r="W177" s="112">
        <v>0</v>
      </c>
      <c r="X177" s="112">
        <v>28500</v>
      </c>
      <c r="Y177" s="112">
        <v>0</v>
      </c>
      <c r="Z177" s="112">
        <v>0</v>
      </c>
      <c r="AA177" s="112">
        <v>40000</v>
      </c>
    </row>
    <row r="178" ht="13.5" customHeight="1" spans="1:27">
      <c r="A178" s="109"/>
      <c r="B178" s="110" t="s">
        <v>701</v>
      </c>
      <c r="C178" s="109"/>
      <c r="D178" s="109"/>
      <c r="E178" s="110" t="s">
        <v>702</v>
      </c>
      <c r="F178" s="109"/>
      <c r="G178" s="109"/>
      <c r="H178" s="111">
        <v>387024</v>
      </c>
      <c r="I178" s="112">
        <v>40000</v>
      </c>
      <c r="J178" s="112">
        <v>40000</v>
      </c>
      <c r="K178" s="112">
        <v>2000</v>
      </c>
      <c r="L178" s="112">
        <v>2000</v>
      </c>
      <c r="M178" s="112">
        <v>2000</v>
      </c>
      <c r="N178" s="112">
        <v>40000</v>
      </c>
      <c r="O178" s="112">
        <v>70000</v>
      </c>
      <c r="P178" s="112">
        <v>6000</v>
      </c>
      <c r="Q178" s="112">
        <v>0</v>
      </c>
      <c r="R178" s="112">
        <v>12000</v>
      </c>
      <c r="S178" s="112">
        <v>4000</v>
      </c>
      <c r="T178" s="112">
        <v>12000</v>
      </c>
      <c r="U178" s="112">
        <v>0</v>
      </c>
      <c r="V178" s="112">
        <v>88524</v>
      </c>
      <c r="W178" s="112">
        <v>0</v>
      </c>
      <c r="X178" s="112">
        <v>28500</v>
      </c>
      <c r="Y178" s="112">
        <v>0</v>
      </c>
      <c r="Z178" s="112">
        <v>0</v>
      </c>
      <c r="AA178" s="112">
        <v>40000</v>
      </c>
    </row>
    <row r="179" ht="13.5" customHeight="1" spans="1:27">
      <c r="A179" s="110" t="s">
        <v>699</v>
      </c>
      <c r="B179" s="110" t="s">
        <v>701</v>
      </c>
      <c r="C179" s="110" t="s">
        <v>703</v>
      </c>
      <c r="D179" s="109"/>
      <c r="E179" s="110" t="s">
        <v>765</v>
      </c>
      <c r="F179" s="110" t="s">
        <v>766</v>
      </c>
      <c r="G179" s="110" t="s">
        <v>766</v>
      </c>
      <c r="H179" s="111">
        <v>387024</v>
      </c>
      <c r="I179" s="112">
        <v>40000</v>
      </c>
      <c r="J179" s="112">
        <v>40000</v>
      </c>
      <c r="K179" s="112">
        <v>2000</v>
      </c>
      <c r="L179" s="112">
        <v>2000</v>
      </c>
      <c r="M179" s="112">
        <v>2000</v>
      </c>
      <c r="N179" s="112">
        <v>40000</v>
      </c>
      <c r="O179" s="112">
        <v>70000</v>
      </c>
      <c r="P179" s="112">
        <v>6000</v>
      </c>
      <c r="Q179" s="112">
        <v>0</v>
      </c>
      <c r="R179" s="112">
        <v>12000</v>
      </c>
      <c r="S179" s="112">
        <v>4000</v>
      </c>
      <c r="T179" s="112">
        <v>12000</v>
      </c>
      <c r="U179" s="112">
        <v>0</v>
      </c>
      <c r="V179" s="112">
        <v>88524</v>
      </c>
      <c r="W179" s="112">
        <v>0</v>
      </c>
      <c r="X179" s="112">
        <v>28500</v>
      </c>
      <c r="Y179" s="112">
        <v>0</v>
      </c>
      <c r="Z179" s="112">
        <v>0</v>
      </c>
      <c r="AA179" s="112">
        <v>40000</v>
      </c>
    </row>
    <row r="180" ht="13.5" customHeight="1" spans="1:27">
      <c r="A180" s="109"/>
      <c r="B180" s="109"/>
      <c r="C180" s="109"/>
      <c r="D180" s="110" t="s">
        <v>294</v>
      </c>
      <c r="E180" s="110" t="s">
        <v>866</v>
      </c>
      <c r="F180" s="109"/>
      <c r="G180" s="109"/>
      <c r="H180" s="111">
        <v>508500</v>
      </c>
      <c r="I180" s="112">
        <v>50000</v>
      </c>
      <c r="J180" s="112">
        <v>50000</v>
      </c>
      <c r="K180" s="112">
        <v>2500</v>
      </c>
      <c r="L180" s="112">
        <v>2500</v>
      </c>
      <c r="M180" s="112">
        <v>2500</v>
      </c>
      <c r="N180" s="112">
        <v>50000</v>
      </c>
      <c r="O180" s="112">
        <v>87500</v>
      </c>
      <c r="P180" s="112">
        <v>7500</v>
      </c>
      <c r="Q180" s="112">
        <v>0</v>
      </c>
      <c r="R180" s="112">
        <v>15000</v>
      </c>
      <c r="S180" s="112">
        <v>5000</v>
      </c>
      <c r="T180" s="112">
        <v>15000</v>
      </c>
      <c r="U180" s="112">
        <v>0</v>
      </c>
      <c r="V180" s="112">
        <v>0</v>
      </c>
      <c r="W180" s="112">
        <v>0</v>
      </c>
      <c r="X180" s="112">
        <v>171000</v>
      </c>
      <c r="Y180" s="112">
        <v>0</v>
      </c>
      <c r="Z180" s="112">
        <v>0</v>
      </c>
      <c r="AA180" s="112">
        <v>50000</v>
      </c>
    </row>
    <row r="181" ht="13.5" customHeight="1" spans="1:27">
      <c r="A181" s="109"/>
      <c r="B181" s="109"/>
      <c r="C181" s="109"/>
      <c r="D181" s="110" t="s">
        <v>867</v>
      </c>
      <c r="E181" s="110" t="s">
        <v>467</v>
      </c>
      <c r="F181" s="109"/>
      <c r="G181" s="109"/>
      <c r="H181" s="111">
        <v>508500</v>
      </c>
      <c r="I181" s="112">
        <v>50000</v>
      </c>
      <c r="J181" s="112">
        <v>50000</v>
      </c>
      <c r="K181" s="112">
        <v>2500</v>
      </c>
      <c r="L181" s="112">
        <v>2500</v>
      </c>
      <c r="M181" s="112">
        <v>2500</v>
      </c>
      <c r="N181" s="112">
        <v>50000</v>
      </c>
      <c r="O181" s="112">
        <v>87500</v>
      </c>
      <c r="P181" s="112">
        <v>7500</v>
      </c>
      <c r="Q181" s="112">
        <v>0</v>
      </c>
      <c r="R181" s="112">
        <v>15000</v>
      </c>
      <c r="S181" s="112">
        <v>5000</v>
      </c>
      <c r="T181" s="112">
        <v>15000</v>
      </c>
      <c r="U181" s="112">
        <v>0</v>
      </c>
      <c r="V181" s="112">
        <v>0</v>
      </c>
      <c r="W181" s="112">
        <v>0</v>
      </c>
      <c r="X181" s="112">
        <v>171000</v>
      </c>
      <c r="Y181" s="112">
        <v>0</v>
      </c>
      <c r="Z181" s="112">
        <v>0</v>
      </c>
      <c r="AA181" s="112">
        <v>50000</v>
      </c>
    </row>
    <row r="182" ht="13.5" customHeight="1" spans="1:27">
      <c r="A182" s="110" t="s">
        <v>585</v>
      </c>
      <c r="B182" s="109"/>
      <c r="C182" s="109"/>
      <c r="D182" s="109"/>
      <c r="E182" s="110" t="s">
        <v>586</v>
      </c>
      <c r="F182" s="109"/>
      <c r="G182" s="109"/>
      <c r="H182" s="111">
        <v>508500</v>
      </c>
      <c r="I182" s="112">
        <v>50000</v>
      </c>
      <c r="J182" s="112">
        <v>50000</v>
      </c>
      <c r="K182" s="112">
        <v>2500</v>
      </c>
      <c r="L182" s="112">
        <v>2500</v>
      </c>
      <c r="M182" s="112">
        <v>2500</v>
      </c>
      <c r="N182" s="112">
        <v>50000</v>
      </c>
      <c r="O182" s="112">
        <v>87500</v>
      </c>
      <c r="P182" s="112">
        <v>7500</v>
      </c>
      <c r="Q182" s="112">
        <v>0</v>
      </c>
      <c r="R182" s="112">
        <v>15000</v>
      </c>
      <c r="S182" s="112">
        <v>5000</v>
      </c>
      <c r="T182" s="112">
        <v>15000</v>
      </c>
      <c r="U182" s="112">
        <v>0</v>
      </c>
      <c r="V182" s="112">
        <v>0</v>
      </c>
      <c r="W182" s="112">
        <v>0</v>
      </c>
      <c r="X182" s="112">
        <v>171000</v>
      </c>
      <c r="Y182" s="112">
        <v>0</v>
      </c>
      <c r="Z182" s="112">
        <v>0</v>
      </c>
      <c r="AA182" s="112">
        <v>50000</v>
      </c>
    </row>
    <row r="183" ht="13.5" customHeight="1" spans="1:27">
      <c r="A183" s="109"/>
      <c r="B183" s="110" t="s">
        <v>587</v>
      </c>
      <c r="C183" s="109"/>
      <c r="D183" s="109"/>
      <c r="E183" s="110" t="s">
        <v>588</v>
      </c>
      <c r="F183" s="109"/>
      <c r="G183" s="109"/>
      <c r="H183" s="111">
        <v>508500</v>
      </c>
      <c r="I183" s="112">
        <v>50000</v>
      </c>
      <c r="J183" s="112">
        <v>50000</v>
      </c>
      <c r="K183" s="112">
        <v>2500</v>
      </c>
      <c r="L183" s="112">
        <v>2500</v>
      </c>
      <c r="M183" s="112">
        <v>2500</v>
      </c>
      <c r="N183" s="112">
        <v>50000</v>
      </c>
      <c r="O183" s="112">
        <v>87500</v>
      </c>
      <c r="P183" s="112">
        <v>7500</v>
      </c>
      <c r="Q183" s="112">
        <v>0</v>
      </c>
      <c r="R183" s="112">
        <v>15000</v>
      </c>
      <c r="S183" s="112">
        <v>5000</v>
      </c>
      <c r="T183" s="112">
        <v>15000</v>
      </c>
      <c r="U183" s="112">
        <v>0</v>
      </c>
      <c r="V183" s="112">
        <v>0</v>
      </c>
      <c r="W183" s="112">
        <v>0</v>
      </c>
      <c r="X183" s="112">
        <v>171000</v>
      </c>
      <c r="Y183" s="112">
        <v>0</v>
      </c>
      <c r="Z183" s="112">
        <v>0</v>
      </c>
      <c r="AA183" s="112">
        <v>50000</v>
      </c>
    </row>
    <row r="184" ht="13.5" customHeight="1" spans="1:27">
      <c r="A184" s="110" t="s">
        <v>585</v>
      </c>
      <c r="B184" s="110" t="s">
        <v>587</v>
      </c>
      <c r="C184" s="110" t="s">
        <v>589</v>
      </c>
      <c r="D184" s="109"/>
      <c r="E184" s="110" t="s">
        <v>765</v>
      </c>
      <c r="F184" s="110" t="s">
        <v>766</v>
      </c>
      <c r="G184" s="110" t="s">
        <v>766</v>
      </c>
      <c r="H184" s="111">
        <v>508500</v>
      </c>
      <c r="I184" s="112">
        <v>50000</v>
      </c>
      <c r="J184" s="112">
        <v>50000</v>
      </c>
      <c r="K184" s="112">
        <v>2500</v>
      </c>
      <c r="L184" s="112">
        <v>2500</v>
      </c>
      <c r="M184" s="112">
        <v>2500</v>
      </c>
      <c r="N184" s="112">
        <v>50000</v>
      </c>
      <c r="O184" s="112">
        <v>87500</v>
      </c>
      <c r="P184" s="112">
        <v>7500</v>
      </c>
      <c r="Q184" s="112">
        <v>0</v>
      </c>
      <c r="R184" s="112">
        <v>15000</v>
      </c>
      <c r="S184" s="112">
        <v>5000</v>
      </c>
      <c r="T184" s="112">
        <v>15000</v>
      </c>
      <c r="U184" s="112">
        <v>0</v>
      </c>
      <c r="V184" s="112">
        <v>0</v>
      </c>
      <c r="W184" s="112">
        <v>0</v>
      </c>
      <c r="X184" s="112">
        <v>171000</v>
      </c>
      <c r="Y184" s="112">
        <v>0</v>
      </c>
      <c r="Z184" s="112">
        <v>0</v>
      </c>
      <c r="AA184" s="112">
        <v>50000</v>
      </c>
    </row>
    <row r="185" ht="13.5" customHeight="1" spans="1:27">
      <c r="A185" s="109"/>
      <c r="B185" s="109"/>
      <c r="C185" s="109"/>
      <c r="D185" s="110" t="s">
        <v>315</v>
      </c>
      <c r="E185" s="110" t="s">
        <v>868</v>
      </c>
      <c r="F185" s="109"/>
      <c r="G185" s="109"/>
      <c r="H185" s="111">
        <v>192000</v>
      </c>
      <c r="I185" s="112">
        <v>20000</v>
      </c>
      <c r="J185" s="112">
        <v>20000</v>
      </c>
      <c r="K185" s="112">
        <v>1000</v>
      </c>
      <c r="L185" s="112">
        <v>1000</v>
      </c>
      <c r="M185" s="112">
        <v>1000</v>
      </c>
      <c r="N185" s="112">
        <v>20000</v>
      </c>
      <c r="O185" s="112">
        <v>35000</v>
      </c>
      <c r="P185" s="112">
        <v>3000</v>
      </c>
      <c r="Q185" s="112">
        <v>0</v>
      </c>
      <c r="R185" s="112">
        <v>6000</v>
      </c>
      <c r="S185" s="112">
        <v>2000</v>
      </c>
      <c r="T185" s="112">
        <v>6000</v>
      </c>
      <c r="U185" s="112">
        <v>0</v>
      </c>
      <c r="V185" s="112">
        <v>0</v>
      </c>
      <c r="W185" s="112">
        <v>0</v>
      </c>
      <c r="X185" s="112">
        <v>57000</v>
      </c>
      <c r="Y185" s="112">
        <v>0</v>
      </c>
      <c r="Z185" s="112">
        <v>0</v>
      </c>
      <c r="AA185" s="112">
        <v>20000</v>
      </c>
    </row>
    <row r="186" ht="13.5" customHeight="1" spans="1:27">
      <c r="A186" s="109"/>
      <c r="B186" s="109"/>
      <c r="C186" s="109"/>
      <c r="D186" s="110" t="s">
        <v>869</v>
      </c>
      <c r="E186" s="110" t="s">
        <v>468</v>
      </c>
      <c r="F186" s="109"/>
      <c r="G186" s="109"/>
      <c r="H186" s="111">
        <v>192000</v>
      </c>
      <c r="I186" s="112">
        <v>20000</v>
      </c>
      <c r="J186" s="112">
        <v>20000</v>
      </c>
      <c r="K186" s="112">
        <v>1000</v>
      </c>
      <c r="L186" s="112">
        <v>1000</v>
      </c>
      <c r="M186" s="112">
        <v>1000</v>
      </c>
      <c r="N186" s="112">
        <v>20000</v>
      </c>
      <c r="O186" s="112">
        <v>35000</v>
      </c>
      <c r="P186" s="112">
        <v>3000</v>
      </c>
      <c r="Q186" s="112">
        <v>0</v>
      </c>
      <c r="R186" s="112">
        <v>6000</v>
      </c>
      <c r="S186" s="112">
        <v>2000</v>
      </c>
      <c r="T186" s="112">
        <v>6000</v>
      </c>
      <c r="U186" s="112">
        <v>0</v>
      </c>
      <c r="V186" s="112">
        <v>0</v>
      </c>
      <c r="W186" s="112">
        <v>0</v>
      </c>
      <c r="X186" s="112">
        <v>57000</v>
      </c>
      <c r="Y186" s="112">
        <v>0</v>
      </c>
      <c r="Z186" s="112">
        <v>0</v>
      </c>
      <c r="AA186" s="112">
        <v>20000</v>
      </c>
    </row>
    <row r="187" ht="13.5" customHeight="1" spans="1:27">
      <c r="A187" s="110" t="s">
        <v>585</v>
      </c>
      <c r="B187" s="109"/>
      <c r="C187" s="109"/>
      <c r="D187" s="109"/>
      <c r="E187" s="110" t="s">
        <v>586</v>
      </c>
      <c r="F187" s="109"/>
      <c r="G187" s="109"/>
      <c r="H187" s="111">
        <v>192000</v>
      </c>
      <c r="I187" s="112">
        <v>20000</v>
      </c>
      <c r="J187" s="112">
        <v>20000</v>
      </c>
      <c r="K187" s="112">
        <v>1000</v>
      </c>
      <c r="L187" s="112">
        <v>1000</v>
      </c>
      <c r="M187" s="112">
        <v>1000</v>
      </c>
      <c r="N187" s="112">
        <v>20000</v>
      </c>
      <c r="O187" s="112">
        <v>35000</v>
      </c>
      <c r="P187" s="112">
        <v>3000</v>
      </c>
      <c r="Q187" s="112">
        <v>0</v>
      </c>
      <c r="R187" s="112">
        <v>6000</v>
      </c>
      <c r="S187" s="112">
        <v>2000</v>
      </c>
      <c r="T187" s="112">
        <v>6000</v>
      </c>
      <c r="U187" s="112">
        <v>0</v>
      </c>
      <c r="V187" s="112">
        <v>0</v>
      </c>
      <c r="W187" s="112">
        <v>0</v>
      </c>
      <c r="X187" s="112">
        <v>57000</v>
      </c>
      <c r="Y187" s="112">
        <v>0</v>
      </c>
      <c r="Z187" s="112">
        <v>0</v>
      </c>
      <c r="AA187" s="112">
        <v>20000</v>
      </c>
    </row>
    <row r="188" ht="13.5" customHeight="1" spans="1:27">
      <c r="A188" s="109"/>
      <c r="B188" s="110" t="s">
        <v>587</v>
      </c>
      <c r="C188" s="109"/>
      <c r="D188" s="109"/>
      <c r="E188" s="110" t="s">
        <v>588</v>
      </c>
      <c r="F188" s="109"/>
      <c r="G188" s="109"/>
      <c r="H188" s="111">
        <v>192000</v>
      </c>
      <c r="I188" s="112">
        <v>20000</v>
      </c>
      <c r="J188" s="112">
        <v>20000</v>
      </c>
      <c r="K188" s="112">
        <v>1000</v>
      </c>
      <c r="L188" s="112">
        <v>1000</v>
      </c>
      <c r="M188" s="112">
        <v>1000</v>
      </c>
      <c r="N188" s="112">
        <v>20000</v>
      </c>
      <c r="O188" s="112">
        <v>35000</v>
      </c>
      <c r="P188" s="112">
        <v>3000</v>
      </c>
      <c r="Q188" s="112">
        <v>0</v>
      </c>
      <c r="R188" s="112">
        <v>6000</v>
      </c>
      <c r="S188" s="112">
        <v>2000</v>
      </c>
      <c r="T188" s="112">
        <v>6000</v>
      </c>
      <c r="U188" s="112">
        <v>0</v>
      </c>
      <c r="V188" s="112">
        <v>0</v>
      </c>
      <c r="W188" s="112">
        <v>0</v>
      </c>
      <c r="X188" s="112">
        <v>57000</v>
      </c>
      <c r="Y188" s="112">
        <v>0</v>
      </c>
      <c r="Z188" s="112">
        <v>0</v>
      </c>
      <c r="AA188" s="112">
        <v>20000</v>
      </c>
    </row>
    <row r="189" ht="13.5" customHeight="1" spans="1:27">
      <c r="A189" s="110" t="s">
        <v>585</v>
      </c>
      <c r="B189" s="110" t="s">
        <v>587</v>
      </c>
      <c r="C189" s="110" t="s">
        <v>589</v>
      </c>
      <c r="D189" s="109"/>
      <c r="E189" s="110" t="s">
        <v>765</v>
      </c>
      <c r="F189" s="110" t="s">
        <v>766</v>
      </c>
      <c r="G189" s="110" t="s">
        <v>767</v>
      </c>
      <c r="H189" s="111">
        <v>192000</v>
      </c>
      <c r="I189" s="112">
        <v>20000</v>
      </c>
      <c r="J189" s="112">
        <v>20000</v>
      </c>
      <c r="K189" s="112">
        <v>1000</v>
      </c>
      <c r="L189" s="112">
        <v>1000</v>
      </c>
      <c r="M189" s="112">
        <v>1000</v>
      </c>
      <c r="N189" s="112">
        <v>20000</v>
      </c>
      <c r="O189" s="112">
        <v>35000</v>
      </c>
      <c r="P189" s="112">
        <v>3000</v>
      </c>
      <c r="Q189" s="112">
        <v>0</v>
      </c>
      <c r="R189" s="112">
        <v>6000</v>
      </c>
      <c r="S189" s="112">
        <v>2000</v>
      </c>
      <c r="T189" s="112">
        <v>6000</v>
      </c>
      <c r="U189" s="112">
        <v>0</v>
      </c>
      <c r="V189" s="112">
        <v>0</v>
      </c>
      <c r="W189" s="112">
        <v>0</v>
      </c>
      <c r="X189" s="112">
        <v>57000</v>
      </c>
      <c r="Y189" s="112">
        <v>0</v>
      </c>
      <c r="Z189" s="112">
        <v>0</v>
      </c>
      <c r="AA189" s="112">
        <v>20000</v>
      </c>
    </row>
    <row r="190" ht="13.5" customHeight="1" spans="1:27">
      <c r="A190" s="109"/>
      <c r="B190" s="109"/>
      <c r="C190" s="109"/>
      <c r="D190" s="110" t="s">
        <v>870</v>
      </c>
      <c r="E190" s="110" t="s">
        <v>871</v>
      </c>
      <c r="F190" s="109"/>
      <c r="G190" s="109"/>
      <c r="H190" s="111">
        <v>1026250</v>
      </c>
      <c r="I190" s="112">
        <v>108000</v>
      </c>
      <c r="J190" s="112">
        <v>55200</v>
      </c>
      <c r="K190" s="112">
        <v>15300</v>
      </c>
      <c r="L190" s="112">
        <v>15300</v>
      </c>
      <c r="M190" s="112">
        <v>15300</v>
      </c>
      <c r="N190" s="112">
        <v>174000</v>
      </c>
      <c r="O190" s="112">
        <v>146100</v>
      </c>
      <c r="P190" s="112">
        <v>26100</v>
      </c>
      <c r="Q190" s="112">
        <v>0</v>
      </c>
      <c r="R190" s="112">
        <v>25800</v>
      </c>
      <c r="S190" s="112">
        <v>17400</v>
      </c>
      <c r="T190" s="112">
        <v>35000</v>
      </c>
      <c r="U190" s="112">
        <v>0</v>
      </c>
      <c r="V190" s="112">
        <v>0</v>
      </c>
      <c r="W190" s="112">
        <v>0</v>
      </c>
      <c r="X190" s="112">
        <v>251750</v>
      </c>
      <c r="Y190" s="112">
        <v>0</v>
      </c>
      <c r="Z190" s="112">
        <v>0</v>
      </c>
      <c r="AA190" s="112">
        <v>141000</v>
      </c>
    </row>
    <row r="191" ht="13.5" customHeight="1" spans="1:27">
      <c r="A191" s="109"/>
      <c r="B191" s="109"/>
      <c r="C191" s="109"/>
      <c r="D191" s="110" t="s">
        <v>872</v>
      </c>
      <c r="E191" s="110" t="s">
        <v>469</v>
      </c>
      <c r="F191" s="109"/>
      <c r="G191" s="109"/>
      <c r="H191" s="111">
        <v>232500</v>
      </c>
      <c r="I191" s="112">
        <v>26000</v>
      </c>
      <c r="J191" s="112">
        <v>26000</v>
      </c>
      <c r="K191" s="112">
        <v>1300</v>
      </c>
      <c r="L191" s="112">
        <v>1300</v>
      </c>
      <c r="M191" s="112">
        <v>1300</v>
      </c>
      <c r="N191" s="112">
        <v>26000</v>
      </c>
      <c r="O191" s="112">
        <v>45500</v>
      </c>
      <c r="P191" s="112">
        <v>3900</v>
      </c>
      <c r="Q191" s="112">
        <v>0</v>
      </c>
      <c r="R191" s="112">
        <v>7800</v>
      </c>
      <c r="S191" s="112">
        <v>2600</v>
      </c>
      <c r="T191" s="112">
        <v>7800</v>
      </c>
      <c r="U191" s="112">
        <v>0</v>
      </c>
      <c r="V191" s="112">
        <v>0</v>
      </c>
      <c r="W191" s="112">
        <v>0</v>
      </c>
      <c r="X191" s="112">
        <v>57000</v>
      </c>
      <c r="Y191" s="112">
        <v>0</v>
      </c>
      <c r="Z191" s="112">
        <v>0</v>
      </c>
      <c r="AA191" s="112">
        <v>26000</v>
      </c>
    </row>
    <row r="192" ht="13.5" customHeight="1" spans="1:27">
      <c r="A192" s="110" t="s">
        <v>612</v>
      </c>
      <c r="B192" s="109"/>
      <c r="C192" s="109"/>
      <c r="D192" s="109"/>
      <c r="E192" s="110" t="s">
        <v>613</v>
      </c>
      <c r="F192" s="109"/>
      <c r="G192" s="109"/>
      <c r="H192" s="111">
        <v>232500</v>
      </c>
      <c r="I192" s="112">
        <v>26000</v>
      </c>
      <c r="J192" s="112">
        <v>26000</v>
      </c>
      <c r="K192" s="112">
        <v>1300</v>
      </c>
      <c r="L192" s="112">
        <v>1300</v>
      </c>
      <c r="M192" s="112">
        <v>1300</v>
      </c>
      <c r="N192" s="112">
        <v>26000</v>
      </c>
      <c r="O192" s="112">
        <v>45500</v>
      </c>
      <c r="P192" s="112">
        <v>3900</v>
      </c>
      <c r="Q192" s="112">
        <v>0</v>
      </c>
      <c r="R192" s="112">
        <v>7800</v>
      </c>
      <c r="S192" s="112">
        <v>2600</v>
      </c>
      <c r="T192" s="112">
        <v>7800</v>
      </c>
      <c r="U192" s="112">
        <v>0</v>
      </c>
      <c r="V192" s="112">
        <v>0</v>
      </c>
      <c r="W192" s="112">
        <v>0</v>
      </c>
      <c r="X192" s="112">
        <v>57000</v>
      </c>
      <c r="Y192" s="112">
        <v>0</v>
      </c>
      <c r="Z192" s="112">
        <v>0</v>
      </c>
      <c r="AA192" s="112">
        <v>26000</v>
      </c>
    </row>
    <row r="193" ht="13.5" customHeight="1" spans="1:27">
      <c r="A193" s="109"/>
      <c r="B193" s="110" t="s">
        <v>614</v>
      </c>
      <c r="C193" s="109"/>
      <c r="D193" s="109"/>
      <c r="E193" s="110" t="s">
        <v>615</v>
      </c>
      <c r="F193" s="109"/>
      <c r="G193" s="109"/>
      <c r="H193" s="111">
        <v>232500</v>
      </c>
      <c r="I193" s="112">
        <v>26000</v>
      </c>
      <c r="J193" s="112">
        <v>26000</v>
      </c>
      <c r="K193" s="112">
        <v>1300</v>
      </c>
      <c r="L193" s="112">
        <v>1300</v>
      </c>
      <c r="M193" s="112">
        <v>1300</v>
      </c>
      <c r="N193" s="112">
        <v>26000</v>
      </c>
      <c r="O193" s="112">
        <v>45500</v>
      </c>
      <c r="P193" s="112">
        <v>3900</v>
      </c>
      <c r="Q193" s="112">
        <v>0</v>
      </c>
      <c r="R193" s="112">
        <v>7800</v>
      </c>
      <c r="S193" s="112">
        <v>2600</v>
      </c>
      <c r="T193" s="112">
        <v>7800</v>
      </c>
      <c r="U193" s="112">
        <v>0</v>
      </c>
      <c r="V193" s="112">
        <v>0</v>
      </c>
      <c r="W193" s="112">
        <v>0</v>
      </c>
      <c r="X193" s="112">
        <v>57000</v>
      </c>
      <c r="Y193" s="112">
        <v>0</v>
      </c>
      <c r="Z193" s="112">
        <v>0</v>
      </c>
      <c r="AA193" s="112">
        <v>26000</v>
      </c>
    </row>
    <row r="194" ht="13.5" customHeight="1" spans="1:27">
      <c r="A194" s="110" t="s">
        <v>612</v>
      </c>
      <c r="B194" s="110" t="s">
        <v>614</v>
      </c>
      <c r="C194" s="110" t="s">
        <v>616</v>
      </c>
      <c r="D194" s="109"/>
      <c r="E194" s="110" t="s">
        <v>765</v>
      </c>
      <c r="F194" s="110" t="s">
        <v>766</v>
      </c>
      <c r="G194" s="110" t="s">
        <v>766</v>
      </c>
      <c r="H194" s="111">
        <v>232500</v>
      </c>
      <c r="I194" s="112">
        <v>26000</v>
      </c>
      <c r="J194" s="112">
        <v>26000</v>
      </c>
      <c r="K194" s="112">
        <v>1300</v>
      </c>
      <c r="L194" s="112">
        <v>1300</v>
      </c>
      <c r="M194" s="112">
        <v>1300</v>
      </c>
      <c r="N194" s="112">
        <v>26000</v>
      </c>
      <c r="O194" s="112">
        <v>45500</v>
      </c>
      <c r="P194" s="112">
        <v>3900</v>
      </c>
      <c r="Q194" s="112">
        <v>0</v>
      </c>
      <c r="R194" s="112">
        <v>7800</v>
      </c>
      <c r="S194" s="112">
        <v>2600</v>
      </c>
      <c r="T194" s="112">
        <v>7800</v>
      </c>
      <c r="U194" s="112">
        <v>0</v>
      </c>
      <c r="V194" s="112">
        <v>0</v>
      </c>
      <c r="W194" s="112">
        <v>0</v>
      </c>
      <c r="X194" s="112">
        <v>57000</v>
      </c>
      <c r="Y194" s="112">
        <v>0</v>
      </c>
      <c r="Z194" s="112">
        <v>0</v>
      </c>
      <c r="AA194" s="112">
        <v>26000</v>
      </c>
    </row>
    <row r="195" ht="13.5" customHeight="1" spans="1:27">
      <c r="A195" s="109"/>
      <c r="B195" s="109"/>
      <c r="C195" s="109"/>
      <c r="D195" s="110" t="s">
        <v>873</v>
      </c>
      <c r="E195" s="110" t="s">
        <v>619</v>
      </c>
      <c r="F195" s="109"/>
      <c r="G195" s="109"/>
      <c r="H195" s="111">
        <v>99500</v>
      </c>
      <c r="I195" s="112">
        <v>10000</v>
      </c>
      <c r="J195" s="112">
        <v>2000</v>
      </c>
      <c r="K195" s="112">
        <v>2000</v>
      </c>
      <c r="L195" s="112">
        <v>2000</v>
      </c>
      <c r="M195" s="112">
        <v>2000</v>
      </c>
      <c r="N195" s="112">
        <v>20000</v>
      </c>
      <c r="O195" s="112">
        <v>11000</v>
      </c>
      <c r="P195" s="112">
        <v>3000</v>
      </c>
      <c r="Q195" s="112">
        <v>0</v>
      </c>
      <c r="R195" s="112">
        <v>2000</v>
      </c>
      <c r="S195" s="112">
        <v>2000</v>
      </c>
      <c r="T195" s="112">
        <v>0</v>
      </c>
      <c r="U195" s="112">
        <v>0</v>
      </c>
      <c r="V195" s="112">
        <v>0</v>
      </c>
      <c r="W195" s="112">
        <v>0</v>
      </c>
      <c r="X195" s="112">
        <v>28500</v>
      </c>
      <c r="Y195" s="112">
        <v>0</v>
      </c>
      <c r="Z195" s="112">
        <v>0</v>
      </c>
      <c r="AA195" s="112">
        <v>15000</v>
      </c>
    </row>
    <row r="196" ht="13.5" customHeight="1" spans="1:27">
      <c r="A196" s="110" t="s">
        <v>612</v>
      </c>
      <c r="B196" s="109"/>
      <c r="C196" s="109"/>
      <c r="D196" s="109"/>
      <c r="E196" s="110" t="s">
        <v>613</v>
      </c>
      <c r="F196" s="109"/>
      <c r="G196" s="109"/>
      <c r="H196" s="111">
        <v>99500</v>
      </c>
      <c r="I196" s="112">
        <v>10000</v>
      </c>
      <c r="J196" s="112">
        <v>2000</v>
      </c>
      <c r="K196" s="112">
        <v>2000</v>
      </c>
      <c r="L196" s="112">
        <v>2000</v>
      </c>
      <c r="M196" s="112">
        <v>2000</v>
      </c>
      <c r="N196" s="112">
        <v>20000</v>
      </c>
      <c r="O196" s="112">
        <v>11000</v>
      </c>
      <c r="P196" s="112">
        <v>3000</v>
      </c>
      <c r="Q196" s="112">
        <v>0</v>
      </c>
      <c r="R196" s="112">
        <v>2000</v>
      </c>
      <c r="S196" s="112">
        <v>2000</v>
      </c>
      <c r="T196" s="112">
        <v>0</v>
      </c>
      <c r="U196" s="112">
        <v>0</v>
      </c>
      <c r="V196" s="112">
        <v>0</v>
      </c>
      <c r="W196" s="112">
        <v>0</v>
      </c>
      <c r="X196" s="112">
        <v>28500</v>
      </c>
      <c r="Y196" s="112">
        <v>0</v>
      </c>
      <c r="Z196" s="112">
        <v>0</v>
      </c>
      <c r="AA196" s="112">
        <v>15000</v>
      </c>
    </row>
    <row r="197" ht="13.5" customHeight="1" spans="1:27">
      <c r="A197" s="109"/>
      <c r="B197" s="110" t="s">
        <v>614</v>
      </c>
      <c r="C197" s="109"/>
      <c r="D197" s="109"/>
      <c r="E197" s="110" t="s">
        <v>615</v>
      </c>
      <c r="F197" s="109"/>
      <c r="G197" s="109"/>
      <c r="H197" s="111">
        <v>99500</v>
      </c>
      <c r="I197" s="112">
        <v>10000</v>
      </c>
      <c r="J197" s="112">
        <v>2000</v>
      </c>
      <c r="K197" s="112">
        <v>2000</v>
      </c>
      <c r="L197" s="112">
        <v>2000</v>
      </c>
      <c r="M197" s="112">
        <v>2000</v>
      </c>
      <c r="N197" s="112">
        <v>20000</v>
      </c>
      <c r="O197" s="112">
        <v>11000</v>
      </c>
      <c r="P197" s="112">
        <v>3000</v>
      </c>
      <c r="Q197" s="112">
        <v>0</v>
      </c>
      <c r="R197" s="112">
        <v>2000</v>
      </c>
      <c r="S197" s="112">
        <v>2000</v>
      </c>
      <c r="T197" s="112">
        <v>0</v>
      </c>
      <c r="U197" s="112">
        <v>0</v>
      </c>
      <c r="V197" s="112">
        <v>0</v>
      </c>
      <c r="W197" s="112">
        <v>0</v>
      </c>
      <c r="X197" s="112">
        <v>28500</v>
      </c>
      <c r="Y197" s="112">
        <v>0</v>
      </c>
      <c r="Z197" s="112">
        <v>0</v>
      </c>
      <c r="AA197" s="112">
        <v>15000</v>
      </c>
    </row>
    <row r="198" ht="13.5" customHeight="1" spans="1:27">
      <c r="A198" s="110" t="s">
        <v>612</v>
      </c>
      <c r="B198" s="110" t="s">
        <v>614</v>
      </c>
      <c r="C198" s="110" t="s">
        <v>617</v>
      </c>
      <c r="D198" s="109"/>
      <c r="E198" s="110" t="s">
        <v>874</v>
      </c>
      <c r="F198" s="110" t="s">
        <v>812</v>
      </c>
      <c r="G198" s="110" t="s">
        <v>812</v>
      </c>
      <c r="H198" s="111">
        <v>99500</v>
      </c>
      <c r="I198" s="112">
        <v>10000</v>
      </c>
      <c r="J198" s="112">
        <v>2000</v>
      </c>
      <c r="K198" s="112">
        <v>2000</v>
      </c>
      <c r="L198" s="112">
        <v>2000</v>
      </c>
      <c r="M198" s="112">
        <v>2000</v>
      </c>
      <c r="N198" s="112">
        <v>20000</v>
      </c>
      <c r="O198" s="112">
        <v>11000</v>
      </c>
      <c r="P198" s="112">
        <v>3000</v>
      </c>
      <c r="Q198" s="112">
        <v>0</v>
      </c>
      <c r="R198" s="112">
        <v>2000</v>
      </c>
      <c r="S198" s="112">
        <v>2000</v>
      </c>
      <c r="T198" s="112">
        <v>0</v>
      </c>
      <c r="U198" s="112">
        <v>0</v>
      </c>
      <c r="V198" s="112">
        <v>0</v>
      </c>
      <c r="W198" s="112">
        <v>0</v>
      </c>
      <c r="X198" s="112">
        <v>28500</v>
      </c>
      <c r="Y198" s="112">
        <v>0</v>
      </c>
      <c r="Z198" s="112">
        <v>0</v>
      </c>
      <c r="AA198" s="112">
        <v>15000</v>
      </c>
    </row>
    <row r="199" ht="13.5" customHeight="1" spans="1:27">
      <c r="A199" s="109"/>
      <c r="B199" s="109"/>
      <c r="C199" s="109"/>
      <c r="D199" s="110" t="s">
        <v>875</v>
      </c>
      <c r="E199" s="110" t="s">
        <v>620</v>
      </c>
      <c r="F199" s="109"/>
      <c r="G199" s="109"/>
      <c r="H199" s="111">
        <v>192000</v>
      </c>
      <c r="I199" s="112">
        <v>18000</v>
      </c>
      <c r="J199" s="112">
        <v>3600</v>
      </c>
      <c r="K199" s="112">
        <v>3600</v>
      </c>
      <c r="L199" s="112">
        <v>3600</v>
      </c>
      <c r="M199" s="112">
        <v>3600</v>
      </c>
      <c r="N199" s="112">
        <v>36000</v>
      </c>
      <c r="O199" s="112">
        <v>19800</v>
      </c>
      <c r="P199" s="112">
        <v>5400</v>
      </c>
      <c r="Q199" s="112">
        <v>0</v>
      </c>
      <c r="R199" s="112">
        <v>3600</v>
      </c>
      <c r="S199" s="112">
        <v>3600</v>
      </c>
      <c r="T199" s="112">
        <v>7200</v>
      </c>
      <c r="U199" s="112">
        <v>0</v>
      </c>
      <c r="V199" s="112">
        <v>0</v>
      </c>
      <c r="W199" s="112">
        <v>0</v>
      </c>
      <c r="X199" s="112">
        <v>57000</v>
      </c>
      <c r="Y199" s="112">
        <v>0</v>
      </c>
      <c r="Z199" s="112">
        <v>0</v>
      </c>
      <c r="AA199" s="112">
        <v>27000</v>
      </c>
    </row>
    <row r="200" ht="13.5" customHeight="1" spans="1:27">
      <c r="A200" s="110" t="s">
        <v>612</v>
      </c>
      <c r="B200" s="109"/>
      <c r="C200" s="109"/>
      <c r="D200" s="109"/>
      <c r="E200" s="110" t="s">
        <v>613</v>
      </c>
      <c r="F200" s="109"/>
      <c r="G200" s="109"/>
      <c r="H200" s="111">
        <v>192000</v>
      </c>
      <c r="I200" s="112">
        <v>18000</v>
      </c>
      <c r="J200" s="112">
        <v>3600</v>
      </c>
      <c r="K200" s="112">
        <v>3600</v>
      </c>
      <c r="L200" s="112">
        <v>3600</v>
      </c>
      <c r="M200" s="112">
        <v>3600</v>
      </c>
      <c r="N200" s="112">
        <v>36000</v>
      </c>
      <c r="O200" s="112">
        <v>19800</v>
      </c>
      <c r="P200" s="112">
        <v>5400</v>
      </c>
      <c r="Q200" s="112">
        <v>0</v>
      </c>
      <c r="R200" s="112">
        <v>3600</v>
      </c>
      <c r="S200" s="112">
        <v>3600</v>
      </c>
      <c r="T200" s="112">
        <v>7200</v>
      </c>
      <c r="U200" s="112">
        <v>0</v>
      </c>
      <c r="V200" s="112">
        <v>0</v>
      </c>
      <c r="W200" s="112">
        <v>0</v>
      </c>
      <c r="X200" s="112">
        <v>57000</v>
      </c>
      <c r="Y200" s="112">
        <v>0</v>
      </c>
      <c r="Z200" s="112">
        <v>0</v>
      </c>
      <c r="AA200" s="112">
        <v>27000</v>
      </c>
    </row>
    <row r="201" ht="13.5" customHeight="1" spans="1:27">
      <c r="A201" s="109"/>
      <c r="B201" s="110" t="s">
        <v>614</v>
      </c>
      <c r="C201" s="109"/>
      <c r="D201" s="109"/>
      <c r="E201" s="110" t="s">
        <v>615</v>
      </c>
      <c r="F201" s="109"/>
      <c r="G201" s="109"/>
      <c r="H201" s="111">
        <v>192000</v>
      </c>
      <c r="I201" s="112">
        <v>18000</v>
      </c>
      <c r="J201" s="112">
        <v>3600</v>
      </c>
      <c r="K201" s="112">
        <v>3600</v>
      </c>
      <c r="L201" s="112">
        <v>3600</v>
      </c>
      <c r="M201" s="112">
        <v>3600</v>
      </c>
      <c r="N201" s="112">
        <v>36000</v>
      </c>
      <c r="O201" s="112">
        <v>19800</v>
      </c>
      <c r="P201" s="112">
        <v>5400</v>
      </c>
      <c r="Q201" s="112">
        <v>0</v>
      </c>
      <c r="R201" s="112">
        <v>3600</v>
      </c>
      <c r="S201" s="112">
        <v>3600</v>
      </c>
      <c r="T201" s="112">
        <v>7200</v>
      </c>
      <c r="U201" s="112">
        <v>0</v>
      </c>
      <c r="V201" s="112">
        <v>0</v>
      </c>
      <c r="W201" s="112">
        <v>0</v>
      </c>
      <c r="X201" s="112">
        <v>57000</v>
      </c>
      <c r="Y201" s="112">
        <v>0</v>
      </c>
      <c r="Z201" s="112">
        <v>0</v>
      </c>
      <c r="AA201" s="112">
        <v>27000</v>
      </c>
    </row>
    <row r="202" ht="13.5" customHeight="1" spans="1:27">
      <c r="A202" s="110" t="s">
        <v>612</v>
      </c>
      <c r="B202" s="110" t="s">
        <v>614</v>
      </c>
      <c r="C202" s="110" t="s">
        <v>617</v>
      </c>
      <c r="D202" s="109"/>
      <c r="E202" s="110" t="s">
        <v>874</v>
      </c>
      <c r="F202" s="110" t="s">
        <v>812</v>
      </c>
      <c r="G202" s="110" t="s">
        <v>812</v>
      </c>
      <c r="H202" s="111">
        <v>192000</v>
      </c>
      <c r="I202" s="112">
        <v>18000</v>
      </c>
      <c r="J202" s="112">
        <v>3600</v>
      </c>
      <c r="K202" s="112">
        <v>3600</v>
      </c>
      <c r="L202" s="112">
        <v>3600</v>
      </c>
      <c r="M202" s="112">
        <v>3600</v>
      </c>
      <c r="N202" s="112">
        <v>36000</v>
      </c>
      <c r="O202" s="112">
        <v>19800</v>
      </c>
      <c r="P202" s="112">
        <v>5400</v>
      </c>
      <c r="Q202" s="112">
        <v>0</v>
      </c>
      <c r="R202" s="112">
        <v>3600</v>
      </c>
      <c r="S202" s="112">
        <v>3600</v>
      </c>
      <c r="T202" s="112">
        <v>7200</v>
      </c>
      <c r="U202" s="112">
        <v>0</v>
      </c>
      <c r="V202" s="112">
        <v>0</v>
      </c>
      <c r="W202" s="112">
        <v>0</v>
      </c>
      <c r="X202" s="112">
        <v>57000</v>
      </c>
      <c r="Y202" s="112">
        <v>0</v>
      </c>
      <c r="Z202" s="112">
        <v>0</v>
      </c>
      <c r="AA202" s="112">
        <v>27000</v>
      </c>
    </row>
    <row r="203" ht="13.5" customHeight="1" spans="1:27">
      <c r="A203" s="109"/>
      <c r="B203" s="109"/>
      <c r="C203" s="109"/>
      <c r="D203" s="110" t="s">
        <v>876</v>
      </c>
      <c r="E203" s="110" t="s">
        <v>621</v>
      </c>
      <c r="F203" s="109"/>
      <c r="G203" s="109"/>
      <c r="H203" s="111">
        <v>111000</v>
      </c>
      <c r="I203" s="112">
        <v>11000</v>
      </c>
      <c r="J203" s="112">
        <v>2200</v>
      </c>
      <c r="K203" s="112">
        <v>2200</v>
      </c>
      <c r="L203" s="112">
        <v>2200</v>
      </c>
      <c r="M203" s="112">
        <v>2200</v>
      </c>
      <c r="N203" s="112">
        <v>22000</v>
      </c>
      <c r="O203" s="112">
        <v>12100</v>
      </c>
      <c r="P203" s="112">
        <v>3300</v>
      </c>
      <c r="Q203" s="112">
        <v>0</v>
      </c>
      <c r="R203" s="112">
        <v>2200</v>
      </c>
      <c r="S203" s="112">
        <v>2200</v>
      </c>
      <c r="T203" s="112">
        <v>4400</v>
      </c>
      <c r="U203" s="112">
        <v>0</v>
      </c>
      <c r="V203" s="112">
        <v>0</v>
      </c>
      <c r="W203" s="112">
        <v>0</v>
      </c>
      <c r="X203" s="112">
        <v>28500</v>
      </c>
      <c r="Y203" s="112">
        <v>0</v>
      </c>
      <c r="Z203" s="112">
        <v>0</v>
      </c>
      <c r="AA203" s="112">
        <v>16500</v>
      </c>
    </row>
    <row r="204" ht="13.5" customHeight="1" spans="1:27">
      <c r="A204" s="110" t="s">
        <v>612</v>
      </c>
      <c r="B204" s="109"/>
      <c r="C204" s="109"/>
      <c r="D204" s="109"/>
      <c r="E204" s="110" t="s">
        <v>613</v>
      </c>
      <c r="F204" s="109"/>
      <c r="G204" s="109"/>
      <c r="H204" s="111">
        <v>111000</v>
      </c>
      <c r="I204" s="112">
        <v>11000</v>
      </c>
      <c r="J204" s="112">
        <v>2200</v>
      </c>
      <c r="K204" s="112">
        <v>2200</v>
      </c>
      <c r="L204" s="112">
        <v>2200</v>
      </c>
      <c r="M204" s="112">
        <v>2200</v>
      </c>
      <c r="N204" s="112">
        <v>22000</v>
      </c>
      <c r="O204" s="112">
        <v>12100</v>
      </c>
      <c r="P204" s="112">
        <v>3300</v>
      </c>
      <c r="Q204" s="112">
        <v>0</v>
      </c>
      <c r="R204" s="112">
        <v>2200</v>
      </c>
      <c r="S204" s="112">
        <v>2200</v>
      </c>
      <c r="T204" s="112">
        <v>4400</v>
      </c>
      <c r="U204" s="112">
        <v>0</v>
      </c>
      <c r="V204" s="112">
        <v>0</v>
      </c>
      <c r="W204" s="112">
        <v>0</v>
      </c>
      <c r="X204" s="112">
        <v>28500</v>
      </c>
      <c r="Y204" s="112">
        <v>0</v>
      </c>
      <c r="Z204" s="112">
        <v>0</v>
      </c>
      <c r="AA204" s="112">
        <v>16500</v>
      </c>
    </row>
    <row r="205" ht="13.5" customHeight="1" spans="1:27">
      <c r="A205" s="109"/>
      <c r="B205" s="110" t="s">
        <v>614</v>
      </c>
      <c r="C205" s="109"/>
      <c r="D205" s="109"/>
      <c r="E205" s="110" t="s">
        <v>615</v>
      </c>
      <c r="F205" s="109"/>
      <c r="G205" s="109"/>
      <c r="H205" s="111">
        <v>111000</v>
      </c>
      <c r="I205" s="112">
        <v>11000</v>
      </c>
      <c r="J205" s="112">
        <v>2200</v>
      </c>
      <c r="K205" s="112">
        <v>2200</v>
      </c>
      <c r="L205" s="112">
        <v>2200</v>
      </c>
      <c r="M205" s="112">
        <v>2200</v>
      </c>
      <c r="N205" s="112">
        <v>22000</v>
      </c>
      <c r="O205" s="112">
        <v>12100</v>
      </c>
      <c r="P205" s="112">
        <v>3300</v>
      </c>
      <c r="Q205" s="112">
        <v>0</v>
      </c>
      <c r="R205" s="112">
        <v>2200</v>
      </c>
      <c r="S205" s="112">
        <v>2200</v>
      </c>
      <c r="T205" s="112">
        <v>4400</v>
      </c>
      <c r="U205" s="112">
        <v>0</v>
      </c>
      <c r="V205" s="112">
        <v>0</v>
      </c>
      <c r="W205" s="112">
        <v>0</v>
      </c>
      <c r="X205" s="112">
        <v>28500</v>
      </c>
      <c r="Y205" s="112">
        <v>0</v>
      </c>
      <c r="Z205" s="112">
        <v>0</v>
      </c>
      <c r="AA205" s="112">
        <v>16500</v>
      </c>
    </row>
    <row r="206" ht="13.5" customHeight="1" spans="1:27">
      <c r="A206" s="110" t="s">
        <v>612</v>
      </c>
      <c r="B206" s="110" t="s">
        <v>614</v>
      </c>
      <c r="C206" s="110" t="s">
        <v>617</v>
      </c>
      <c r="D206" s="109"/>
      <c r="E206" s="110" t="s">
        <v>874</v>
      </c>
      <c r="F206" s="110" t="s">
        <v>812</v>
      </c>
      <c r="G206" s="110" t="s">
        <v>767</v>
      </c>
      <c r="H206" s="111">
        <v>111000</v>
      </c>
      <c r="I206" s="112">
        <v>11000</v>
      </c>
      <c r="J206" s="112">
        <v>2200</v>
      </c>
      <c r="K206" s="112">
        <v>2200</v>
      </c>
      <c r="L206" s="112">
        <v>2200</v>
      </c>
      <c r="M206" s="112">
        <v>2200</v>
      </c>
      <c r="N206" s="112">
        <v>22000</v>
      </c>
      <c r="O206" s="112">
        <v>12100</v>
      </c>
      <c r="P206" s="112">
        <v>3300</v>
      </c>
      <c r="Q206" s="112">
        <v>0</v>
      </c>
      <c r="R206" s="112">
        <v>2200</v>
      </c>
      <c r="S206" s="112">
        <v>2200</v>
      </c>
      <c r="T206" s="112">
        <v>4400</v>
      </c>
      <c r="U206" s="112">
        <v>0</v>
      </c>
      <c r="V206" s="112">
        <v>0</v>
      </c>
      <c r="W206" s="112">
        <v>0</v>
      </c>
      <c r="X206" s="112">
        <v>28500</v>
      </c>
      <c r="Y206" s="112">
        <v>0</v>
      </c>
      <c r="Z206" s="112">
        <v>0</v>
      </c>
      <c r="AA206" s="112">
        <v>16500</v>
      </c>
    </row>
    <row r="207" ht="13.5" customHeight="1" spans="1:27">
      <c r="A207" s="109"/>
      <c r="B207" s="109"/>
      <c r="C207" s="109"/>
      <c r="D207" s="110" t="s">
        <v>877</v>
      </c>
      <c r="E207" s="110" t="s">
        <v>622</v>
      </c>
      <c r="F207" s="109"/>
      <c r="G207" s="109"/>
      <c r="H207" s="111">
        <v>7500</v>
      </c>
      <c r="I207" s="112">
        <v>1000</v>
      </c>
      <c r="J207" s="112">
        <v>200</v>
      </c>
      <c r="K207" s="112">
        <v>200</v>
      </c>
      <c r="L207" s="112">
        <v>200</v>
      </c>
      <c r="M207" s="112">
        <v>200</v>
      </c>
      <c r="N207" s="112">
        <v>2000</v>
      </c>
      <c r="O207" s="112">
        <v>1100</v>
      </c>
      <c r="P207" s="112">
        <v>300</v>
      </c>
      <c r="Q207" s="112">
        <v>0</v>
      </c>
      <c r="R207" s="112">
        <v>200</v>
      </c>
      <c r="S207" s="112">
        <v>200</v>
      </c>
      <c r="T207" s="112">
        <v>400</v>
      </c>
      <c r="U207" s="112">
        <v>0</v>
      </c>
      <c r="V207" s="112">
        <v>0</v>
      </c>
      <c r="W207" s="112">
        <v>0</v>
      </c>
      <c r="X207" s="112">
        <v>0</v>
      </c>
      <c r="Y207" s="112">
        <v>0</v>
      </c>
      <c r="Z207" s="112">
        <v>0</v>
      </c>
      <c r="AA207" s="112">
        <v>1500</v>
      </c>
    </row>
    <row r="208" ht="13.5" customHeight="1" spans="1:27">
      <c r="A208" s="110" t="s">
        <v>612</v>
      </c>
      <c r="B208" s="109"/>
      <c r="C208" s="109"/>
      <c r="D208" s="109"/>
      <c r="E208" s="110" t="s">
        <v>613</v>
      </c>
      <c r="F208" s="109"/>
      <c r="G208" s="109"/>
      <c r="H208" s="111">
        <v>7500</v>
      </c>
      <c r="I208" s="112">
        <v>1000</v>
      </c>
      <c r="J208" s="112">
        <v>200</v>
      </c>
      <c r="K208" s="112">
        <v>200</v>
      </c>
      <c r="L208" s="112">
        <v>200</v>
      </c>
      <c r="M208" s="112">
        <v>200</v>
      </c>
      <c r="N208" s="112">
        <v>2000</v>
      </c>
      <c r="O208" s="112">
        <v>1100</v>
      </c>
      <c r="P208" s="112">
        <v>300</v>
      </c>
      <c r="Q208" s="112">
        <v>0</v>
      </c>
      <c r="R208" s="112">
        <v>200</v>
      </c>
      <c r="S208" s="112">
        <v>200</v>
      </c>
      <c r="T208" s="112">
        <v>400</v>
      </c>
      <c r="U208" s="112">
        <v>0</v>
      </c>
      <c r="V208" s="112">
        <v>0</v>
      </c>
      <c r="W208" s="112">
        <v>0</v>
      </c>
      <c r="X208" s="112">
        <v>0</v>
      </c>
      <c r="Y208" s="112">
        <v>0</v>
      </c>
      <c r="Z208" s="112">
        <v>0</v>
      </c>
      <c r="AA208" s="112">
        <v>1500</v>
      </c>
    </row>
    <row r="209" ht="13.5" customHeight="1" spans="1:27">
      <c r="A209" s="109"/>
      <c r="B209" s="110" t="s">
        <v>614</v>
      </c>
      <c r="C209" s="109"/>
      <c r="D209" s="109"/>
      <c r="E209" s="110" t="s">
        <v>615</v>
      </c>
      <c r="F209" s="109"/>
      <c r="G209" s="109"/>
      <c r="H209" s="111">
        <v>7500</v>
      </c>
      <c r="I209" s="112">
        <v>1000</v>
      </c>
      <c r="J209" s="112">
        <v>200</v>
      </c>
      <c r="K209" s="112">
        <v>200</v>
      </c>
      <c r="L209" s="112">
        <v>200</v>
      </c>
      <c r="M209" s="112">
        <v>200</v>
      </c>
      <c r="N209" s="112">
        <v>2000</v>
      </c>
      <c r="O209" s="112">
        <v>1100</v>
      </c>
      <c r="P209" s="112">
        <v>300</v>
      </c>
      <c r="Q209" s="112">
        <v>0</v>
      </c>
      <c r="R209" s="112">
        <v>200</v>
      </c>
      <c r="S209" s="112">
        <v>200</v>
      </c>
      <c r="T209" s="112">
        <v>400</v>
      </c>
      <c r="U209" s="112">
        <v>0</v>
      </c>
      <c r="V209" s="112">
        <v>0</v>
      </c>
      <c r="W209" s="112">
        <v>0</v>
      </c>
      <c r="X209" s="112">
        <v>0</v>
      </c>
      <c r="Y209" s="112">
        <v>0</v>
      </c>
      <c r="Z209" s="112">
        <v>0</v>
      </c>
      <c r="AA209" s="112">
        <v>1500</v>
      </c>
    </row>
    <row r="210" ht="13.5" customHeight="1" spans="1:27">
      <c r="A210" s="110" t="s">
        <v>612</v>
      </c>
      <c r="B210" s="110" t="s">
        <v>614</v>
      </c>
      <c r="C210" s="110" t="s">
        <v>617</v>
      </c>
      <c r="D210" s="109"/>
      <c r="E210" s="110" t="s">
        <v>874</v>
      </c>
      <c r="F210" s="110" t="s">
        <v>812</v>
      </c>
      <c r="G210" s="110" t="s">
        <v>812</v>
      </c>
      <c r="H210" s="111">
        <v>7500</v>
      </c>
      <c r="I210" s="112">
        <v>1000</v>
      </c>
      <c r="J210" s="112">
        <v>200</v>
      </c>
      <c r="K210" s="112">
        <v>200</v>
      </c>
      <c r="L210" s="112">
        <v>200</v>
      </c>
      <c r="M210" s="112">
        <v>200</v>
      </c>
      <c r="N210" s="112">
        <v>2000</v>
      </c>
      <c r="O210" s="112">
        <v>1100</v>
      </c>
      <c r="P210" s="112">
        <v>300</v>
      </c>
      <c r="Q210" s="112">
        <v>0</v>
      </c>
      <c r="R210" s="112">
        <v>200</v>
      </c>
      <c r="S210" s="112">
        <v>200</v>
      </c>
      <c r="T210" s="112">
        <v>400</v>
      </c>
      <c r="U210" s="112">
        <v>0</v>
      </c>
      <c r="V210" s="112">
        <v>0</v>
      </c>
      <c r="W210" s="112">
        <v>0</v>
      </c>
      <c r="X210" s="112">
        <v>0</v>
      </c>
      <c r="Y210" s="112">
        <v>0</v>
      </c>
      <c r="Z210" s="112">
        <v>0</v>
      </c>
      <c r="AA210" s="112">
        <v>1500</v>
      </c>
    </row>
    <row r="211" ht="13.5" customHeight="1" spans="1:27">
      <c r="A211" s="109"/>
      <c r="B211" s="109"/>
      <c r="C211" s="109"/>
      <c r="D211" s="110" t="s">
        <v>878</v>
      </c>
      <c r="E211" s="110" t="s">
        <v>499</v>
      </c>
      <c r="F211" s="109"/>
      <c r="G211" s="109"/>
      <c r="H211" s="111">
        <v>118500</v>
      </c>
      <c r="I211" s="112">
        <v>12000</v>
      </c>
      <c r="J211" s="112">
        <v>2400</v>
      </c>
      <c r="K211" s="112">
        <v>2400</v>
      </c>
      <c r="L211" s="112">
        <v>2400</v>
      </c>
      <c r="M211" s="112">
        <v>2400</v>
      </c>
      <c r="N211" s="112">
        <v>24000</v>
      </c>
      <c r="O211" s="112">
        <v>13200</v>
      </c>
      <c r="P211" s="112">
        <v>3600</v>
      </c>
      <c r="Q211" s="112">
        <v>0</v>
      </c>
      <c r="R211" s="112">
        <v>2400</v>
      </c>
      <c r="S211" s="112">
        <v>2400</v>
      </c>
      <c r="T211" s="112">
        <v>4800</v>
      </c>
      <c r="U211" s="112">
        <v>0</v>
      </c>
      <c r="V211" s="112">
        <v>0</v>
      </c>
      <c r="W211" s="112">
        <v>0</v>
      </c>
      <c r="X211" s="112">
        <v>28500</v>
      </c>
      <c r="Y211" s="112">
        <v>0</v>
      </c>
      <c r="Z211" s="112">
        <v>0</v>
      </c>
      <c r="AA211" s="112">
        <v>18000</v>
      </c>
    </row>
    <row r="212" ht="13.5" customHeight="1" spans="1:27">
      <c r="A212" s="110" t="s">
        <v>612</v>
      </c>
      <c r="B212" s="109"/>
      <c r="C212" s="109"/>
      <c r="D212" s="109"/>
      <c r="E212" s="110" t="s">
        <v>613</v>
      </c>
      <c r="F212" s="109"/>
      <c r="G212" s="109"/>
      <c r="H212" s="111">
        <v>118500</v>
      </c>
      <c r="I212" s="112">
        <v>12000</v>
      </c>
      <c r="J212" s="112">
        <v>2400</v>
      </c>
      <c r="K212" s="112">
        <v>2400</v>
      </c>
      <c r="L212" s="112">
        <v>2400</v>
      </c>
      <c r="M212" s="112">
        <v>2400</v>
      </c>
      <c r="N212" s="112">
        <v>24000</v>
      </c>
      <c r="O212" s="112">
        <v>13200</v>
      </c>
      <c r="P212" s="112">
        <v>3600</v>
      </c>
      <c r="Q212" s="112">
        <v>0</v>
      </c>
      <c r="R212" s="112">
        <v>2400</v>
      </c>
      <c r="S212" s="112">
        <v>2400</v>
      </c>
      <c r="T212" s="112">
        <v>4800</v>
      </c>
      <c r="U212" s="112">
        <v>0</v>
      </c>
      <c r="V212" s="112">
        <v>0</v>
      </c>
      <c r="W212" s="112">
        <v>0</v>
      </c>
      <c r="X212" s="112">
        <v>28500</v>
      </c>
      <c r="Y212" s="112">
        <v>0</v>
      </c>
      <c r="Z212" s="112">
        <v>0</v>
      </c>
      <c r="AA212" s="112">
        <v>18000</v>
      </c>
    </row>
    <row r="213" ht="13.5" customHeight="1" spans="1:27">
      <c r="A213" s="109"/>
      <c r="B213" s="110" t="s">
        <v>614</v>
      </c>
      <c r="C213" s="109"/>
      <c r="D213" s="109"/>
      <c r="E213" s="110" t="s">
        <v>615</v>
      </c>
      <c r="F213" s="109"/>
      <c r="G213" s="109"/>
      <c r="H213" s="111">
        <v>118500</v>
      </c>
      <c r="I213" s="112">
        <v>12000</v>
      </c>
      <c r="J213" s="112">
        <v>2400</v>
      </c>
      <c r="K213" s="112">
        <v>2400</v>
      </c>
      <c r="L213" s="112">
        <v>2400</v>
      </c>
      <c r="M213" s="112">
        <v>2400</v>
      </c>
      <c r="N213" s="112">
        <v>24000</v>
      </c>
      <c r="O213" s="112">
        <v>13200</v>
      </c>
      <c r="P213" s="112">
        <v>3600</v>
      </c>
      <c r="Q213" s="112">
        <v>0</v>
      </c>
      <c r="R213" s="112">
        <v>2400</v>
      </c>
      <c r="S213" s="112">
        <v>2400</v>
      </c>
      <c r="T213" s="112">
        <v>4800</v>
      </c>
      <c r="U213" s="112">
        <v>0</v>
      </c>
      <c r="V213" s="112">
        <v>0</v>
      </c>
      <c r="W213" s="112">
        <v>0</v>
      </c>
      <c r="X213" s="112">
        <v>28500</v>
      </c>
      <c r="Y213" s="112">
        <v>0</v>
      </c>
      <c r="Z213" s="112">
        <v>0</v>
      </c>
      <c r="AA213" s="112">
        <v>18000</v>
      </c>
    </row>
    <row r="214" ht="13.5" customHeight="1" spans="1:27">
      <c r="A214" s="110" t="s">
        <v>612</v>
      </c>
      <c r="B214" s="110" t="s">
        <v>614</v>
      </c>
      <c r="C214" s="110" t="s">
        <v>617</v>
      </c>
      <c r="D214" s="109"/>
      <c r="E214" s="110" t="s">
        <v>874</v>
      </c>
      <c r="F214" s="110" t="s">
        <v>812</v>
      </c>
      <c r="G214" s="110" t="s">
        <v>767</v>
      </c>
      <c r="H214" s="111">
        <v>118500</v>
      </c>
      <c r="I214" s="112">
        <v>12000</v>
      </c>
      <c r="J214" s="112">
        <v>2400</v>
      </c>
      <c r="K214" s="112">
        <v>2400</v>
      </c>
      <c r="L214" s="112">
        <v>2400</v>
      </c>
      <c r="M214" s="112">
        <v>2400</v>
      </c>
      <c r="N214" s="112">
        <v>24000</v>
      </c>
      <c r="O214" s="112">
        <v>13200</v>
      </c>
      <c r="P214" s="112">
        <v>3600</v>
      </c>
      <c r="Q214" s="112">
        <v>0</v>
      </c>
      <c r="R214" s="112">
        <v>2400</v>
      </c>
      <c r="S214" s="112">
        <v>2400</v>
      </c>
      <c r="T214" s="112">
        <v>4800</v>
      </c>
      <c r="U214" s="112">
        <v>0</v>
      </c>
      <c r="V214" s="112">
        <v>0</v>
      </c>
      <c r="W214" s="112">
        <v>0</v>
      </c>
      <c r="X214" s="112">
        <v>28500</v>
      </c>
      <c r="Y214" s="112">
        <v>0</v>
      </c>
      <c r="Z214" s="112">
        <v>0</v>
      </c>
      <c r="AA214" s="112">
        <v>18000</v>
      </c>
    </row>
    <row r="215" ht="13.5" customHeight="1" spans="1:27">
      <c r="A215" s="109"/>
      <c r="B215" s="109"/>
      <c r="C215" s="109"/>
      <c r="D215" s="110" t="s">
        <v>879</v>
      </c>
      <c r="E215" s="110" t="s">
        <v>625</v>
      </c>
      <c r="F215" s="109"/>
      <c r="G215" s="109"/>
      <c r="H215" s="111">
        <v>131750</v>
      </c>
      <c r="I215" s="112">
        <v>16000</v>
      </c>
      <c r="J215" s="112">
        <v>16000</v>
      </c>
      <c r="K215" s="112">
        <v>800</v>
      </c>
      <c r="L215" s="112">
        <v>800</v>
      </c>
      <c r="M215" s="112">
        <v>800</v>
      </c>
      <c r="N215" s="112">
        <v>16000</v>
      </c>
      <c r="O215" s="112">
        <v>28000</v>
      </c>
      <c r="P215" s="112">
        <v>2400</v>
      </c>
      <c r="Q215" s="112">
        <v>0</v>
      </c>
      <c r="R215" s="112">
        <v>4800</v>
      </c>
      <c r="S215" s="112">
        <v>1600</v>
      </c>
      <c r="T215" s="112">
        <v>4800</v>
      </c>
      <c r="U215" s="112">
        <v>0</v>
      </c>
      <c r="V215" s="112">
        <v>0</v>
      </c>
      <c r="W215" s="112">
        <v>0</v>
      </c>
      <c r="X215" s="112">
        <v>23750</v>
      </c>
      <c r="Y215" s="112">
        <v>0</v>
      </c>
      <c r="Z215" s="112">
        <v>0</v>
      </c>
      <c r="AA215" s="112">
        <v>16000</v>
      </c>
    </row>
    <row r="216" ht="13.5" customHeight="1" spans="1:27">
      <c r="A216" s="110" t="s">
        <v>612</v>
      </c>
      <c r="B216" s="109"/>
      <c r="C216" s="109"/>
      <c r="D216" s="109"/>
      <c r="E216" s="110" t="s">
        <v>613</v>
      </c>
      <c r="F216" s="109"/>
      <c r="G216" s="109"/>
      <c r="H216" s="111">
        <v>131750</v>
      </c>
      <c r="I216" s="112">
        <v>16000</v>
      </c>
      <c r="J216" s="112">
        <v>16000</v>
      </c>
      <c r="K216" s="112">
        <v>800</v>
      </c>
      <c r="L216" s="112">
        <v>800</v>
      </c>
      <c r="M216" s="112">
        <v>800</v>
      </c>
      <c r="N216" s="112">
        <v>16000</v>
      </c>
      <c r="O216" s="112">
        <v>28000</v>
      </c>
      <c r="P216" s="112">
        <v>2400</v>
      </c>
      <c r="Q216" s="112">
        <v>0</v>
      </c>
      <c r="R216" s="112">
        <v>4800</v>
      </c>
      <c r="S216" s="112">
        <v>1600</v>
      </c>
      <c r="T216" s="112">
        <v>4800</v>
      </c>
      <c r="U216" s="112">
        <v>0</v>
      </c>
      <c r="V216" s="112">
        <v>0</v>
      </c>
      <c r="W216" s="112">
        <v>0</v>
      </c>
      <c r="X216" s="112">
        <v>23750</v>
      </c>
      <c r="Y216" s="112">
        <v>0</v>
      </c>
      <c r="Z216" s="112">
        <v>0</v>
      </c>
      <c r="AA216" s="112">
        <v>16000</v>
      </c>
    </row>
    <row r="217" ht="13.5" customHeight="1" spans="1:27">
      <c r="A217" s="109"/>
      <c r="B217" s="110" t="s">
        <v>614</v>
      </c>
      <c r="C217" s="109"/>
      <c r="D217" s="109"/>
      <c r="E217" s="110" t="s">
        <v>615</v>
      </c>
      <c r="F217" s="109"/>
      <c r="G217" s="109"/>
      <c r="H217" s="111">
        <v>131750</v>
      </c>
      <c r="I217" s="112">
        <v>16000</v>
      </c>
      <c r="J217" s="112">
        <v>16000</v>
      </c>
      <c r="K217" s="112">
        <v>800</v>
      </c>
      <c r="L217" s="112">
        <v>800</v>
      </c>
      <c r="M217" s="112">
        <v>800</v>
      </c>
      <c r="N217" s="112">
        <v>16000</v>
      </c>
      <c r="O217" s="112">
        <v>28000</v>
      </c>
      <c r="P217" s="112">
        <v>2400</v>
      </c>
      <c r="Q217" s="112">
        <v>0</v>
      </c>
      <c r="R217" s="112">
        <v>4800</v>
      </c>
      <c r="S217" s="112">
        <v>1600</v>
      </c>
      <c r="T217" s="112">
        <v>4800</v>
      </c>
      <c r="U217" s="112">
        <v>0</v>
      </c>
      <c r="V217" s="112">
        <v>0</v>
      </c>
      <c r="W217" s="112">
        <v>0</v>
      </c>
      <c r="X217" s="112">
        <v>23750</v>
      </c>
      <c r="Y217" s="112">
        <v>0</v>
      </c>
      <c r="Z217" s="112">
        <v>0</v>
      </c>
      <c r="AA217" s="112">
        <v>16000</v>
      </c>
    </row>
    <row r="218" ht="13.5" customHeight="1" spans="1:27">
      <c r="A218" s="110" t="s">
        <v>612</v>
      </c>
      <c r="B218" s="110" t="s">
        <v>614</v>
      </c>
      <c r="C218" s="110" t="s">
        <v>623</v>
      </c>
      <c r="D218" s="109"/>
      <c r="E218" s="110" t="s">
        <v>880</v>
      </c>
      <c r="F218" s="110" t="s">
        <v>766</v>
      </c>
      <c r="G218" s="110" t="s">
        <v>766</v>
      </c>
      <c r="H218" s="111">
        <v>131750</v>
      </c>
      <c r="I218" s="112">
        <v>16000</v>
      </c>
      <c r="J218" s="112">
        <v>16000</v>
      </c>
      <c r="K218" s="112">
        <v>800</v>
      </c>
      <c r="L218" s="112">
        <v>800</v>
      </c>
      <c r="M218" s="112">
        <v>800</v>
      </c>
      <c r="N218" s="112">
        <v>16000</v>
      </c>
      <c r="O218" s="112">
        <v>28000</v>
      </c>
      <c r="P218" s="112">
        <v>2400</v>
      </c>
      <c r="Q218" s="112">
        <v>0</v>
      </c>
      <c r="R218" s="112">
        <v>4800</v>
      </c>
      <c r="S218" s="112">
        <v>1600</v>
      </c>
      <c r="T218" s="112">
        <v>4800</v>
      </c>
      <c r="U218" s="112">
        <v>0</v>
      </c>
      <c r="V218" s="112">
        <v>0</v>
      </c>
      <c r="W218" s="112">
        <v>0</v>
      </c>
      <c r="X218" s="112">
        <v>23750</v>
      </c>
      <c r="Y218" s="112">
        <v>0</v>
      </c>
      <c r="Z218" s="112">
        <v>0</v>
      </c>
      <c r="AA218" s="112">
        <v>16000</v>
      </c>
    </row>
    <row r="219" ht="13.5" customHeight="1" spans="1:27">
      <c r="A219" s="109"/>
      <c r="B219" s="109"/>
      <c r="C219" s="109"/>
      <c r="D219" s="110" t="s">
        <v>881</v>
      </c>
      <c r="E219" s="110" t="s">
        <v>470</v>
      </c>
      <c r="F219" s="109"/>
      <c r="G219" s="109"/>
      <c r="H219" s="111">
        <v>133500</v>
      </c>
      <c r="I219" s="112">
        <v>14000</v>
      </c>
      <c r="J219" s="112">
        <v>2800</v>
      </c>
      <c r="K219" s="112">
        <v>2800</v>
      </c>
      <c r="L219" s="112">
        <v>2800</v>
      </c>
      <c r="M219" s="112">
        <v>2800</v>
      </c>
      <c r="N219" s="112">
        <v>28000</v>
      </c>
      <c r="O219" s="112">
        <v>15400</v>
      </c>
      <c r="P219" s="112">
        <v>4200</v>
      </c>
      <c r="Q219" s="112">
        <v>0</v>
      </c>
      <c r="R219" s="112">
        <v>2800</v>
      </c>
      <c r="S219" s="112">
        <v>2800</v>
      </c>
      <c r="T219" s="112">
        <v>5600</v>
      </c>
      <c r="U219" s="112">
        <v>0</v>
      </c>
      <c r="V219" s="112">
        <v>0</v>
      </c>
      <c r="W219" s="112">
        <v>0</v>
      </c>
      <c r="X219" s="112">
        <v>28500</v>
      </c>
      <c r="Y219" s="112">
        <v>0</v>
      </c>
      <c r="Z219" s="112">
        <v>0</v>
      </c>
      <c r="AA219" s="112">
        <v>21000</v>
      </c>
    </row>
    <row r="220" ht="13.5" customHeight="1" spans="1:27">
      <c r="A220" s="110" t="s">
        <v>612</v>
      </c>
      <c r="B220" s="109"/>
      <c r="C220" s="109"/>
      <c r="D220" s="109"/>
      <c r="E220" s="110" t="s">
        <v>613</v>
      </c>
      <c r="F220" s="109"/>
      <c r="G220" s="109"/>
      <c r="H220" s="111">
        <v>133500</v>
      </c>
      <c r="I220" s="112">
        <v>14000</v>
      </c>
      <c r="J220" s="112">
        <v>2800</v>
      </c>
      <c r="K220" s="112">
        <v>2800</v>
      </c>
      <c r="L220" s="112">
        <v>2800</v>
      </c>
      <c r="M220" s="112">
        <v>2800</v>
      </c>
      <c r="N220" s="112">
        <v>28000</v>
      </c>
      <c r="O220" s="112">
        <v>15400</v>
      </c>
      <c r="P220" s="112">
        <v>4200</v>
      </c>
      <c r="Q220" s="112">
        <v>0</v>
      </c>
      <c r="R220" s="112">
        <v>2800</v>
      </c>
      <c r="S220" s="112">
        <v>2800</v>
      </c>
      <c r="T220" s="112">
        <v>5600</v>
      </c>
      <c r="U220" s="112">
        <v>0</v>
      </c>
      <c r="V220" s="112">
        <v>0</v>
      </c>
      <c r="W220" s="112">
        <v>0</v>
      </c>
      <c r="X220" s="112">
        <v>28500</v>
      </c>
      <c r="Y220" s="112">
        <v>0</v>
      </c>
      <c r="Z220" s="112">
        <v>0</v>
      </c>
      <c r="AA220" s="112">
        <v>21000</v>
      </c>
    </row>
    <row r="221" ht="13.5" customHeight="1" spans="1:27">
      <c r="A221" s="109"/>
      <c r="B221" s="110" t="s">
        <v>614</v>
      </c>
      <c r="C221" s="109"/>
      <c r="D221" s="109"/>
      <c r="E221" s="110" t="s">
        <v>615</v>
      </c>
      <c r="F221" s="109"/>
      <c r="G221" s="109"/>
      <c r="H221" s="111">
        <v>133500</v>
      </c>
      <c r="I221" s="112">
        <v>14000</v>
      </c>
      <c r="J221" s="112">
        <v>2800</v>
      </c>
      <c r="K221" s="112">
        <v>2800</v>
      </c>
      <c r="L221" s="112">
        <v>2800</v>
      </c>
      <c r="M221" s="112">
        <v>2800</v>
      </c>
      <c r="N221" s="112">
        <v>28000</v>
      </c>
      <c r="O221" s="112">
        <v>15400</v>
      </c>
      <c r="P221" s="112">
        <v>4200</v>
      </c>
      <c r="Q221" s="112">
        <v>0</v>
      </c>
      <c r="R221" s="112">
        <v>2800</v>
      </c>
      <c r="S221" s="112">
        <v>2800</v>
      </c>
      <c r="T221" s="112">
        <v>5600</v>
      </c>
      <c r="U221" s="112">
        <v>0</v>
      </c>
      <c r="V221" s="112">
        <v>0</v>
      </c>
      <c r="W221" s="112">
        <v>0</v>
      </c>
      <c r="X221" s="112">
        <v>28500</v>
      </c>
      <c r="Y221" s="112">
        <v>0</v>
      </c>
      <c r="Z221" s="112">
        <v>0</v>
      </c>
      <c r="AA221" s="112">
        <v>21000</v>
      </c>
    </row>
    <row r="222" ht="13.5" customHeight="1" spans="1:27">
      <c r="A222" s="110" t="s">
        <v>612</v>
      </c>
      <c r="B222" s="110" t="s">
        <v>614</v>
      </c>
      <c r="C222" s="110" t="s">
        <v>623</v>
      </c>
      <c r="D222" s="109"/>
      <c r="E222" s="110" t="s">
        <v>880</v>
      </c>
      <c r="F222" s="110" t="s">
        <v>812</v>
      </c>
      <c r="G222" s="110" t="s">
        <v>812</v>
      </c>
      <c r="H222" s="111">
        <v>133500</v>
      </c>
      <c r="I222" s="112">
        <v>14000</v>
      </c>
      <c r="J222" s="112">
        <v>2800</v>
      </c>
      <c r="K222" s="112">
        <v>2800</v>
      </c>
      <c r="L222" s="112">
        <v>2800</v>
      </c>
      <c r="M222" s="112">
        <v>2800</v>
      </c>
      <c r="N222" s="112">
        <v>28000</v>
      </c>
      <c r="O222" s="112">
        <v>15400</v>
      </c>
      <c r="P222" s="112">
        <v>4200</v>
      </c>
      <c r="Q222" s="112">
        <v>0</v>
      </c>
      <c r="R222" s="112">
        <v>2800</v>
      </c>
      <c r="S222" s="112">
        <v>2800</v>
      </c>
      <c r="T222" s="112">
        <v>5600</v>
      </c>
      <c r="U222" s="112">
        <v>0</v>
      </c>
      <c r="V222" s="112">
        <v>0</v>
      </c>
      <c r="W222" s="112">
        <v>0</v>
      </c>
      <c r="X222" s="112">
        <v>28500</v>
      </c>
      <c r="Y222" s="112">
        <v>0</v>
      </c>
      <c r="Z222" s="112">
        <v>0</v>
      </c>
      <c r="AA222" s="112">
        <v>21000</v>
      </c>
    </row>
    <row r="223" ht="13.5" customHeight="1" spans="1:27">
      <c r="A223" s="109"/>
      <c r="B223" s="109"/>
      <c r="C223" s="109"/>
      <c r="D223" s="110" t="s">
        <v>882</v>
      </c>
      <c r="E223" s="110" t="s">
        <v>883</v>
      </c>
      <c r="F223" s="109"/>
      <c r="G223" s="109"/>
      <c r="H223" s="111">
        <v>398750</v>
      </c>
      <c r="I223" s="112">
        <v>40000</v>
      </c>
      <c r="J223" s="112">
        <v>19200</v>
      </c>
      <c r="K223" s="112">
        <v>5900</v>
      </c>
      <c r="L223" s="112">
        <v>5900</v>
      </c>
      <c r="M223" s="112">
        <v>5900</v>
      </c>
      <c r="N223" s="112">
        <v>66000</v>
      </c>
      <c r="O223" s="112">
        <v>53100</v>
      </c>
      <c r="P223" s="112">
        <v>9900</v>
      </c>
      <c r="Q223" s="112">
        <v>0</v>
      </c>
      <c r="R223" s="112">
        <v>9400</v>
      </c>
      <c r="S223" s="112">
        <v>6600</v>
      </c>
      <c r="T223" s="112">
        <v>14600</v>
      </c>
      <c r="U223" s="112">
        <v>0</v>
      </c>
      <c r="V223" s="112">
        <v>0</v>
      </c>
      <c r="W223" s="112">
        <v>0</v>
      </c>
      <c r="X223" s="112">
        <v>109250</v>
      </c>
      <c r="Y223" s="112">
        <v>0</v>
      </c>
      <c r="Z223" s="112">
        <v>0</v>
      </c>
      <c r="AA223" s="112">
        <v>53000</v>
      </c>
    </row>
    <row r="224" ht="13.5" customHeight="1" spans="1:27">
      <c r="A224" s="109"/>
      <c r="B224" s="109"/>
      <c r="C224" s="109"/>
      <c r="D224" s="110" t="s">
        <v>884</v>
      </c>
      <c r="E224" s="110" t="s">
        <v>471</v>
      </c>
      <c r="F224" s="109"/>
      <c r="G224" s="109"/>
      <c r="H224" s="111">
        <v>118250</v>
      </c>
      <c r="I224" s="112">
        <v>14000</v>
      </c>
      <c r="J224" s="112">
        <v>14000</v>
      </c>
      <c r="K224" s="112">
        <v>700</v>
      </c>
      <c r="L224" s="112">
        <v>700</v>
      </c>
      <c r="M224" s="112">
        <v>700</v>
      </c>
      <c r="N224" s="112">
        <v>14000</v>
      </c>
      <c r="O224" s="112">
        <v>24500</v>
      </c>
      <c r="P224" s="112">
        <v>2100</v>
      </c>
      <c r="Q224" s="112">
        <v>0</v>
      </c>
      <c r="R224" s="112">
        <v>4200</v>
      </c>
      <c r="S224" s="112">
        <v>1400</v>
      </c>
      <c r="T224" s="112">
        <v>4200</v>
      </c>
      <c r="U224" s="112">
        <v>0</v>
      </c>
      <c r="V224" s="112">
        <v>0</v>
      </c>
      <c r="W224" s="112">
        <v>0</v>
      </c>
      <c r="X224" s="112">
        <v>23750</v>
      </c>
      <c r="Y224" s="112">
        <v>0</v>
      </c>
      <c r="Z224" s="112">
        <v>0</v>
      </c>
      <c r="AA224" s="112">
        <v>14000</v>
      </c>
    </row>
    <row r="225" ht="13.5" customHeight="1" spans="1:27">
      <c r="A225" s="110" t="s">
        <v>612</v>
      </c>
      <c r="B225" s="109"/>
      <c r="C225" s="109"/>
      <c r="D225" s="109"/>
      <c r="E225" s="110" t="s">
        <v>613</v>
      </c>
      <c r="F225" s="109"/>
      <c r="G225" s="109"/>
      <c r="H225" s="111">
        <v>118250</v>
      </c>
      <c r="I225" s="112">
        <v>14000</v>
      </c>
      <c r="J225" s="112">
        <v>14000</v>
      </c>
      <c r="K225" s="112">
        <v>700</v>
      </c>
      <c r="L225" s="112">
        <v>700</v>
      </c>
      <c r="M225" s="112">
        <v>700</v>
      </c>
      <c r="N225" s="112">
        <v>14000</v>
      </c>
      <c r="O225" s="112">
        <v>24500</v>
      </c>
      <c r="P225" s="112">
        <v>2100</v>
      </c>
      <c r="Q225" s="112">
        <v>0</v>
      </c>
      <c r="R225" s="112">
        <v>4200</v>
      </c>
      <c r="S225" s="112">
        <v>1400</v>
      </c>
      <c r="T225" s="112">
        <v>4200</v>
      </c>
      <c r="U225" s="112">
        <v>0</v>
      </c>
      <c r="V225" s="112">
        <v>0</v>
      </c>
      <c r="W225" s="112">
        <v>0</v>
      </c>
      <c r="X225" s="112">
        <v>23750</v>
      </c>
      <c r="Y225" s="112">
        <v>0</v>
      </c>
      <c r="Z225" s="112">
        <v>0</v>
      </c>
      <c r="AA225" s="112">
        <v>14000</v>
      </c>
    </row>
    <row r="226" ht="13.5" customHeight="1" spans="1:27">
      <c r="A226" s="109"/>
      <c r="B226" s="110" t="s">
        <v>646</v>
      </c>
      <c r="C226" s="109"/>
      <c r="D226" s="109"/>
      <c r="E226" s="110" t="s">
        <v>647</v>
      </c>
      <c r="F226" s="109"/>
      <c r="G226" s="109"/>
      <c r="H226" s="111">
        <v>118250</v>
      </c>
      <c r="I226" s="112">
        <v>14000</v>
      </c>
      <c r="J226" s="112">
        <v>14000</v>
      </c>
      <c r="K226" s="112">
        <v>700</v>
      </c>
      <c r="L226" s="112">
        <v>700</v>
      </c>
      <c r="M226" s="112">
        <v>700</v>
      </c>
      <c r="N226" s="112">
        <v>14000</v>
      </c>
      <c r="O226" s="112">
        <v>24500</v>
      </c>
      <c r="P226" s="112">
        <v>2100</v>
      </c>
      <c r="Q226" s="112">
        <v>0</v>
      </c>
      <c r="R226" s="112">
        <v>4200</v>
      </c>
      <c r="S226" s="112">
        <v>1400</v>
      </c>
      <c r="T226" s="112">
        <v>4200</v>
      </c>
      <c r="U226" s="112">
        <v>0</v>
      </c>
      <c r="V226" s="112">
        <v>0</v>
      </c>
      <c r="W226" s="112">
        <v>0</v>
      </c>
      <c r="X226" s="112">
        <v>23750</v>
      </c>
      <c r="Y226" s="112">
        <v>0</v>
      </c>
      <c r="Z226" s="112">
        <v>0</v>
      </c>
      <c r="AA226" s="112">
        <v>14000</v>
      </c>
    </row>
    <row r="227" ht="13.5" customHeight="1" spans="1:27">
      <c r="A227" s="110" t="s">
        <v>612</v>
      </c>
      <c r="B227" s="110" t="s">
        <v>646</v>
      </c>
      <c r="C227" s="110" t="s">
        <v>648</v>
      </c>
      <c r="D227" s="109"/>
      <c r="E227" s="110" t="s">
        <v>765</v>
      </c>
      <c r="F227" s="110" t="s">
        <v>766</v>
      </c>
      <c r="G227" s="110" t="s">
        <v>766</v>
      </c>
      <c r="H227" s="111">
        <v>118250</v>
      </c>
      <c r="I227" s="112">
        <v>14000</v>
      </c>
      <c r="J227" s="112">
        <v>14000</v>
      </c>
      <c r="K227" s="112">
        <v>700</v>
      </c>
      <c r="L227" s="112">
        <v>700</v>
      </c>
      <c r="M227" s="112">
        <v>700</v>
      </c>
      <c r="N227" s="112">
        <v>14000</v>
      </c>
      <c r="O227" s="112">
        <v>24500</v>
      </c>
      <c r="P227" s="112">
        <v>2100</v>
      </c>
      <c r="Q227" s="112">
        <v>0</v>
      </c>
      <c r="R227" s="112">
        <v>4200</v>
      </c>
      <c r="S227" s="112">
        <v>1400</v>
      </c>
      <c r="T227" s="112">
        <v>4200</v>
      </c>
      <c r="U227" s="112">
        <v>0</v>
      </c>
      <c r="V227" s="112">
        <v>0</v>
      </c>
      <c r="W227" s="112">
        <v>0</v>
      </c>
      <c r="X227" s="112">
        <v>23750</v>
      </c>
      <c r="Y227" s="112">
        <v>0</v>
      </c>
      <c r="Z227" s="112">
        <v>0</v>
      </c>
      <c r="AA227" s="112">
        <v>14000</v>
      </c>
    </row>
    <row r="228" ht="13.5" customHeight="1" spans="1:27">
      <c r="A228" s="109"/>
      <c r="B228" s="109"/>
      <c r="C228" s="109"/>
      <c r="D228" s="110" t="s">
        <v>885</v>
      </c>
      <c r="E228" s="110" t="s">
        <v>500</v>
      </c>
      <c r="F228" s="109"/>
      <c r="G228" s="109"/>
      <c r="H228" s="111">
        <v>280500</v>
      </c>
      <c r="I228" s="112">
        <v>26000</v>
      </c>
      <c r="J228" s="112">
        <v>5200</v>
      </c>
      <c r="K228" s="112">
        <v>5200</v>
      </c>
      <c r="L228" s="112">
        <v>5200</v>
      </c>
      <c r="M228" s="112">
        <v>5200</v>
      </c>
      <c r="N228" s="112">
        <v>52000</v>
      </c>
      <c r="O228" s="112">
        <v>28600</v>
      </c>
      <c r="P228" s="112">
        <v>7800</v>
      </c>
      <c r="Q228" s="112">
        <v>0</v>
      </c>
      <c r="R228" s="112">
        <v>5200</v>
      </c>
      <c r="S228" s="112">
        <v>5200</v>
      </c>
      <c r="T228" s="112">
        <v>10400</v>
      </c>
      <c r="U228" s="112">
        <v>0</v>
      </c>
      <c r="V228" s="112">
        <v>0</v>
      </c>
      <c r="W228" s="112">
        <v>0</v>
      </c>
      <c r="X228" s="112">
        <v>85500</v>
      </c>
      <c r="Y228" s="112">
        <v>0</v>
      </c>
      <c r="Z228" s="112">
        <v>0</v>
      </c>
      <c r="AA228" s="112">
        <v>39000</v>
      </c>
    </row>
    <row r="229" ht="13.5" customHeight="1" spans="1:27">
      <c r="A229" s="110" t="s">
        <v>612</v>
      </c>
      <c r="B229" s="109"/>
      <c r="C229" s="109"/>
      <c r="D229" s="109"/>
      <c r="E229" s="110" t="s">
        <v>613</v>
      </c>
      <c r="F229" s="109"/>
      <c r="G229" s="109"/>
      <c r="H229" s="111">
        <v>280500</v>
      </c>
      <c r="I229" s="112">
        <v>26000</v>
      </c>
      <c r="J229" s="112">
        <v>5200</v>
      </c>
      <c r="K229" s="112">
        <v>5200</v>
      </c>
      <c r="L229" s="112">
        <v>5200</v>
      </c>
      <c r="M229" s="112">
        <v>5200</v>
      </c>
      <c r="N229" s="112">
        <v>52000</v>
      </c>
      <c r="O229" s="112">
        <v>28600</v>
      </c>
      <c r="P229" s="112">
        <v>7800</v>
      </c>
      <c r="Q229" s="112">
        <v>0</v>
      </c>
      <c r="R229" s="112">
        <v>5200</v>
      </c>
      <c r="S229" s="112">
        <v>5200</v>
      </c>
      <c r="T229" s="112">
        <v>10400</v>
      </c>
      <c r="U229" s="112">
        <v>0</v>
      </c>
      <c r="V229" s="112">
        <v>0</v>
      </c>
      <c r="W229" s="112">
        <v>0</v>
      </c>
      <c r="X229" s="112">
        <v>85500</v>
      </c>
      <c r="Y229" s="112">
        <v>0</v>
      </c>
      <c r="Z229" s="112">
        <v>0</v>
      </c>
      <c r="AA229" s="112">
        <v>39000</v>
      </c>
    </row>
    <row r="230" ht="13.5" customHeight="1" spans="1:27">
      <c r="A230" s="109"/>
      <c r="B230" s="110" t="s">
        <v>646</v>
      </c>
      <c r="C230" s="109"/>
      <c r="D230" s="109"/>
      <c r="E230" s="110" t="s">
        <v>647</v>
      </c>
      <c r="F230" s="109"/>
      <c r="G230" s="109"/>
      <c r="H230" s="111">
        <v>280500</v>
      </c>
      <c r="I230" s="112">
        <v>26000</v>
      </c>
      <c r="J230" s="112">
        <v>5200</v>
      </c>
      <c r="K230" s="112">
        <v>5200</v>
      </c>
      <c r="L230" s="112">
        <v>5200</v>
      </c>
      <c r="M230" s="112">
        <v>5200</v>
      </c>
      <c r="N230" s="112">
        <v>52000</v>
      </c>
      <c r="O230" s="112">
        <v>28600</v>
      </c>
      <c r="P230" s="112">
        <v>7800</v>
      </c>
      <c r="Q230" s="112">
        <v>0</v>
      </c>
      <c r="R230" s="112">
        <v>5200</v>
      </c>
      <c r="S230" s="112">
        <v>5200</v>
      </c>
      <c r="T230" s="112">
        <v>10400</v>
      </c>
      <c r="U230" s="112">
        <v>0</v>
      </c>
      <c r="V230" s="112">
        <v>0</v>
      </c>
      <c r="W230" s="112">
        <v>0</v>
      </c>
      <c r="X230" s="112">
        <v>85500</v>
      </c>
      <c r="Y230" s="112">
        <v>0</v>
      </c>
      <c r="Z230" s="112">
        <v>0</v>
      </c>
      <c r="AA230" s="112">
        <v>39000</v>
      </c>
    </row>
    <row r="231" ht="13.5" customHeight="1" spans="1:27">
      <c r="A231" s="110" t="s">
        <v>612</v>
      </c>
      <c r="B231" s="110" t="s">
        <v>646</v>
      </c>
      <c r="C231" s="110" t="s">
        <v>653</v>
      </c>
      <c r="D231" s="109"/>
      <c r="E231" s="110" t="s">
        <v>886</v>
      </c>
      <c r="F231" s="110" t="s">
        <v>812</v>
      </c>
      <c r="G231" s="110" t="s">
        <v>812</v>
      </c>
      <c r="H231" s="111">
        <v>280500</v>
      </c>
      <c r="I231" s="112">
        <v>26000</v>
      </c>
      <c r="J231" s="112">
        <v>5200</v>
      </c>
      <c r="K231" s="112">
        <v>5200</v>
      </c>
      <c r="L231" s="112">
        <v>5200</v>
      </c>
      <c r="M231" s="112">
        <v>5200</v>
      </c>
      <c r="N231" s="112">
        <v>52000</v>
      </c>
      <c r="O231" s="112">
        <v>28600</v>
      </c>
      <c r="P231" s="112">
        <v>7800</v>
      </c>
      <c r="Q231" s="112">
        <v>0</v>
      </c>
      <c r="R231" s="112">
        <v>5200</v>
      </c>
      <c r="S231" s="112">
        <v>5200</v>
      </c>
      <c r="T231" s="112">
        <v>10400</v>
      </c>
      <c r="U231" s="112">
        <v>0</v>
      </c>
      <c r="V231" s="112">
        <v>0</v>
      </c>
      <c r="W231" s="112">
        <v>0</v>
      </c>
      <c r="X231" s="112">
        <v>85500</v>
      </c>
      <c r="Y231" s="112">
        <v>0</v>
      </c>
      <c r="Z231" s="112">
        <v>0</v>
      </c>
      <c r="AA231" s="112">
        <v>39000</v>
      </c>
    </row>
    <row r="232" ht="13.5" customHeight="1" spans="1:27">
      <c r="A232" s="109"/>
      <c r="B232" s="109"/>
      <c r="C232" s="109"/>
      <c r="D232" s="110" t="s">
        <v>887</v>
      </c>
      <c r="E232" s="110" t="s">
        <v>888</v>
      </c>
      <c r="F232" s="109"/>
      <c r="G232" s="109"/>
      <c r="H232" s="111">
        <v>732400</v>
      </c>
      <c r="I232" s="112">
        <v>67000</v>
      </c>
      <c r="J232" s="112">
        <v>47000</v>
      </c>
      <c r="K232" s="112">
        <v>7100</v>
      </c>
      <c r="L232" s="112">
        <v>7100</v>
      </c>
      <c r="M232" s="112">
        <v>7100</v>
      </c>
      <c r="N232" s="112">
        <v>128000</v>
      </c>
      <c r="O232" s="112">
        <v>107500</v>
      </c>
      <c r="P232" s="112">
        <v>41300</v>
      </c>
      <c r="Q232" s="112">
        <v>0</v>
      </c>
      <c r="R232" s="112">
        <v>17600</v>
      </c>
      <c r="S232" s="112">
        <v>9200</v>
      </c>
      <c r="T232" s="112">
        <v>21300</v>
      </c>
      <c r="U232" s="112">
        <v>0</v>
      </c>
      <c r="V232" s="112">
        <v>0</v>
      </c>
      <c r="W232" s="112">
        <v>0</v>
      </c>
      <c r="X232" s="112">
        <v>161500</v>
      </c>
      <c r="Y232" s="112">
        <v>0</v>
      </c>
      <c r="Z232" s="112">
        <v>0</v>
      </c>
      <c r="AA232" s="112">
        <v>110700</v>
      </c>
    </row>
    <row r="233" ht="13.5" customHeight="1" spans="1:27">
      <c r="A233" s="109"/>
      <c r="B233" s="109"/>
      <c r="C233" s="109"/>
      <c r="D233" s="110" t="s">
        <v>889</v>
      </c>
      <c r="E233" s="110" t="s">
        <v>472</v>
      </c>
      <c r="F233" s="109"/>
      <c r="G233" s="109"/>
      <c r="H233" s="111">
        <v>131750</v>
      </c>
      <c r="I233" s="112">
        <v>16000</v>
      </c>
      <c r="J233" s="112">
        <v>16000</v>
      </c>
      <c r="K233" s="112">
        <v>800</v>
      </c>
      <c r="L233" s="112">
        <v>800</v>
      </c>
      <c r="M233" s="112">
        <v>800</v>
      </c>
      <c r="N233" s="112">
        <v>16000</v>
      </c>
      <c r="O233" s="112">
        <v>28000</v>
      </c>
      <c r="P233" s="112">
        <v>2400</v>
      </c>
      <c r="Q233" s="112">
        <v>0</v>
      </c>
      <c r="R233" s="112">
        <v>4800</v>
      </c>
      <c r="S233" s="112">
        <v>1600</v>
      </c>
      <c r="T233" s="112">
        <v>4800</v>
      </c>
      <c r="U233" s="112">
        <v>0</v>
      </c>
      <c r="V233" s="112">
        <v>0</v>
      </c>
      <c r="W233" s="112">
        <v>0</v>
      </c>
      <c r="X233" s="112">
        <v>23750</v>
      </c>
      <c r="Y233" s="112">
        <v>0</v>
      </c>
      <c r="Z233" s="112">
        <v>0</v>
      </c>
      <c r="AA233" s="112">
        <v>16000</v>
      </c>
    </row>
    <row r="234" ht="13.5" customHeight="1" spans="1:27">
      <c r="A234" s="110" t="s">
        <v>612</v>
      </c>
      <c r="B234" s="109"/>
      <c r="C234" s="109"/>
      <c r="D234" s="109"/>
      <c r="E234" s="110" t="s">
        <v>613</v>
      </c>
      <c r="F234" s="109"/>
      <c r="G234" s="109"/>
      <c r="H234" s="111">
        <v>131750</v>
      </c>
      <c r="I234" s="112">
        <v>16000</v>
      </c>
      <c r="J234" s="112">
        <v>16000</v>
      </c>
      <c r="K234" s="112">
        <v>800</v>
      </c>
      <c r="L234" s="112">
        <v>800</v>
      </c>
      <c r="M234" s="112">
        <v>800</v>
      </c>
      <c r="N234" s="112">
        <v>16000</v>
      </c>
      <c r="O234" s="112">
        <v>28000</v>
      </c>
      <c r="P234" s="112">
        <v>2400</v>
      </c>
      <c r="Q234" s="112">
        <v>0</v>
      </c>
      <c r="R234" s="112">
        <v>4800</v>
      </c>
      <c r="S234" s="112">
        <v>1600</v>
      </c>
      <c r="T234" s="112">
        <v>4800</v>
      </c>
      <c r="U234" s="112">
        <v>0</v>
      </c>
      <c r="V234" s="112">
        <v>0</v>
      </c>
      <c r="W234" s="112">
        <v>0</v>
      </c>
      <c r="X234" s="112">
        <v>23750</v>
      </c>
      <c r="Y234" s="112">
        <v>0</v>
      </c>
      <c r="Z234" s="112">
        <v>0</v>
      </c>
      <c r="AA234" s="112">
        <v>16000</v>
      </c>
    </row>
    <row r="235" ht="13.5" customHeight="1" spans="1:27">
      <c r="A235" s="109"/>
      <c r="B235" s="110" t="s">
        <v>632</v>
      </c>
      <c r="C235" s="109"/>
      <c r="D235" s="109"/>
      <c r="E235" s="110" t="s">
        <v>633</v>
      </c>
      <c r="F235" s="109"/>
      <c r="G235" s="109"/>
      <c r="H235" s="111">
        <v>131750</v>
      </c>
      <c r="I235" s="112">
        <v>16000</v>
      </c>
      <c r="J235" s="112">
        <v>16000</v>
      </c>
      <c r="K235" s="112">
        <v>800</v>
      </c>
      <c r="L235" s="112">
        <v>800</v>
      </c>
      <c r="M235" s="112">
        <v>800</v>
      </c>
      <c r="N235" s="112">
        <v>16000</v>
      </c>
      <c r="O235" s="112">
        <v>28000</v>
      </c>
      <c r="P235" s="112">
        <v>2400</v>
      </c>
      <c r="Q235" s="112">
        <v>0</v>
      </c>
      <c r="R235" s="112">
        <v>4800</v>
      </c>
      <c r="S235" s="112">
        <v>1600</v>
      </c>
      <c r="T235" s="112">
        <v>4800</v>
      </c>
      <c r="U235" s="112">
        <v>0</v>
      </c>
      <c r="V235" s="112">
        <v>0</v>
      </c>
      <c r="W235" s="112">
        <v>0</v>
      </c>
      <c r="X235" s="112">
        <v>23750</v>
      </c>
      <c r="Y235" s="112">
        <v>0</v>
      </c>
      <c r="Z235" s="112">
        <v>0</v>
      </c>
      <c r="AA235" s="112">
        <v>16000</v>
      </c>
    </row>
    <row r="236" ht="13.5" customHeight="1" spans="1:27">
      <c r="A236" s="110" t="s">
        <v>612</v>
      </c>
      <c r="B236" s="110" t="s">
        <v>632</v>
      </c>
      <c r="C236" s="110" t="s">
        <v>634</v>
      </c>
      <c r="D236" s="109"/>
      <c r="E236" s="110" t="s">
        <v>765</v>
      </c>
      <c r="F236" s="110" t="s">
        <v>766</v>
      </c>
      <c r="G236" s="110" t="s">
        <v>766</v>
      </c>
      <c r="H236" s="111">
        <v>131750</v>
      </c>
      <c r="I236" s="112">
        <v>16000</v>
      </c>
      <c r="J236" s="112">
        <v>16000</v>
      </c>
      <c r="K236" s="112">
        <v>800</v>
      </c>
      <c r="L236" s="112">
        <v>800</v>
      </c>
      <c r="M236" s="112">
        <v>800</v>
      </c>
      <c r="N236" s="112">
        <v>16000</v>
      </c>
      <c r="O236" s="112">
        <v>28000</v>
      </c>
      <c r="P236" s="112">
        <v>2400</v>
      </c>
      <c r="Q236" s="112">
        <v>0</v>
      </c>
      <c r="R236" s="112">
        <v>4800</v>
      </c>
      <c r="S236" s="112">
        <v>1600</v>
      </c>
      <c r="T236" s="112">
        <v>4800</v>
      </c>
      <c r="U236" s="112">
        <v>0</v>
      </c>
      <c r="V236" s="112">
        <v>0</v>
      </c>
      <c r="W236" s="112">
        <v>0</v>
      </c>
      <c r="X236" s="112">
        <v>23750</v>
      </c>
      <c r="Y236" s="112">
        <v>0</v>
      </c>
      <c r="Z236" s="112">
        <v>0</v>
      </c>
      <c r="AA236" s="112">
        <v>16000</v>
      </c>
    </row>
    <row r="237" ht="13.5" customHeight="1" spans="1:27">
      <c r="A237" s="109"/>
      <c r="B237" s="109"/>
      <c r="C237" s="109"/>
      <c r="D237" s="110" t="s">
        <v>890</v>
      </c>
      <c r="E237" s="110" t="s">
        <v>637</v>
      </c>
      <c r="F237" s="109"/>
      <c r="G237" s="109"/>
      <c r="H237" s="111">
        <v>103500</v>
      </c>
      <c r="I237" s="112">
        <v>10000</v>
      </c>
      <c r="J237" s="112">
        <v>2000</v>
      </c>
      <c r="K237" s="112">
        <v>2000</v>
      </c>
      <c r="L237" s="112">
        <v>2000</v>
      </c>
      <c r="M237" s="112">
        <v>2000</v>
      </c>
      <c r="N237" s="112">
        <v>20000</v>
      </c>
      <c r="O237" s="112">
        <v>11000</v>
      </c>
      <c r="P237" s="112">
        <v>3000</v>
      </c>
      <c r="Q237" s="112">
        <v>0</v>
      </c>
      <c r="R237" s="112">
        <v>2000</v>
      </c>
      <c r="S237" s="112">
        <v>2000</v>
      </c>
      <c r="T237" s="112">
        <v>4000</v>
      </c>
      <c r="U237" s="112">
        <v>0</v>
      </c>
      <c r="V237" s="112">
        <v>0</v>
      </c>
      <c r="W237" s="112">
        <v>0</v>
      </c>
      <c r="X237" s="112">
        <v>28500</v>
      </c>
      <c r="Y237" s="112">
        <v>0</v>
      </c>
      <c r="Z237" s="112">
        <v>0</v>
      </c>
      <c r="AA237" s="112">
        <v>15000</v>
      </c>
    </row>
    <row r="238" ht="13.5" customHeight="1" spans="1:27">
      <c r="A238" s="110" t="s">
        <v>612</v>
      </c>
      <c r="B238" s="109"/>
      <c r="C238" s="109"/>
      <c r="D238" s="109"/>
      <c r="E238" s="110" t="s">
        <v>613</v>
      </c>
      <c r="F238" s="109"/>
      <c r="G238" s="109"/>
      <c r="H238" s="111">
        <v>103500</v>
      </c>
      <c r="I238" s="112">
        <v>10000</v>
      </c>
      <c r="J238" s="112">
        <v>2000</v>
      </c>
      <c r="K238" s="112">
        <v>2000</v>
      </c>
      <c r="L238" s="112">
        <v>2000</v>
      </c>
      <c r="M238" s="112">
        <v>2000</v>
      </c>
      <c r="N238" s="112">
        <v>20000</v>
      </c>
      <c r="O238" s="112">
        <v>11000</v>
      </c>
      <c r="P238" s="112">
        <v>3000</v>
      </c>
      <c r="Q238" s="112">
        <v>0</v>
      </c>
      <c r="R238" s="112">
        <v>2000</v>
      </c>
      <c r="S238" s="112">
        <v>2000</v>
      </c>
      <c r="T238" s="112">
        <v>4000</v>
      </c>
      <c r="U238" s="112">
        <v>0</v>
      </c>
      <c r="V238" s="112">
        <v>0</v>
      </c>
      <c r="W238" s="112">
        <v>0</v>
      </c>
      <c r="X238" s="112">
        <v>28500</v>
      </c>
      <c r="Y238" s="112">
        <v>0</v>
      </c>
      <c r="Z238" s="112">
        <v>0</v>
      </c>
      <c r="AA238" s="112">
        <v>15000</v>
      </c>
    </row>
    <row r="239" ht="13.5" customHeight="1" spans="1:27">
      <c r="A239" s="109"/>
      <c r="B239" s="110" t="s">
        <v>632</v>
      </c>
      <c r="C239" s="109"/>
      <c r="D239" s="109"/>
      <c r="E239" s="110" t="s">
        <v>633</v>
      </c>
      <c r="F239" s="109"/>
      <c r="G239" s="109"/>
      <c r="H239" s="111">
        <v>103500</v>
      </c>
      <c r="I239" s="112">
        <v>10000</v>
      </c>
      <c r="J239" s="112">
        <v>2000</v>
      </c>
      <c r="K239" s="112">
        <v>2000</v>
      </c>
      <c r="L239" s="112">
        <v>2000</v>
      </c>
      <c r="M239" s="112">
        <v>2000</v>
      </c>
      <c r="N239" s="112">
        <v>20000</v>
      </c>
      <c r="O239" s="112">
        <v>11000</v>
      </c>
      <c r="P239" s="112">
        <v>3000</v>
      </c>
      <c r="Q239" s="112">
        <v>0</v>
      </c>
      <c r="R239" s="112">
        <v>2000</v>
      </c>
      <c r="S239" s="112">
        <v>2000</v>
      </c>
      <c r="T239" s="112">
        <v>4000</v>
      </c>
      <c r="U239" s="112">
        <v>0</v>
      </c>
      <c r="V239" s="112">
        <v>0</v>
      </c>
      <c r="W239" s="112">
        <v>0</v>
      </c>
      <c r="X239" s="112">
        <v>28500</v>
      </c>
      <c r="Y239" s="112">
        <v>0</v>
      </c>
      <c r="Z239" s="112">
        <v>0</v>
      </c>
      <c r="AA239" s="112">
        <v>15000</v>
      </c>
    </row>
    <row r="240" ht="13.5" customHeight="1" spans="1:27">
      <c r="A240" s="110" t="s">
        <v>612</v>
      </c>
      <c r="B240" s="110" t="s">
        <v>632</v>
      </c>
      <c r="C240" s="110" t="s">
        <v>635</v>
      </c>
      <c r="D240" s="109"/>
      <c r="E240" s="110" t="s">
        <v>891</v>
      </c>
      <c r="F240" s="110" t="s">
        <v>812</v>
      </c>
      <c r="G240" s="110" t="s">
        <v>812</v>
      </c>
      <c r="H240" s="111">
        <v>103500</v>
      </c>
      <c r="I240" s="112">
        <v>10000</v>
      </c>
      <c r="J240" s="112">
        <v>2000</v>
      </c>
      <c r="K240" s="112">
        <v>2000</v>
      </c>
      <c r="L240" s="112">
        <v>2000</v>
      </c>
      <c r="M240" s="112">
        <v>2000</v>
      </c>
      <c r="N240" s="112">
        <v>20000</v>
      </c>
      <c r="O240" s="112">
        <v>11000</v>
      </c>
      <c r="P240" s="112">
        <v>3000</v>
      </c>
      <c r="Q240" s="112">
        <v>0</v>
      </c>
      <c r="R240" s="112">
        <v>2000</v>
      </c>
      <c r="S240" s="112">
        <v>2000</v>
      </c>
      <c r="T240" s="112">
        <v>4000</v>
      </c>
      <c r="U240" s="112">
        <v>0</v>
      </c>
      <c r="V240" s="112">
        <v>0</v>
      </c>
      <c r="W240" s="112">
        <v>0</v>
      </c>
      <c r="X240" s="112">
        <v>28500</v>
      </c>
      <c r="Y240" s="112">
        <v>0</v>
      </c>
      <c r="Z240" s="112">
        <v>0</v>
      </c>
      <c r="AA240" s="112">
        <v>15000</v>
      </c>
    </row>
    <row r="241" ht="13.5" customHeight="1" spans="1:27">
      <c r="A241" s="109"/>
      <c r="B241" s="109"/>
      <c r="C241" s="109"/>
      <c r="D241" s="110" t="s">
        <v>892</v>
      </c>
      <c r="E241" s="110" t="s">
        <v>473</v>
      </c>
      <c r="F241" s="109"/>
      <c r="G241" s="109"/>
      <c r="H241" s="111">
        <v>262500</v>
      </c>
      <c r="I241" s="112">
        <v>26000</v>
      </c>
      <c r="J241" s="112">
        <v>26000</v>
      </c>
      <c r="K241" s="112">
        <v>1300</v>
      </c>
      <c r="L241" s="112">
        <v>1300</v>
      </c>
      <c r="M241" s="112">
        <v>1300</v>
      </c>
      <c r="N241" s="112">
        <v>26000</v>
      </c>
      <c r="O241" s="112">
        <v>52000</v>
      </c>
      <c r="P241" s="112">
        <v>26000</v>
      </c>
      <c r="Q241" s="112">
        <v>0</v>
      </c>
      <c r="R241" s="112">
        <v>7800</v>
      </c>
      <c r="S241" s="112">
        <v>2600</v>
      </c>
      <c r="T241" s="112">
        <v>6500</v>
      </c>
      <c r="U241" s="112">
        <v>0</v>
      </c>
      <c r="V241" s="112">
        <v>0</v>
      </c>
      <c r="W241" s="112">
        <v>0</v>
      </c>
      <c r="X241" s="112">
        <v>28500</v>
      </c>
      <c r="Y241" s="112">
        <v>0</v>
      </c>
      <c r="Z241" s="112">
        <v>0</v>
      </c>
      <c r="AA241" s="112">
        <v>57200</v>
      </c>
    </row>
    <row r="242" ht="13.5" customHeight="1" spans="1:27">
      <c r="A242" s="110" t="s">
        <v>612</v>
      </c>
      <c r="B242" s="109"/>
      <c r="C242" s="109"/>
      <c r="D242" s="109"/>
      <c r="E242" s="110" t="s">
        <v>613</v>
      </c>
      <c r="F242" s="109"/>
      <c r="G242" s="109"/>
      <c r="H242" s="111">
        <v>262500</v>
      </c>
      <c r="I242" s="112">
        <v>26000</v>
      </c>
      <c r="J242" s="112">
        <v>26000</v>
      </c>
      <c r="K242" s="112">
        <v>1300</v>
      </c>
      <c r="L242" s="112">
        <v>1300</v>
      </c>
      <c r="M242" s="112">
        <v>1300</v>
      </c>
      <c r="N242" s="112">
        <v>26000</v>
      </c>
      <c r="O242" s="112">
        <v>52000</v>
      </c>
      <c r="P242" s="112">
        <v>26000</v>
      </c>
      <c r="Q242" s="112">
        <v>0</v>
      </c>
      <c r="R242" s="112">
        <v>7800</v>
      </c>
      <c r="S242" s="112">
        <v>2600</v>
      </c>
      <c r="T242" s="112">
        <v>6500</v>
      </c>
      <c r="U242" s="112">
        <v>0</v>
      </c>
      <c r="V242" s="112">
        <v>0</v>
      </c>
      <c r="W242" s="112">
        <v>0</v>
      </c>
      <c r="X242" s="112">
        <v>28500</v>
      </c>
      <c r="Y242" s="112">
        <v>0</v>
      </c>
      <c r="Z242" s="112">
        <v>0</v>
      </c>
      <c r="AA242" s="112">
        <v>57200</v>
      </c>
    </row>
    <row r="243" ht="13.5" customHeight="1" spans="1:27">
      <c r="A243" s="109"/>
      <c r="B243" s="110" t="s">
        <v>632</v>
      </c>
      <c r="C243" s="109"/>
      <c r="D243" s="109"/>
      <c r="E243" s="110" t="s">
        <v>633</v>
      </c>
      <c r="F243" s="109"/>
      <c r="G243" s="109"/>
      <c r="H243" s="111">
        <v>262500</v>
      </c>
      <c r="I243" s="112">
        <v>26000</v>
      </c>
      <c r="J243" s="112">
        <v>26000</v>
      </c>
      <c r="K243" s="112">
        <v>1300</v>
      </c>
      <c r="L243" s="112">
        <v>1300</v>
      </c>
      <c r="M243" s="112">
        <v>1300</v>
      </c>
      <c r="N243" s="112">
        <v>26000</v>
      </c>
      <c r="O243" s="112">
        <v>52000</v>
      </c>
      <c r="P243" s="112">
        <v>26000</v>
      </c>
      <c r="Q243" s="112">
        <v>0</v>
      </c>
      <c r="R243" s="112">
        <v>7800</v>
      </c>
      <c r="S243" s="112">
        <v>2600</v>
      </c>
      <c r="T243" s="112">
        <v>6500</v>
      </c>
      <c r="U243" s="112">
        <v>0</v>
      </c>
      <c r="V243" s="112">
        <v>0</v>
      </c>
      <c r="W243" s="112">
        <v>0</v>
      </c>
      <c r="X243" s="112">
        <v>28500</v>
      </c>
      <c r="Y243" s="112">
        <v>0</v>
      </c>
      <c r="Z243" s="112">
        <v>0</v>
      </c>
      <c r="AA243" s="112">
        <v>57200</v>
      </c>
    </row>
    <row r="244" ht="13.5" customHeight="1" spans="1:27">
      <c r="A244" s="110" t="s">
        <v>612</v>
      </c>
      <c r="B244" s="110" t="s">
        <v>632</v>
      </c>
      <c r="C244" s="110" t="s">
        <v>642</v>
      </c>
      <c r="D244" s="109"/>
      <c r="E244" s="110" t="s">
        <v>893</v>
      </c>
      <c r="F244" s="110" t="s">
        <v>781</v>
      </c>
      <c r="G244" s="110" t="s">
        <v>781</v>
      </c>
      <c r="H244" s="111">
        <v>262500</v>
      </c>
      <c r="I244" s="112">
        <v>26000</v>
      </c>
      <c r="J244" s="112">
        <v>26000</v>
      </c>
      <c r="K244" s="112">
        <v>1300</v>
      </c>
      <c r="L244" s="112">
        <v>1300</v>
      </c>
      <c r="M244" s="112">
        <v>1300</v>
      </c>
      <c r="N244" s="112">
        <v>26000</v>
      </c>
      <c r="O244" s="112">
        <v>52000</v>
      </c>
      <c r="P244" s="112">
        <v>26000</v>
      </c>
      <c r="Q244" s="112">
        <v>0</v>
      </c>
      <c r="R244" s="112">
        <v>7800</v>
      </c>
      <c r="S244" s="112">
        <v>2600</v>
      </c>
      <c r="T244" s="112">
        <v>6500</v>
      </c>
      <c r="U244" s="112">
        <v>0</v>
      </c>
      <c r="V244" s="112">
        <v>0</v>
      </c>
      <c r="W244" s="112">
        <v>0</v>
      </c>
      <c r="X244" s="112">
        <v>28500</v>
      </c>
      <c r="Y244" s="112">
        <v>0</v>
      </c>
      <c r="Z244" s="112">
        <v>0</v>
      </c>
      <c r="AA244" s="112">
        <v>57200</v>
      </c>
    </row>
    <row r="245" ht="13.5" customHeight="1" spans="1:27">
      <c r="A245" s="109"/>
      <c r="B245" s="109"/>
      <c r="C245" s="109"/>
      <c r="D245" s="110" t="s">
        <v>894</v>
      </c>
      <c r="E245" s="110" t="s">
        <v>380</v>
      </c>
      <c r="F245" s="109"/>
      <c r="G245" s="109"/>
      <c r="H245" s="111">
        <v>111000</v>
      </c>
      <c r="I245" s="112">
        <v>11000</v>
      </c>
      <c r="J245" s="112">
        <v>2200</v>
      </c>
      <c r="K245" s="112">
        <v>2200</v>
      </c>
      <c r="L245" s="112">
        <v>2200</v>
      </c>
      <c r="M245" s="112">
        <v>2200</v>
      </c>
      <c r="N245" s="112">
        <v>22000</v>
      </c>
      <c r="O245" s="112">
        <v>12100</v>
      </c>
      <c r="P245" s="112">
        <v>3300</v>
      </c>
      <c r="Q245" s="112">
        <v>0</v>
      </c>
      <c r="R245" s="112">
        <v>2200</v>
      </c>
      <c r="S245" s="112">
        <v>2200</v>
      </c>
      <c r="T245" s="112">
        <v>4400</v>
      </c>
      <c r="U245" s="112">
        <v>0</v>
      </c>
      <c r="V245" s="112">
        <v>0</v>
      </c>
      <c r="W245" s="112">
        <v>0</v>
      </c>
      <c r="X245" s="112">
        <v>28500</v>
      </c>
      <c r="Y245" s="112">
        <v>0</v>
      </c>
      <c r="Z245" s="112">
        <v>0</v>
      </c>
      <c r="AA245" s="112">
        <v>16500</v>
      </c>
    </row>
    <row r="246" ht="13.5" customHeight="1" spans="1:27">
      <c r="A246" s="110" t="s">
        <v>612</v>
      </c>
      <c r="B246" s="109"/>
      <c r="C246" s="109"/>
      <c r="D246" s="109"/>
      <c r="E246" s="110" t="s">
        <v>613</v>
      </c>
      <c r="F246" s="109"/>
      <c r="G246" s="109"/>
      <c r="H246" s="111">
        <v>111000</v>
      </c>
      <c r="I246" s="112">
        <v>11000</v>
      </c>
      <c r="J246" s="112">
        <v>2200</v>
      </c>
      <c r="K246" s="112">
        <v>2200</v>
      </c>
      <c r="L246" s="112">
        <v>2200</v>
      </c>
      <c r="M246" s="112">
        <v>2200</v>
      </c>
      <c r="N246" s="112">
        <v>22000</v>
      </c>
      <c r="O246" s="112">
        <v>12100</v>
      </c>
      <c r="P246" s="112">
        <v>3300</v>
      </c>
      <c r="Q246" s="112">
        <v>0</v>
      </c>
      <c r="R246" s="112">
        <v>2200</v>
      </c>
      <c r="S246" s="112">
        <v>2200</v>
      </c>
      <c r="T246" s="112">
        <v>4400</v>
      </c>
      <c r="U246" s="112">
        <v>0</v>
      </c>
      <c r="V246" s="112">
        <v>0</v>
      </c>
      <c r="W246" s="112">
        <v>0</v>
      </c>
      <c r="X246" s="112">
        <v>28500</v>
      </c>
      <c r="Y246" s="112">
        <v>0</v>
      </c>
      <c r="Z246" s="112">
        <v>0</v>
      </c>
      <c r="AA246" s="112">
        <v>16500</v>
      </c>
    </row>
    <row r="247" ht="13.5" customHeight="1" spans="1:27">
      <c r="A247" s="109"/>
      <c r="B247" s="110" t="s">
        <v>632</v>
      </c>
      <c r="C247" s="109"/>
      <c r="D247" s="109"/>
      <c r="E247" s="110" t="s">
        <v>633</v>
      </c>
      <c r="F247" s="109"/>
      <c r="G247" s="109"/>
      <c r="H247" s="111">
        <v>111000</v>
      </c>
      <c r="I247" s="112">
        <v>11000</v>
      </c>
      <c r="J247" s="112">
        <v>2200</v>
      </c>
      <c r="K247" s="112">
        <v>2200</v>
      </c>
      <c r="L247" s="112">
        <v>2200</v>
      </c>
      <c r="M247" s="112">
        <v>2200</v>
      </c>
      <c r="N247" s="112">
        <v>22000</v>
      </c>
      <c r="O247" s="112">
        <v>12100</v>
      </c>
      <c r="P247" s="112">
        <v>3300</v>
      </c>
      <c r="Q247" s="112">
        <v>0</v>
      </c>
      <c r="R247" s="112">
        <v>2200</v>
      </c>
      <c r="S247" s="112">
        <v>2200</v>
      </c>
      <c r="T247" s="112">
        <v>4400</v>
      </c>
      <c r="U247" s="112">
        <v>0</v>
      </c>
      <c r="V247" s="112">
        <v>0</v>
      </c>
      <c r="W247" s="112">
        <v>0</v>
      </c>
      <c r="X247" s="112">
        <v>28500</v>
      </c>
      <c r="Y247" s="112">
        <v>0</v>
      </c>
      <c r="Z247" s="112">
        <v>0</v>
      </c>
      <c r="AA247" s="112">
        <v>16500</v>
      </c>
    </row>
    <row r="248" ht="13.5" customHeight="1" spans="1:27">
      <c r="A248" s="110" t="s">
        <v>612</v>
      </c>
      <c r="B248" s="110" t="s">
        <v>632</v>
      </c>
      <c r="C248" s="110" t="s">
        <v>635</v>
      </c>
      <c r="D248" s="109"/>
      <c r="E248" s="110" t="s">
        <v>891</v>
      </c>
      <c r="F248" s="110" t="s">
        <v>812</v>
      </c>
      <c r="G248" s="110" t="s">
        <v>812</v>
      </c>
      <c r="H248" s="111">
        <v>111000</v>
      </c>
      <c r="I248" s="112">
        <v>11000</v>
      </c>
      <c r="J248" s="112">
        <v>2200</v>
      </c>
      <c r="K248" s="112">
        <v>2200</v>
      </c>
      <c r="L248" s="112">
        <v>2200</v>
      </c>
      <c r="M248" s="112">
        <v>2200</v>
      </c>
      <c r="N248" s="112">
        <v>22000</v>
      </c>
      <c r="O248" s="112">
        <v>12100</v>
      </c>
      <c r="P248" s="112">
        <v>3300</v>
      </c>
      <c r="Q248" s="112">
        <v>0</v>
      </c>
      <c r="R248" s="112">
        <v>2200</v>
      </c>
      <c r="S248" s="112">
        <v>2200</v>
      </c>
      <c r="T248" s="112">
        <v>4400</v>
      </c>
      <c r="U248" s="112">
        <v>0</v>
      </c>
      <c r="V248" s="112">
        <v>0</v>
      </c>
      <c r="W248" s="112">
        <v>0</v>
      </c>
      <c r="X248" s="112">
        <v>28500</v>
      </c>
      <c r="Y248" s="112">
        <v>0</v>
      </c>
      <c r="Z248" s="112">
        <v>0</v>
      </c>
      <c r="AA248" s="112">
        <v>16500</v>
      </c>
    </row>
    <row r="249" ht="13.5" customHeight="1" spans="1:27">
      <c r="A249" s="109"/>
      <c r="B249" s="109"/>
      <c r="C249" s="109"/>
      <c r="D249" s="110" t="s">
        <v>895</v>
      </c>
      <c r="E249" s="110" t="s">
        <v>638</v>
      </c>
      <c r="F249" s="109"/>
      <c r="G249" s="109"/>
      <c r="H249" s="111">
        <v>53750</v>
      </c>
      <c r="I249" s="112">
        <v>4000</v>
      </c>
      <c r="J249" s="112">
        <v>800</v>
      </c>
      <c r="K249" s="112">
        <v>800</v>
      </c>
      <c r="L249" s="112">
        <v>800</v>
      </c>
      <c r="M249" s="112">
        <v>800</v>
      </c>
      <c r="N249" s="112">
        <v>8000</v>
      </c>
      <c r="O249" s="112">
        <v>4400</v>
      </c>
      <c r="P249" s="112">
        <v>1200</v>
      </c>
      <c r="Q249" s="112">
        <v>0</v>
      </c>
      <c r="R249" s="112">
        <v>800</v>
      </c>
      <c r="S249" s="112">
        <v>800</v>
      </c>
      <c r="T249" s="112">
        <v>1600</v>
      </c>
      <c r="U249" s="112">
        <v>0</v>
      </c>
      <c r="V249" s="112">
        <v>0</v>
      </c>
      <c r="W249" s="112">
        <v>0</v>
      </c>
      <c r="X249" s="112">
        <v>23750</v>
      </c>
      <c r="Y249" s="112">
        <v>0</v>
      </c>
      <c r="Z249" s="112">
        <v>0</v>
      </c>
      <c r="AA249" s="112">
        <v>6000</v>
      </c>
    </row>
    <row r="250" ht="13.5" customHeight="1" spans="1:27">
      <c r="A250" s="110" t="s">
        <v>612</v>
      </c>
      <c r="B250" s="109"/>
      <c r="C250" s="109"/>
      <c r="D250" s="109"/>
      <c r="E250" s="110" t="s">
        <v>613</v>
      </c>
      <c r="F250" s="109"/>
      <c r="G250" s="109"/>
      <c r="H250" s="111">
        <v>53750</v>
      </c>
      <c r="I250" s="112">
        <v>4000</v>
      </c>
      <c r="J250" s="112">
        <v>800</v>
      </c>
      <c r="K250" s="112">
        <v>800</v>
      </c>
      <c r="L250" s="112">
        <v>800</v>
      </c>
      <c r="M250" s="112">
        <v>800</v>
      </c>
      <c r="N250" s="112">
        <v>8000</v>
      </c>
      <c r="O250" s="112">
        <v>4400</v>
      </c>
      <c r="P250" s="112">
        <v>1200</v>
      </c>
      <c r="Q250" s="112">
        <v>0</v>
      </c>
      <c r="R250" s="112">
        <v>800</v>
      </c>
      <c r="S250" s="112">
        <v>800</v>
      </c>
      <c r="T250" s="112">
        <v>1600</v>
      </c>
      <c r="U250" s="112">
        <v>0</v>
      </c>
      <c r="V250" s="112">
        <v>0</v>
      </c>
      <c r="W250" s="112">
        <v>0</v>
      </c>
      <c r="X250" s="112">
        <v>23750</v>
      </c>
      <c r="Y250" s="112">
        <v>0</v>
      </c>
      <c r="Z250" s="112">
        <v>0</v>
      </c>
      <c r="AA250" s="112">
        <v>6000</v>
      </c>
    </row>
    <row r="251" ht="13.5" customHeight="1" spans="1:27">
      <c r="A251" s="109"/>
      <c r="B251" s="110" t="s">
        <v>632</v>
      </c>
      <c r="C251" s="109"/>
      <c r="D251" s="109"/>
      <c r="E251" s="110" t="s">
        <v>633</v>
      </c>
      <c r="F251" s="109"/>
      <c r="G251" s="109"/>
      <c r="H251" s="111">
        <v>53750</v>
      </c>
      <c r="I251" s="112">
        <v>4000</v>
      </c>
      <c r="J251" s="112">
        <v>800</v>
      </c>
      <c r="K251" s="112">
        <v>800</v>
      </c>
      <c r="L251" s="112">
        <v>800</v>
      </c>
      <c r="M251" s="112">
        <v>800</v>
      </c>
      <c r="N251" s="112">
        <v>8000</v>
      </c>
      <c r="O251" s="112">
        <v>4400</v>
      </c>
      <c r="P251" s="112">
        <v>1200</v>
      </c>
      <c r="Q251" s="112">
        <v>0</v>
      </c>
      <c r="R251" s="112">
        <v>800</v>
      </c>
      <c r="S251" s="112">
        <v>800</v>
      </c>
      <c r="T251" s="112">
        <v>1600</v>
      </c>
      <c r="U251" s="112">
        <v>0</v>
      </c>
      <c r="V251" s="112">
        <v>0</v>
      </c>
      <c r="W251" s="112">
        <v>0</v>
      </c>
      <c r="X251" s="112">
        <v>23750</v>
      </c>
      <c r="Y251" s="112">
        <v>0</v>
      </c>
      <c r="Z251" s="112">
        <v>0</v>
      </c>
      <c r="AA251" s="112">
        <v>6000</v>
      </c>
    </row>
    <row r="252" ht="13.5" customHeight="1" spans="1:27">
      <c r="A252" s="110" t="s">
        <v>612</v>
      </c>
      <c r="B252" s="110" t="s">
        <v>632</v>
      </c>
      <c r="C252" s="110" t="s">
        <v>635</v>
      </c>
      <c r="D252" s="109"/>
      <c r="E252" s="110" t="s">
        <v>891</v>
      </c>
      <c r="F252" s="110" t="s">
        <v>812</v>
      </c>
      <c r="G252" s="110" t="s">
        <v>812</v>
      </c>
      <c r="H252" s="111">
        <v>53750</v>
      </c>
      <c r="I252" s="112">
        <v>4000</v>
      </c>
      <c r="J252" s="112">
        <v>800</v>
      </c>
      <c r="K252" s="112">
        <v>800</v>
      </c>
      <c r="L252" s="112">
        <v>800</v>
      </c>
      <c r="M252" s="112">
        <v>800</v>
      </c>
      <c r="N252" s="112">
        <v>8000</v>
      </c>
      <c r="O252" s="112">
        <v>4400</v>
      </c>
      <c r="P252" s="112">
        <v>1200</v>
      </c>
      <c r="Q252" s="112">
        <v>0</v>
      </c>
      <c r="R252" s="112">
        <v>800</v>
      </c>
      <c r="S252" s="112">
        <v>800</v>
      </c>
      <c r="T252" s="112">
        <v>1600</v>
      </c>
      <c r="U252" s="112">
        <v>0</v>
      </c>
      <c r="V252" s="112">
        <v>0</v>
      </c>
      <c r="W252" s="112">
        <v>0</v>
      </c>
      <c r="X252" s="112">
        <v>23750</v>
      </c>
      <c r="Y252" s="112">
        <v>0</v>
      </c>
      <c r="Z252" s="112">
        <v>0</v>
      </c>
      <c r="AA252" s="112">
        <v>6000</v>
      </c>
    </row>
    <row r="253" ht="13.5" customHeight="1" spans="1:27">
      <c r="A253" s="109"/>
      <c r="B253" s="109"/>
      <c r="C253" s="109"/>
      <c r="D253" s="110" t="s">
        <v>896</v>
      </c>
      <c r="E253" s="110" t="s">
        <v>639</v>
      </c>
      <c r="F253" s="109"/>
      <c r="G253" s="109"/>
      <c r="H253" s="111">
        <v>69900</v>
      </c>
      <c r="I253" s="112">
        <v>0</v>
      </c>
      <c r="J253" s="112">
        <v>0</v>
      </c>
      <c r="K253" s="112">
        <v>0</v>
      </c>
      <c r="L253" s="112">
        <v>0</v>
      </c>
      <c r="M253" s="112">
        <v>0</v>
      </c>
      <c r="N253" s="112">
        <v>36000</v>
      </c>
      <c r="O253" s="112">
        <v>0</v>
      </c>
      <c r="P253" s="112">
        <v>5400</v>
      </c>
      <c r="Q253" s="112">
        <v>0</v>
      </c>
      <c r="R253" s="112">
        <v>0</v>
      </c>
      <c r="S253" s="112">
        <v>0</v>
      </c>
      <c r="T253" s="112">
        <v>0</v>
      </c>
      <c r="U253" s="112">
        <v>0</v>
      </c>
      <c r="V253" s="112">
        <v>0</v>
      </c>
      <c r="W253" s="112">
        <v>0</v>
      </c>
      <c r="X253" s="112">
        <v>28500</v>
      </c>
      <c r="Y253" s="112">
        <v>0</v>
      </c>
      <c r="Z253" s="112">
        <v>0</v>
      </c>
      <c r="AA253" s="112">
        <v>0</v>
      </c>
    </row>
    <row r="254" ht="13.5" customHeight="1" spans="1:27">
      <c r="A254" s="110" t="s">
        <v>612</v>
      </c>
      <c r="B254" s="109"/>
      <c r="C254" s="109"/>
      <c r="D254" s="109"/>
      <c r="E254" s="110" t="s">
        <v>613</v>
      </c>
      <c r="F254" s="109"/>
      <c r="G254" s="109"/>
      <c r="H254" s="111">
        <v>69900</v>
      </c>
      <c r="I254" s="112">
        <v>0</v>
      </c>
      <c r="J254" s="112">
        <v>0</v>
      </c>
      <c r="K254" s="112">
        <v>0</v>
      </c>
      <c r="L254" s="112">
        <v>0</v>
      </c>
      <c r="M254" s="112">
        <v>0</v>
      </c>
      <c r="N254" s="112">
        <v>36000</v>
      </c>
      <c r="O254" s="112">
        <v>0</v>
      </c>
      <c r="P254" s="112">
        <v>5400</v>
      </c>
      <c r="Q254" s="112">
        <v>0</v>
      </c>
      <c r="R254" s="112">
        <v>0</v>
      </c>
      <c r="S254" s="112">
        <v>0</v>
      </c>
      <c r="T254" s="112">
        <v>0</v>
      </c>
      <c r="U254" s="112">
        <v>0</v>
      </c>
      <c r="V254" s="112">
        <v>0</v>
      </c>
      <c r="W254" s="112">
        <v>0</v>
      </c>
      <c r="X254" s="112">
        <v>28500</v>
      </c>
      <c r="Y254" s="112">
        <v>0</v>
      </c>
      <c r="Z254" s="112">
        <v>0</v>
      </c>
      <c r="AA254" s="112">
        <v>0</v>
      </c>
    </row>
    <row r="255" ht="13.5" customHeight="1" spans="1:27">
      <c r="A255" s="109"/>
      <c r="B255" s="110" t="s">
        <v>632</v>
      </c>
      <c r="C255" s="109"/>
      <c r="D255" s="109"/>
      <c r="E255" s="110" t="s">
        <v>633</v>
      </c>
      <c r="F255" s="109"/>
      <c r="G255" s="109"/>
      <c r="H255" s="111">
        <v>69900</v>
      </c>
      <c r="I255" s="112">
        <v>0</v>
      </c>
      <c r="J255" s="112">
        <v>0</v>
      </c>
      <c r="K255" s="112">
        <v>0</v>
      </c>
      <c r="L255" s="112">
        <v>0</v>
      </c>
      <c r="M255" s="112">
        <v>0</v>
      </c>
      <c r="N255" s="112">
        <v>36000</v>
      </c>
      <c r="O255" s="112">
        <v>0</v>
      </c>
      <c r="P255" s="112">
        <v>5400</v>
      </c>
      <c r="Q255" s="112">
        <v>0</v>
      </c>
      <c r="R255" s="112">
        <v>0</v>
      </c>
      <c r="S255" s="112">
        <v>0</v>
      </c>
      <c r="T255" s="112">
        <v>0</v>
      </c>
      <c r="U255" s="112">
        <v>0</v>
      </c>
      <c r="V255" s="112">
        <v>0</v>
      </c>
      <c r="W255" s="112">
        <v>0</v>
      </c>
      <c r="X255" s="112">
        <v>28500</v>
      </c>
      <c r="Y255" s="112">
        <v>0</v>
      </c>
      <c r="Z255" s="112">
        <v>0</v>
      </c>
      <c r="AA255" s="112">
        <v>0</v>
      </c>
    </row>
    <row r="256" ht="13.5" customHeight="1" spans="1:27">
      <c r="A256" s="110" t="s">
        <v>612</v>
      </c>
      <c r="B256" s="110" t="s">
        <v>632</v>
      </c>
      <c r="C256" s="110" t="s">
        <v>635</v>
      </c>
      <c r="D256" s="109"/>
      <c r="E256" s="110" t="s">
        <v>891</v>
      </c>
      <c r="F256" s="110" t="s">
        <v>812</v>
      </c>
      <c r="G256" s="110" t="s">
        <v>812</v>
      </c>
      <c r="H256" s="111">
        <v>69900</v>
      </c>
      <c r="I256" s="112">
        <v>0</v>
      </c>
      <c r="J256" s="112">
        <v>0</v>
      </c>
      <c r="K256" s="112">
        <v>0</v>
      </c>
      <c r="L256" s="112">
        <v>0</v>
      </c>
      <c r="M256" s="112">
        <v>0</v>
      </c>
      <c r="N256" s="112">
        <v>36000</v>
      </c>
      <c r="O256" s="112">
        <v>0</v>
      </c>
      <c r="P256" s="112">
        <v>5400</v>
      </c>
      <c r="Q256" s="112">
        <v>0</v>
      </c>
      <c r="R256" s="112">
        <v>0</v>
      </c>
      <c r="S256" s="112">
        <v>0</v>
      </c>
      <c r="T256" s="112">
        <v>0</v>
      </c>
      <c r="U256" s="112">
        <v>0</v>
      </c>
      <c r="V256" s="112">
        <v>0</v>
      </c>
      <c r="W256" s="112">
        <v>0</v>
      </c>
      <c r="X256" s="112">
        <v>28500</v>
      </c>
      <c r="Y256" s="112">
        <v>0</v>
      </c>
      <c r="Z256" s="112">
        <v>0</v>
      </c>
      <c r="AA256" s="112">
        <v>0</v>
      </c>
    </row>
    <row r="257" ht="13.5" customHeight="1" spans="1:27">
      <c r="A257" s="109"/>
      <c r="B257" s="109"/>
      <c r="C257" s="109"/>
      <c r="D257" s="110" t="s">
        <v>897</v>
      </c>
      <c r="E257" s="110" t="s">
        <v>898</v>
      </c>
      <c r="F257" s="109"/>
      <c r="G257" s="109"/>
      <c r="H257" s="111">
        <v>145250</v>
      </c>
      <c r="I257" s="112">
        <v>18000</v>
      </c>
      <c r="J257" s="112">
        <v>18000</v>
      </c>
      <c r="K257" s="112">
        <v>900</v>
      </c>
      <c r="L257" s="112">
        <v>900</v>
      </c>
      <c r="M257" s="112">
        <v>900</v>
      </c>
      <c r="N257" s="112">
        <v>18000</v>
      </c>
      <c r="O257" s="112">
        <v>31500</v>
      </c>
      <c r="P257" s="112">
        <v>2700</v>
      </c>
      <c r="Q257" s="112">
        <v>0</v>
      </c>
      <c r="R257" s="112">
        <v>5400</v>
      </c>
      <c r="S257" s="112">
        <v>1800</v>
      </c>
      <c r="T257" s="112">
        <v>5400</v>
      </c>
      <c r="U257" s="112">
        <v>0</v>
      </c>
      <c r="V257" s="112">
        <v>0</v>
      </c>
      <c r="W257" s="112">
        <v>0</v>
      </c>
      <c r="X257" s="112">
        <v>23750</v>
      </c>
      <c r="Y257" s="112">
        <v>0</v>
      </c>
      <c r="Z257" s="112">
        <v>0</v>
      </c>
      <c r="AA257" s="112">
        <v>18000</v>
      </c>
    </row>
    <row r="258" ht="13.5" customHeight="1" spans="1:27">
      <c r="A258" s="109"/>
      <c r="B258" s="109"/>
      <c r="C258" s="109"/>
      <c r="D258" s="110" t="s">
        <v>899</v>
      </c>
      <c r="E258" s="110" t="s">
        <v>474</v>
      </c>
      <c r="F258" s="109"/>
      <c r="G258" s="109"/>
      <c r="H258" s="111">
        <v>145250</v>
      </c>
      <c r="I258" s="112">
        <v>18000</v>
      </c>
      <c r="J258" s="112">
        <v>18000</v>
      </c>
      <c r="K258" s="112">
        <v>900</v>
      </c>
      <c r="L258" s="112">
        <v>900</v>
      </c>
      <c r="M258" s="112">
        <v>900</v>
      </c>
      <c r="N258" s="112">
        <v>18000</v>
      </c>
      <c r="O258" s="112">
        <v>31500</v>
      </c>
      <c r="P258" s="112">
        <v>2700</v>
      </c>
      <c r="Q258" s="112">
        <v>0</v>
      </c>
      <c r="R258" s="112">
        <v>5400</v>
      </c>
      <c r="S258" s="112">
        <v>1800</v>
      </c>
      <c r="T258" s="112">
        <v>5400</v>
      </c>
      <c r="U258" s="112">
        <v>0</v>
      </c>
      <c r="V258" s="112">
        <v>0</v>
      </c>
      <c r="W258" s="112">
        <v>0</v>
      </c>
      <c r="X258" s="112">
        <v>23750</v>
      </c>
      <c r="Y258" s="112">
        <v>0</v>
      </c>
      <c r="Z258" s="112">
        <v>0</v>
      </c>
      <c r="AA258" s="112">
        <v>18000</v>
      </c>
    </row>
    <row r="259" ht="13.5" customHeight="1" spans="1:27">
      <c r="A259" s="110" t="s">
        <v>612</v>
      </c>
      <c r="B259" s="109"/>
      <c r="C259" s="109"/>
      <c r="D259" s="109"/>
      <c r="E259" s="110" t="s">
        <v>613</v>
      </c>
      <c r="F259" s="109"/>
      <c r="G259" s="109"/>
      <c r="H259" s="111">
        <v>145250</v>
      </c>
      <c r="I259" s="112">
        <v>18000</v>
      </c>
      <c r="J259" s="112">
        <v>18000</v>
      </c>
      <c r="K259" s="112">
        <v>900</v>
      </c>
      <c r="L259" s="112">
        <v>900</v>
      </c>
      <c r="M259" s="112">
        <v>900</v>
      </c>
      <c r="N259" s="112">
        <v>18000</v>
      </c>
      <c r="O259" s="112">
        <v>31500</v>
      </c>
      <c r="P259" s="112">
        <v>2700</v>
      </c>
      <c r="Q259" s="112">
        <v>0</v>
      </c>
      <c r="R259" s="112">
        <v>5400</v>
      </c>
      <c r="S259" s="112">
        <v>1800</v>
      </c>
      <c r="T259" s="112">
        <v>5400</v>
      </c>
      <c r="U259" s="112">
        <v>0</v>
      </c>
      <c r="V259" s="112">
        <v>0</v>
      </c>
      <c r="W259" s="112">
        <v>0</v>
      </c>
      <c r="X259" s="112">
        <v>23750</v>
      </c>
      <c r="Y259" s="112">
        <v>0</v>
      </c>
      <c r="Z259" s="112">
        <v>0</v>
      </c>
      <c r="AA259" s="112">
        <v>18000</v>
      </c>
    </row>
    <row r="260" ht="13.5" customHeight="1" spans="1:27">
      <c r="A260" s="109"/>
      <c r="B260" s="110" t="s">
        <v>663</v>
      </c>
      <c r="C260" s="109"/>
      <c r="D260" s="109"/>
      <c r="E260" s="110" t="s">
        <v>664</v>
      </c>
      <c r="F260" s="109"/>
      <c r="G260" s="109"/>
      <c r="H260" s="111">
        <v>145250</v>
      </c>
      <c r="I260" s="112">
        <v>18000</v>
      </c>
      <c r="J260" s="112">
        <v>18000</v>
      </c>
      <c r="K260" s="112">
        <v>900</v>
      </c>
      <c r="L260" s="112">
        <v>900</v>
      </c>
      <c r="M260" s="112">
        <v>900</v>
      </c>
      <c r="N260" s="112">
        <v>18000</v>
      </c>
      <c r="O260" s="112">
        <v>31500</v>
      </c>
      <c r="P260" s="112">
        <v>2700</v>
      </c>
      <c r="Q260" s="112">
        <v>0</v>
      </c>
      <c r="R260" s="112">
        <v>5400</v>
      </c>
      <c r="S260" s="112">
        <v>1800</v>
      </c>
      <c r="T260" s="112">
        <v>5400</v>
      </c>
      <c r="U260" s="112">
        <v>0</v>
      </c>
      <c r="V260" s="112">
        <v>0</v>
      </c>
      <c r="W260" s="112">
        <v>0</v>
      </c>
      <c r="X260" s="112">
        <v>23750</v>
      </c>
      <c r="Y260" s="112">
        <v>0</v>
      </c>
      <c r="Z260" s="112">
        <v>0</v>
      </c>
      <c r="AA260" s="112">
        <v>18000</v>
      </c>
    </row>
    <row r="261" ht="13.5" customHeight="1" spans="1:27">
      <c r="A261" s="110" t="s">
        <v>612</v>
      </c>
      <c r="B261" s="110" t="s">
        <v>663</v>
      </c>
      <c r="C261" s="110" t="s">
        <v>665</v>
      </c>
      <c r="D261" s="109"/>
      <c r="E261" s="110" t="s">
        <v>765</v>
      </c>
      <c r="F261" s="110" t="s">
        <v>766</v>
      </c>
      <c r="G261" s="110" t="s">
        <v>766</v>
      </c>
      <c r="H261" s="111">
        <v>145250</v>
      </c>
      <c r="I261" s="112">
        <v>18000</v>
      </c>
      <c r="J261" s="112">
        <v>18000</v>
      </c>
      <c r="K261" s="112">
        <v>900</v>
      </c>
      <c r="L261" s="112">
        <v>900</v>
      </c>
      <c r="M261" s="112">
        <v>900</v>
      </c>
      <c r="N261" s="112">
        <v>18000</v>
      </c>
      <c r="O261" s="112">
        <v>31500</v>
      </c>
      <c r="P261" s="112">
        <v>2700</v>
      </c>
      <c r="Q261" s="112">
        <v>0</v>
      </c>
      <c r="R261" s="112">
        <v>5400</v>
      </c>
      <c r="S261" s="112">
        <v>1800</v>
      </c>
      <c r="T261" s="112">
        <v>5400</v>
      </c>
      <c r="U261" s="112">
        <v>0</v>
      </c>
      <c r="V261" s="112">
        <v>0</v>
      </c>
      <c r="W261" s="112">
        <v>0</v>
      </c>
      <c r="X261" s="112">
        <v>23750</v>
      </c>
      <c r="Y261" s="112">
        <v>0</v>
      </c>
      <c r="Z261" s="112">
        <v>0</v>
      </c>
      <c r="AA261" s="112">
        <v>18000</v>
      </c>
    </row>
    <row r="262" ht="13.5" customHeight="1" spans="1:27">
      <c r="A262" s="109"/>
      <c r="B262" s="109"/>
      <c r="C262" s="109"/>
      <c r="D262" s="110" t="s">
        <v>900</v>
      </c>
      <c r="E262" s="110" t="s">
        <v>901</v>
      </c>
      <c r="F262" s="109"/>
      <c r="G262" s="109"/>
      <c r="H262" s="111">
        <v>266750</v>
      </c>
      <c r="I262" s="112">
        <v>26000</v>
      </c>
      <c r="J262" s="112">
        <v>14800</v>
      </c>
      <c r="K262" s="112">
        <v>3400</v>
      </c>
      <c r="L262" s="112">
        <v>3400</v>
      </c>
      <c r="M262" s="112">
        <v>3400</v>
      </c>
      <c r="N262" s="112">
        <v>40000</v>
      </c>
      <c r="O262" s="112">
        <v>36400</v>
      </c>
      <c r="P262" s="112">
        <v>6000</v>
      </c>
      <c r="Q262" s="112">
        <v>0</v>
      </c>
      <c r="R262" s="112">
        <v>6400</v>
      </c>
      <c r="S262" s="112">
        <v>4000</v>
      </c>
      <c r="T262" s="112">
        <v>9200</v>
      </c>
      <c r="U262" s="112">
        <v>0</v>
      </c>
      <c r="V262" s="112">
        <v>0</v>
      </c>
      <c r="W262" s="112">
        <v>0</v>
      </c>
      <c r="X262" s="112">
        <v>80750</v>
      </c>
      <c r="Y262" s="112">
        <v>0</v>
      </c>
      <c r="Z262" s="112">
        <v>0</v>
      </c>
      <c r="AA262" s="112">
        <v>33000</v>
      </c>
    </row>
    <row r="263" ht="13.5" customHeight="1" spans="1:27">
      <c r="A263" s="109"/>
      <c r="B263" s="109"/>
      <c r="C263" s="109"/>
      <c r="D263" s="110" t="s">
        <v>902</v>
      </c>
      <c r="E263" s="110" t="s">
        <v>649</v>
      </c>
      <c r="F263" s="109"/>
      <c r="G263" s="109"/>
      <c r="H263" s="111">
        <v>104750</v>
      </c>
      <c r="I263" s="112">
        <v>12000</v>
      </c>
      <c r="J263" s="112">
        <v>12000</v>
      </c>
      <c r="K263" s="112">
        <v>600</v>
      </c>
      <c r="L263" s="112">
        <v>600</v>
      </c>
      <c r="M263" s="112">
        <v>600</v>
      </c>
      <c r="N263" s="112">
        <v>12000</v>
      </c>
      <c r="O263" s="112">
        <v>21000</v>
      </c>
      <c r="P263" s="112">
        <v>1800</v>
      </c>
      <c r="Q263" s="112">
        <v>0</v>
      </c>
      <c r="R263" s="112">
        <v>3600</v>
      </c>
      <c r="S263" s="112">
        <v>1200</v>
      </c>
      <c r="T263" s="112">
        <v>3600</v>
      </c>
      <c r="U263" s="112">
        <v>0</v>
      </c>
      <c r="V263" s="112">
        <v>0</v>
      </c>
      <c r="W263" s="112">
        <v>0</v>
      </c>
      <c r="X263" s="112">
        <v>23750</v>
      </c>
      <c r="Y263" s="112">
        <v>0</v>
      </c>
      <c r="Z263" s="112">
        <v>0</v>
      </c>
      <c r="AA263" s="112">
        <v>12000</v>
      </c>
    </row>
    <row r="264" ht="13.5" customHeight="1" spans="1:27">
      <c r="A264" s="110" t="s">
        <v>612</v>
      </c>
      <c r="B264" s="109"/>
      <c r="C264" s="109"/>
      <c r="D264" s="109"/>
      <c r="E264" s="110" t="s">
        <v>613</v>
      </c>
      <c r="F264" s="109"/>
      <c r="G264" s="109"/>
      <c r="H264" s="111">
        <v>104750</v>
      </c>
      <c r="I264" s="112">
        <v>12000</v>
      </c>
      <c r="J264" s="112">
        <v>12000</v>
      </c>
      <c r="K264" s="112">
        <v>600</v>
      </c>
      <c r="L264" s="112">
        <v>600</v>
      </c>
      <c r="M264" s="112">
        <v>600</v>
      </c>
      <c r="N264" s="112">
        <v>12000</v>
      </c>
      <c r="O264" s="112">
        <v>21000</v>
      </c>
      <c r="P264" s="112">
        <v>1800</v>
      </c>
      <c r="Q264" s="112">
        <v>0</v>
      </c>
      <c r="R264" s="112">
        <v>3600</v>
      </c>
      <c r="S264" s="112">
        <v>1200</v>
      </c>
      <c r="T264" s="112">
        <v>3600</v>
      </c>
      <c r="U264" s="112">
        <v>0</v>
      </c>
      <c r="V264" s="112">
        <v>0</v>
      </c>
      <c r="W264" s="112">
        <v>0</v>
      </c>
      <c r="X264" s="112">
        <v>23750</v>
      </c>
      <c r="Y264" s="112">
        <v>0</v>
      </c>
      <c r="Z264" s="112">
        <v>0</v>
      </c>
      <c r="AA264" s="112">
        <v>12000</v>
      </c>
    </row>
    <row r="265" ht="13.5" customHeight="1" spans="1:27">
      <c r="A265" s="109"/>
      <c r="B265" s="110" t="s">
        <v>646</v>
      </c>
      <c r="C265" s="109"/>
      <c r="D265" s="109"/>
      <c r="E265" s="110" t="s">
        <v>647</v>
      </c>
      <c r="F265" s="109"/>
      <c r="G265" s="109"/>
      <c r="H265" s="111">
        <v>104750</v>
      </c>
      <c r="I265" s="112">
        <v>12000</v>
      </c>
      <c r="J265" s="112">
        <v>12000</v>
      </c>
      <c r="K265" s="112">
        <v>600</v>
      </c>
      <c r="L265" s="112">
        <v>600</v>
      </c>
      <c r="M265" s="112">
        <v>600</v>
      </c>
      <c r="N265" s="112">
        <v>12000</v>
      </c>
      <c r="O265" s="112">
        <v>21000</v>
      </c>
      <c r="P265" s="112">
        <v>1800</v>
      </c>
      <c r="Q265" s="112">
        <v>0</v>
      </c>
      <c r="R265" s="112">
        <v>3600</v>
      </c>
      <c r="S265" s="112">
        <v>1200</v>
      </c>
      <c r="T265" s="112">
        <v>3600</v>
      </c>
      <c r="U265" s="112">
        <v>0</v>
      </c>
      <c r="V265" s="112">
        <v>0</v>
      </c>
      <c r="W265" s="112">
        <v>0</v>
      </c>
      <c r="X265" s="112">
        <v>23750</v>
      </c>
      <c r="Y265" s="112">
        <v>0</v>
      </c>
      <c r="Z265" s="112">
        <v>0</v>
      </c>
      <c r="AA265" s="112">
        <v>12000</v>
      </c>
    </row>
    <row r="266" ht="13.5" customHeight="1" spans="1:27">
      <c r="A266" s="110" t="s">
        <v>612</v>
      </c>
      <c r="B266" s="110" t="s">
        <v>646</v>
      </c>
      <c r="C266" s="110" t="s">
        <v>648</v>
      </c>
      <c r="D266" s="109"/>
      <c r="E266" s="110" t="s">
        <v>765</v>
      </c>
      <c r="F266" s="110" t="s">
        <v>766</v>
      </c>
      <c r="G266" s="110" t="s">
        <v>767</v>
      </c>
      <c r="H266" s="111">
        <v>104750</v>
      </c>
      <c r="I266" s="112">
        <v>12000</v>
      </c>
      <c r="J266" s="112">
        <v>12000</v>
      </c>
      <c r="K266" s="112">
        <v>600</v>
      </c>
      <c r="L266" s="112">
        <v>600</v>
      </c>
      <c r="M266" s="112">
        <v>600</v>
      </c>
      <c r="N266" s="112">
        <v>12000</v>
      </c>
      <c r="O266" s="112">
        <v>21000</v>
      </c>
      <c r="P266" s="112">
        <v>1800</v>
      </c>
      <c r="Q266" s="112">
        <v>0</v>
      </c>
      <c r="R266" s="112">
        <v>3600</v>
      </c>
      <c r="S266" s="112">
        <v>1200</v>
      </c>
      <c r="T266" s="112">
        <v>3600</v>
      </c>
      <c r="U266" s="112">
        <v>0</v>
      </c>
      <c r="V266" s="112">
        <v>0</v>
      </c>
      <c r="W266" s="112">
        <v>0</v>
      </c>
      <c r="X266" s="112">
        <v>23750</v>
      </c>
      <c r="Y266" s="112">
        <v>0</v>
      </c>
      <c r="Z266" s="112">
        <v>0</v>
      </c>
      <c r="AA266" s="112">
        <v>12000</v>
      </c>
    </row>
    <row r="267" ht="13.5" customHeight="1" spans="1:27">
      <c r="A267" s="109"/>
      <c r="B267" s="109"/>
      <c r="C267" s="109"/>
      <c r="D267" s="110" t="s">
        <v>903</v>
      </c>
      <c r="E267" s="110" t="s">
        <v>650</v>
      </c>
      <c r="F267" s="109"/>
      <c r="G267" s="109"/>
      <c r="H267" s="111">
        <v>162000</v>
      </c>
      <c r="I267" s="112">
        <v>14000</v>
      </c>
      <c r="J267" s="112">
        <v>2800</v>
      </c>
      <c r="K267" s="112">
        <v>2800</v>
      </c>
      <c r="L267" s="112">
        <v>2800</v>
      </c>
      <c r="M267" s="112">
        <v>2800</v>
      </c>
      <c r="N267" s="112">
        <v>28000</v>
      </c>
      <c r="O267" s="112">
        <v>15400</v>
      </c>
      <c r="P267" s="112">
        <v>4200</v>
      </c>
      <c r="Q267" s="112">
        <v>0</v>
      </c>
      <c r="R267" s="112">
        <v>2800</v>
      </c>
      <c r="S267" s="112">
        <v>2800</v>
      </c>
      <c r="T267" s="112">
        <v>5600</v>
      </c>
      <c r="U267" s="112">
        <v>0</v>
      </c>
      <c r="V267" s="112">
        <v>0</v>
      </c>
      <c r="W267" s="112">
        <v>0</v>
      </c>
      <c r="X267" s="112">
        <v>57000</v>
      </c>
      <c r="Y267" s="112">
        <v>0</v>
      </c>
      <c r="Z267" s="112">
        <v>0</v>
      </c>
      <c r="AA267" s="112">
        <v>21000</v>
      </c>
    </row>
    <row r="268" ht="13.5" customHeight="1" spans="1:27">
      <c r="A268" s="110" t="s">
        <v>612</v>
      </c>
      <c r="B268" s="109"/>
      <c r="C268" s="109"/>
      <c r="D268" s="109"/>
      <c r="E268" s="110" t="s">
        <v>613</v>
      </c>
      <c r="F268" s="109"/>
      <c r="G268" s="109"/>
      <c r="H268" s="111">
        <v>162000</v>
      </c>
      <c r="I268" s="112">
        <v>14000</v>
      </c>
      <c r="J268" s="112">
        <v>2800</v>
      </c>
      <c r="K268" s="112">
        <v>2800</v>
      </c>
      <c r="L268" s="112">
        <v>2800</v>
      </c>
      <c r="M268" s="112">
        <v>2800</v>
      </c>
      <c r="N268" s="112">
        <v>28000</v>
      </c>
      <c r="O268" s="112">
        <v>15400</v>
      </c>
      <c r="P268" s="112">
        <v>4200</v>
      </c>
      <c r="Q268" s="112">
        <v>0</v>
      </c>
      <c r="R268" s="112">
        <v>2800</v>
      </c>
      <c r="S268" s="112">
        <v>2800</v>
      </c>
      <c r="T268" s="112">
        <v>5600</v>
      </c>
      <c r="U268" s="112">
        <v>0</v>
      </c>
      <c r="V268" s="112">
        <v>0</v>
      </c>
      <c r="W268" s="112">
        <v>0</v>
      </c>
      <c r="X268" s="112">
        <v>57000</v>
      </c>
      <c r="Y268" s="112">
        <v>0</v>
      </c>
      <c r="Z268" s="112">
        <v>0</v>
      </c>
      <c r="AA268" s="112">
        <v>21000</v>
      </c>
    </row>
    <row r="269" ht="13.5" customHeight="1" spans="1:27">
      <c r="A269" s="109"/>
      <c r="B269" s="110" t="s">
        <v>646</v>
      </c>
      <c r="C269" s="109"/>
      <c r="D269" s="109"/>
      <c r="E269" s="110" t="s">
        <v>647</v>
      </c>
      <c r="F269" s="109"/>
      <c r="G269" s="109"/>
      <c r="H269" s="111">
        <v>162000</v>
      </c>
      <c r="I269" s="112">
        <v>14000</v>
      </c>
      <c r="J269" s="112">
        <v>2800</v>
      </c>
      <c r="K269" s="112">
        <v>2800</v>
      </c>
      <c r="L269" s="112">
        <v>2800</v>
      </c>
      <c r="M269" s="112">
        <v>2800</v>
      </c>
      <c r="N269" s="112">
        <v>28000</v>
      </c>
      <c r="O269" s="112">
        <v>15400</v>
      </c>
      <c r="P269" s="112">
        <v>4200</v>
      </c>
      <c r="Q269" s="112">
        <v>0</v>
      </c>
      <c r="R269" s="112">
        <v>2800</v>
      </c>
      <c r="S269" s="112">
        <v>2800</v>
      </c>
      <c r="T269" s="112">
        <v>5600</v>
      </c>
      <c r="U269" s="112">
        <v>0</v>
      </c>
      <c r="V269" s="112">
        <v>0</v>
      </c>
      <c r="W269" s="112">
        <v>0</v>
      </c>
      <c r="X269" s="112">
        <v>57000</v>
      </c>
      <c r="Y269" s="112">
        <v>0</v>
      </c>
      <c r="Z269" s="112">
        <v>0</v>
      </c>
      <c r="AA269" s="112">
        <v>21000</v>
      </c>
    </row>
    <row r="270" ht="13.5" customHeight="1" spans="1:27">
      <c r="A270" s="110" t="s">
        <v>612</v>
      </c>
      <c r="B270" s="110" t="s">
        <v>646</v>
      </c>
      <c r="C270" s="110" t="s">
        <v>648</v>
      </c>
      <c r="D270" s="109"/>
      <c r="E270" s="110" t="s">
        <v>765</v>
      </c>
      <c r="F270" s="110" t="s">
        <v>812</v>
      </c>
      <c r="G270" s="110" t="s">
        <v>767</v>
      </c>
      <c r="H270" s="111">
        <v>162000</v>
      </c>
      <c r="I270" s="112">
        <v>14000</v>
      </c>
      <c r="J270" s="112">
        <v>2800</v>
      </c>
      <c r="K270" s="112">
        <v>2800</v>
      </c>
      <c r="L270" s="112">
        <v>2800</v>
      </c>
      <c r="M270" s="112">
        <v>2800</v>
      </c>
      <c r="N270" s="112">
        <v>28000</v>
      </c>
      <c r="O270" s="112">
        <v>15400</v>
      </c>
      <c r="P270" s="112">
        <v>4200</v>
      </c>
      <c r="Q270" s="112">
        <v>0</v>
      </c>
      <c r="R270" s="112">
        <v>2800</v>
      </c>
      <c r="S270" s="112">
        <v>2800</v>
      </c>
      <c r="T270" s="112">
        <v>5600</v>
      </c>
      <c r="U270" s="112">
        <v>0</v>
      </c>
      <c r="V270" s="112">
        <v>0</v>
      </c>
      <c r="W270" s="112">
        <v>0</v>
      </c>
      <c r="X270" s="112">
        <v>57000</v>
      </c>
      <c r="Y270" s="112">
        <v>0</v>
      </c>
      <c r="Z270" s="112">
        <v>0</v>
      </c>
      <c r="AA270" s="112">
        <v>21000</v>
      </c>
    </row>
    <row r="271" ht="13.5" customHeight="1" spans="1:27">
      <c r="A271" s="109"/>
      <c r="B271" s="109"/>
      <c r="C271" s="109"/>
      <c r="D271" s="110" t="s">
        <v>904</v>
      </c>
      <c r="E271" s="110" t="s">
        <v>905</v>
      </c>
      <c r="F271" s="109"/>
      <c r="G271" s="109"/>
      <c r="H271" s="111">
        <v>77750</v>
      </c>
      <c r="I271" s="112">
        <v>8000</v>
      </c>
      <c r="J271" s="112">
        <v>8000</v>
      </c>
      <c r="K271" s="112">
        <v>400</v>
      </c>
      <c r="L271" s="112">
        <v>400</v>
      </c>
      <c r="M271" s="112">
        <v>400</v>
      </c>
      <c r="N271" s="112">
        <v>8000</v>
      </c>
      <c r="O271" s="112">
        <v>14000</v>
      </c>
      <c r="P271" s="112">
        <v>1200</v>
      </c>
      <c r="Q271" s="112">
        <v>0</v>
      </c>
      <c r="R271" s="112">
        <v>2400</v>
      </c>
      <c r="S271" s="112">
        <v>800</v>
      </c>
      <c r="T271" s="112">
        <v>2400</v>
      </c>
      <c r="U271" s="112">
        <v>0</v>
      </c>
      <c r="V271" s="112">
        <v>0</v>
      </c>
      <c r="W271" s="112">
        <v>0</v>
      </c>
      <c r="X271" s="112">
        <v>23750</v>
      </c>
      <c r="Y271" s="112">
        <v>0</v>
      </c>
      <c r="Z271" s="112">
        <v>0</v>
      </c>
      <c r="AA271" s="112">
        <v>8000</v>
      </c>
    </row>
    <row r="272" ht="13.5" customHeight="1" spans="1:27">
      <c r="A272" s="109"/>
      <c r="B272" s="109"/>
      <c r="C272" s="109"/>
      <c r="D272" s="110" t="s">
        <v>906</v>
      </c>
      <c r="E272" s="110" t="s">
        <v>299</v>
      </c>
      <c r="F272" s="109"/>
      <c r="G272" s="109"/>
      <c r="H272" s="111">
        <v>77750</v>
      </c>
      <c r="I272" s="112">
        <v>8000</v>
      </c>
      <c r="J272" s="112">
        <v>8000</v>
      </c>
      <c r="K272" s="112">
        <v>400</v>
      </c>
      <c r="L272" s="112">
        <v>400</v>
      </c>
      <c r="M272" s="112">
        <v>400</v>
      </c>
      <c r="N272" s="112">
        <v>8000</v>
      </c>
      <c r="O272" s="112">
        <v>14000</v>
      </c>
      <c r="P272" s="112">
        <v>1200</v>
      </c>
      <c r="Q272" s="112">
        <v>0</v>
      </c>
      <c r="R272" s="112">
        <v>2400</v>
      </c>
      <c r="S272" s="112">
        <v>800</v>
      </c>
      <c r="T272" s="112">
        <v>2400</v>
      </c>
      <c r="U272" s="112">
        <v>0</v>
      </c>
      <c r="V272" s="112">
        <v>0</v>
      </c>
      <c r="W272" s="112">
        <v>0</v>
      </c>
      <c r="X272" s="112">
        <v>23750</v>
      </c>
      <c r="Y272" s="112">
        <v>0</v>
      </c>
      <c r="Z272" s="112">
        <v>0</v>
      </c>
      <c r="AA272" s="112">
        <v>8000</v>
      </c>
    </row>
    <row r="273" ht="13.5" customHeight="1" spans="1:27">
      <c r="A273" s="110" t="s">
        <v>294</v>
      </c>
      <c r="B273" s="109"/>
      <c r="C273" s="109"/>
      <c r="D273" s="109"/>
      <c r="E273" s="110" t="s">
        <v>295</v>
      </c>
      <c r="F273" s="109"/>
      <c r="G273" s="109"/>
      <c r="H273" s="111">
        <v>77750</v>
      </c>
      <c r="I273" s="112">
        <v>8000</v>
      </c>
      <c r="J273" s="112">
        <v>8000</v>
      </c>
      <c r="K273" s="112">
        <v>400</v>
      </c>
      <c r="L273" s="112">
        <v>400</v>
      </c>
      <c r="M273" s="112">
        <v>400</v>
      </c>
      <c r="N273" s="112">
        <v>8000</v>
      </c>
      <c r="O273" s="112">
        <v>14000</v>
      </c>
      <c r="P273" s="112">
        <v>1200</v>
      </c>
      <c r="Q273" s="112">
        <v>0</v>
      </c>
      <c r="R273" s="112">
        <v>2400</v>
      </c>
      <c r="S273" s="112">
        <v>800</v>
      </c>
      <c r="T273" s="112">
        <v>2400</v>
      </c>
      <c r="U273" s="112">
        <v>0</v>
      </c>
      <c r="V273" s="112">
        <v>0</v>
      </c>
      <c r="W273" s="112">
        <v>0</v>
      </c>
      <c r="X273" s="112">
        <v>23750</v>
      </c>
      <c r="Y273" s="112">
        <v>0</v>
      </c>
      <c r="Z273" s="112">
        <v>0</v>
      </c>
      <c r="AA273" s="112">
        <v>8000</v>
      </c>
    </row>
    <row r="274" ht="13.5" customHeight="1" spans="1:27">
      <c r="A274" s="109"/>
      <c r="B274" s="110" t="s">
        <v>296</v>
      </c>
      <c r="C274" s="109"/>
      <c r="D274" s="109"/>
      <c r="E274" s="110" t="s">
        <v>297</v>
      </c>
      <c r="F274" s="109"/>
      <c r="G274" s="109"/>
      <c r="H274" s="111">
        <v>77750</v>
      </c>
      <c r="I274" s="112">
        <v>8000</v>
      </c>
      <c r="J274" s="112">
        <v>8000</v>
      </c>
      <c r="K274" s="112">
        <v>400</v>
      </c>
      <c r="L274" s="112">
        <v>400</v>
      </c>
      <c r="M274" s="112">
        <v>400</v>
      </c>
      <c r="N274" s="112">
        <v>8000</v>
      </c>
      <c r="O274" s="112">
        <v>14000</v>
      </c>
      <c r="P274" s="112">
        <v>1200</v>
      </c>
      <c r="Q274" s="112">
        <v>0</v>
      </c>
      <c r="R274" s="112">
        <v>2400</v>
      </c>
      <c r="S274" s="112">
        <v>800</v>
      </c>
      <c r="T274" s="112">
        <v>2400</v>
      </c>
      <c r="U274" s="112">
        <v>0</v>
      </c>
      <c r="V274" s="112">
        <v>0</v>
      </c>
      <c r="W274" s="112">
        <v>0</v>
      </c>
      <c r="X274" s="112">
        <v>23750</v>
      </c>
      <c r="Y274" s="112">
        <v>0</v>
      </c>
      <c r="Z274" s="112">
        <v>0</v>
      </c>
      <c r="AA274" s="112">
        <v>8000</v>
      </c>
    </row>
    <row r="275" ht="13.5" customHeight="1" spans="1:27">
      <c r="A275" s="110" t="s">
        <v>294</v>
      </c>
      <c r="B275" s="110" t="s">
        <v>296</v>
      </c>
      <c r="C275" s="110" t="s">
        <v>298</v>
      </c>
      <c r="D275" s="109"/>
      <c r="E275" s="110" t="s">
        <v>765</v>
      </c>
      <c r="F275" s="110" t="s">
        <v>766</v>
      </c>
      <c r="G275" s="110" t="s">
        <v>766</v>
      </c>
      <c r="H275" s="111">
        <v>77750</v>
      </c>
      <c r="I275" s="112">
        <v>8000</v>
      </c>
      <c r="J275" s="112">
        <v>8000</v>
      </c>
      <c r="K275" s="112">
        <v>400</v>
      </c>
      <c r="L275" s="112">
        <v>400</v>
      </c>
      <c r="M275" s="112">
        <v>400</v>
      </c>
      <c r="N275" s="112">
        <v>8000</v>
      </c>
      <c r="O275" s="112">
        <v>14000</v>
      </c>
      <c r="P275" s="112">
        <v>1200</v>
      </c>
      <c r="Q275" s="112">
        <v>0</v>
      </c>
      <c r="R275" s="112">
        <v>2400</v>
      </c>
      <c r="S275" s="112">
        <v>800</v>
      </c>
      <c r="T275" s="112">
        <v>2400</v>
      </c>
      <c r="U275" s="112">
        <v>0</v>
      </c>
      <c r="V275" s="112">
        <v>0</v>
      </c>
      <c r="W275" s="112">
        <v>0</v>
      </c>
      <c r="X275" s="112">
        <v>23750</v>
      </c>
      <c r="Y275" s="112">
        <v>0</v>
      </c>
      <c r="Z275" s="112">
        <v>0</v>
      </c>
      <c r="AA275" s="112">
        <v>8000</v>
      </c>
    </row>
    <row r="276" ht="13.5" customHeight="1" spans="1:27">
      <c r="A276" s="109"/>
      <c r="B276" s="109"/>
      <c r="C276" s="109"/>
      <c r="D276" s="110" t="s">
        <v>907</v>
      </c>
      <c r="E276" s="110" t="s">
        <v>908</v>
      </c>
      <c r="F276" s="109"/>
      <c r="G276" s="109"/>
      <c r="H276" s="111">
        <v>23750</v>
      </c>
      <c r="I276" s="112">
        <v>0</v>
      </c>
      <c r="J276" s="112">
        <v>0</v>
      </c>
      <c r="K276" s="112">
        <v>0</v>
      </c>
      <c r="L276" s="112">
        <v>0</v>
      </c>
      <c r="M276" s="112">
        <v>0</v>
      </c>
      <c r="N276" s="112">
        <v>0</v>
      </c>
      <c r="O276" s="112">
        <v>0</v>
      </c>
      <c r="P276" s="112">
        <v>0</v>
      </c>
      <c r="Q276" s="112">
        <v>0</v>
      </c>
      <c r="R276" s="112">
        <v>0</v>
      </c>
      <c r="S276" s="112">
        <v>0</v>
      </c>
      <c r="T276" s="112">
        <v>0</v>
      </c>
      <c r="U276" s="112">
        <v>0</v>
      </c>
      <c r="V276" s="112">
        <v>0</v>
      </c>
      <c r="W276" s="112">
        <v>0</v>
      </c>
      <c r="X276" s="112">
        <v>23750</v>
      </c>
      <c r="Y276" s="112">
        <v>0</v>
      </c>
      <c r="Z276" s="112">
        <v>0</v>
      </c>
      <c r="AA276" s="112">
        <v>0</v>
      </c>
    </row>
    <row r="277" ht="13.5" customHeight="1" spans="1:27">
      <c r="A277" s="109"/>
      <c r="B277" s="109"/>
      <c r="C277" s="109"/>
      <c r="D277" s="110" t="s">
        <v>909</v>
      </c>
      <c r="E277" s="110" t="s">
        <v>576</v>
      </c>
      <c r="F277" s="109"/>
      <c r="G277" s="109"/>
      <c r="H277" s="111">
        <v>23750</v>
      </c>
      <c r="I277" s="112">
        <v>0</v>
      </c>
      <c r="J277" s="112">
        <v>0</v>
      </c>
      <c r="K277" s="112">
        <v>0</v>
      </c>
      <c r="L277" s="112">
        <v>0</v>
      </c>
      <c r="M277" s="112">
        <v>0</v>
      </c>
      <c r="N277" s="112">
        <v>0</v>
      </c>
      <c r="O277" s="112">
        <v>0</v>
      </c>
      <c r="P277" s="112">
        <v>0</v>
      </c>
      <c r="Q277" s="112">
        <v>0</v>
      </c>
      <c r="R277" s="112">
        <v>0</v>
      </c>
      <c r="S277" s="112">
        <v>0</v>
      </c>
      <c r="T277" s="112">
        <v>0</v>
      </c>
      <c r="U277" s="112">
        <v>0</v>
      </c>
      <c r="V277" s="112">
        <v>0</v>
      </c>
      <c r="W277" s="112">
        <v>0</v>
      </c>
      <c r="X277" s="112">
        <v>23750</v>
      </c>
      <c r="Y277" s="112">
        <v>0</v>
      </c>
      <c r="Z277" s="112">
        <v>0</v>
      </c>
      <c r="AA277" s="112">
        <v>0</v>
      </c>
    </row>
    <row r="278" ht="13.5" customHeight="1" spans="1:27">
      <c r="A278" s="110" t="s">
        <v>570</v>
      </c>
      <c r="B278" s="109"/>
      <c r="C278" s="109"/>
      <c r="D278" s="109"/>
      <c r="E278" s="110" t="s">
        <v>571</v>
      </c>
      <c r="F278" s="109"/>
      <c r="G278" s="109"/>
      <c r="H278" s="111">
        <v>23750</v>
      </c>
      <c r="I278" s="112">
        <v>0</v>
      </c>
      <c r="J278" s="112">
        <v>0</v>
      </c>
      <c r="K278" s="112">
        <v>0</v>
      </c>
      <c r="L278" s="112">
        <v>0</v>
      </c>
      <c r="M278" s="112">
        <v>0</v>
      </c>
      <c r="N278" s="112">
        <v>0</v>
      </c>
      <c r="O278" s="112">
        <v>0</v>
      </c>
      <c r="P278" s="112">
        <v>0</v>
      </c>
      <c r="Q278" s="112">
        <v>0</v>
      </c>
      <c r="R278" s="112">
        <v>0</v>
      </c>
      <c r="S278" s="112">
        <v>0</v>
      </c>
      <c r="T278" s="112">
        <v>0</v>
      </c>
      <c r="U278" s="112">
        <v>0</v>
      </c>
      <c r="V278" s="112">
        <v>0</v>
      </c>
      <c r="W278" s="112">
        <v>0</v>
      </c>
      <c r="X278" s="112">
        <v>23750</v>
      </c>
      <c r="Y278" s="112">
        <v>0</v>
      </c>
      <c r="Z278" s="112">
        <v>0</v>
      </c>
      <c r="AA278" s="112">
        <v>0</v>
      </c>
    </row>
    <row r="279" ht="13.5" customHeight="1" spans="1:27">
      <c r="A279" s="109"/>
      <c r="B279" s="110" t="s">
        <v>572</v>
      </c>
      <c r="C279" s="109"/>
      <c r="D279" s="109"/>
      <c r="E279" s="110" t="s">
        <v>573</v>
      </c>
      <c r="F279" s="109"/>
      <c r="G279" s="109"/>
      <c r="H279" s="111">
        <v>23750</v>
      </c>
      <c r="I279" s="112">
        <v>0</v>
      </c>
      <c r="J279" s="112">
        <v>0</v>
      </c>
      <c r="K279" s="112">
        <v>0</v>
      </c>
      <c r="L279" s="112">
        <v>0</v>
      </c>
      <c r="M279" s="112">
        <v>0</v>
      </c>
      <c r="N279" s="112">
        <v>0</v>
      </c>
      <c r="O279" s="112">
        <v>0</v>
      </c>
      <c r="P279" s="112">
        <v>0</v>
      </c>
      <c r="Q279" s="112">
        <v>0</v>
      </c>
      <c r="R279" s="112">
        <v>0</v>
      </c>
      <c r="S279" s="112">
        <v>0</v>
      </c>
      <c r="T279" s="112">
        <v>0</v>
      </c>
      <c r="U279" s="112">
        <v>0</v>
      </c>
      <c r="V279" s="112">
        <v>0</v>
      </c>
      <c r="W279" s="112">
        <v>0</v>
      </c>
      <c r="X279" s="112">
        <v>23750</v>
      </c>
      <c r="Y279" s="112">
        <v>0</v>
      </c>
      <c r="Z279" s="112">
        <v>0</v>
      </c>
      <c r="AA279" s="112">
        <v>0</v>
      </c>
    </row>
    <row r="280" ht="13.5" customHeight="1" spans="1:27">
      <c r="A280" s="110" t="s">
        <v>570</v>
      </c>
      <c r="B280" s="110" t="s">
        <v>572</v>
      </c>
      <c r="C280" s="110" t="s">
        <v>574</v>
      </c>
      <c r="D280" s="109"/>
      <c r="E280" s="110" t="s">
        <v>910</v>
      </c>
      <c r="F280" s="110" t="s">
        <v>766</v>
      </c>
      <c r="G280" s="110" t="s">
        <v>766</v>
      </c>
      <c r="H280" s="111">
        <v>23750</v>
      </c>
      <c r="I280" s="112">
        <v>0</v>
      </c>
      <c r="J280" s="112">
        <v>0</v>
      </c>
      <c r="K280" s="112">
        <v>0</v>
      </c>
      <c r="L280" s="112">
        <v>0</v>
      </c>
      <c r="M280" s="112">
        <v>0</v>
      </c>
      <c r="N280" s="112">
        <v>0</v>
      </c>
      <c r="O280" s="112">
        <v>0</v>
      </c>
      <c r="P280" s="112">
        <v>0</v>
      </c>
      <c r="Q280" s="112">
        <v>0</v>
      </c>
      <c r="R280" s="112">
        <v>0</v>
      </c>
      <c r="S280" s="112">
        <v>0</v>
      </c>
      <c r="T280" s="112">
        <v>0</v>
      </c>
      <c r="U280" s="112">
        <v>0</v>
      </c>
      <c r="V280" s="112">
        <v>0</v>
      </c>
      <c r="W280" s="112">
        <v>0</v>
      </c>
      <c r="X280" s="112">
        <v>23750</v>
      </c>
      <c r="Y280" s="112">
        <v>0</v>
      </c>
      <c r="Z280" s="112">
        <v>0</v>
      </c>
      <c r="AA280" s="112">
        <v>0</v>
      </c>
    </row>
    <row r="281" ht="13.5" customHeight="1" spans="1:27">
      <c r="A281" s="109"/>
      <c r="B281" s="109"/>
      <c r="C281" s="109"/>
      <c r="D281" s="110" t="s">
        <v>911</v>
      </c>
      <c r="E281" s="110" t="s">
        <v>912</v>
      </c>
      <c r="F281" s="109"/>
      <c r="G281" s="109"/>
      <c r="H281" s="111">
        <v>64250</v>
      </c>
      <c r="I281" s="112">
        <v>6000</v>
      </c>
      <c r="J281" s="112">
        <v>6000</v>
      </c>
      <c r="K281" s="112">
        <v>300</v>
      </c>
      <c r="L281" s="112">
        <v>300</v>
      </c>
      <c r="M281" s="112">
        <v>300</v>
      </c>
      <c r="N281" s="112">
        <v>6000</v>
      </c>
      <c r="O281" s="112">
        <v>10500</v>
      </c>
      <c r="P281" s="112">
        <v>900</v>
      </c>
      <c r="Q281" s="112">
        <v>0</v>
      </c>
      <c r="R281" s="112">
        <v>1800</v>
      </c>
      <c r="S281" s="112">
        <v>600</v>
      </c>
      <c r="T281" s="112">
        <v>1800</v>
      </c>
      <c r="U281" s="112">
        <v>0</v>
      </c>
      <c r="V281" s="112">
        <v>0</v>
      </c>
      <c r="W281" s="112">
        <v>0</v>
      </c>
      <c r="X281" s="112">
        <v>23750</v>
      </c>
      <c r="Y281" s="112">
        <v>0</v>
      </c>
      <c r="Z281" s="112">
        <v>0</v>
      </c>
      <c r="AA281" s="112">
        <v>6000</v>
      </c>
    </row>
    <row r="282" ht="13.5" customHeight="1" spans="1:27">
      <c r="A282" s="109"/>
      <c r="B282" s="109"/>
      <c r="C282" s="109"/>
      <c r="D282" s="110" t="s">
        <v>913</v>
      </c>
      <c r="E282" s="110" t="s">
        <v>172</v>
      </c>
      <c r="F282" s="109"/>
      <c r="G282" s="109"/>
      <c r="H282" s="111">
        <v>64250</v>
      </c>
      <c r="I282" s="112">
        <v>6000</v>
      </c>
      <c r="J282" s="112">
        <v>6000</v>
      </c>
      <c r="K282" s="112">
        <v>300</v>
      </c>
      <c r="L282" s="112">
        <v>300</v>
      </c>
      <c r="M282" s="112">
        <v>300</v>
      </c>
      <c r="N282" s="112">
        <v>6000</v>
      </c>
      <c r="O282" s="112">
        <v>10500</v>
      </c>
      <c r="P282" s="112">
        <v>900</v>
      </c>
      <c r="Q282" s="112">
        <v>0</v>
      </c>
      <c r="R282" s="112">
        <v>1800</v>
      </c>
      <c r="S282" s="112">
        <v>600</v>
      </c>
      <c r="T282" s="112">
        <v>1800</v>
      </c>
      <c r="U282" s="112">
        <v>0</v>
      </c>
      <c r="V282" s="112">
        <v>0</v>
      </c>
      <c r="W282" s="112">
        <v>0</v>
      </c>
      <c r="X282" s="112">
        <v>23750</v>
      </c>
      <c r="Y282" s="112">
        <v>0</v>
      </c>
      <c r="Z282" s="112">
        <v>0</v>
      </c>
      <c r="AA282" s="112">
        <v>6000</v>
      </c>
    </row>
    <row r="283" ht="13.5" customHeight="1" spans="1:27">
      <c r="A283" s="110" t="s">
        <v>37</v>
      </c>
      <c r="B283" s="109"/>
      <c r="C283" s="109"/>
      <c r="D283" s="109"/>
      <c r="E283" s="110" t="s">
        <v>38</v>
      </c>
      <c r="F283" s="109"/>
      <c r="G283" s="109"/>
      <c r="H283" s="111">
        <v>64250</v>
      </c>
      <c r="I283" s="112">
        <v>6000</v>
      </c>
      <c r="J283" s="112">
        <v>6000</v>
      </c>
      <c r="K283" s="112">
        <v>300</v>
      </c>
      <c r="L283" s="112">
        <v>300</v>
      </c>
      <c r="M283" s="112">
        <v>300</v>
      </c>
      <c r="N283" s="112">
        <v>6000</v>
      </c>
      <c r="O283" s="112">
        <v>10500</v>
      </c>
      <c r="P283" s="112">
        <v>900</v>
      </c>
      <c r="Q283" s="112">
        <v>0</v>
      </c>
      <c r="R283" s="112">
        <v>1800</v>
      </c>
      <c r="S283" s="112">
        <v>600</v>
      </c>
      <c r="T283" s="112">
        <v>1800</v>
      </c>
      <c r="U283" s="112">
        <v>0</v>
      </c>
      <c r="V283" s="112">
        <v>0</v>
      </c>
      <c r="W283" s="112">
        <v>0</v>
      </c>
      <c r="X283" s="112">
        <v>23750</v>
      </c>
      <c r="Y283" s="112">
        <v>0</v>
      </c>
      <c r="Z283" s="112">
        <v>0</v>
      </c>
      <c r="AA283" s="112">
        <v>6000</v>
      </c>
    </row>
    <row r="284" ht="13.5" customHeight="1" spans="1:27">
      <c r="A284" s="109"/>
      <c r="B284" s="110" t="s">
        <v>167</v>
      </c>
      <c r="C284" s="109"/>
      <c r="D284" s="109"/>
      <c r="E284" s="110" t="s">
        <v>168</v>
      </c>
      <c r="F284" s="109"/>
      <c r="G284" s="109"/>
      <c r="H284" s="111">
        <v>64250</v>
      </c>
      <c r="I284" s="112">
        <v>6000</v>
      </c>
      <c r="J284" s="112">
        <v>6000</v>
      </c>
      <c r="K284" s="112">
        <v>300</v>
      </c>
      <c r="L284" s="112">
        <v>300</v>
      </c>
      <c r="M284" s="112">
        <v>300</v>
      </c>
      <c r="N284" s="112">
        <v>6000</v>
      </c>
      <c r="O284" s="112">
        <v>10500</v>
      </c>
      <c r="P284" s="112">
        <v>900</v>
      </c>
      <c r="Q284" s="112">
        <v>0</v>
      </c>
      <c r="R284" s="112">
        <v>1800</v>
      </c>
      <c r="S284" s="112">
        <v>600</v>
      </c>
      <c r="T284" s="112">
        <v>1800</v>
      </c>
      <c r="U284" s="112">
        <v>0</v>
      </c>
      <c r="V284" s="112">
        <v>0</v>
      </c>
      <c r="W284" s="112">
        <v>0</v>
      </c>
      <c r="X284" s="112">
        <v>23750</v>
      </c>
      <c r="Y284" s="112">
        <v>0</v>
      </c>
      <c r="Z284" s="112">
        <v>0</v>
      </c>
      <c r="AA284" s="112">
        <v>6000</v>
      </c>
    </row>
    <row r="285" ht="13.5" customHeight="1" spans="1:27">
      <c r="A285" s="110" t="s">
        <v>37</v>
      </c>
      <c r="B285" s="110" t="s">
        <v>167</v>
      </c>
      <c r="C285" s="110" t="s">
        <v>169</v>
      </c>
      <c r="D285" s="109"/>
      <c r="E285" s="110" t="s">
        <v>765</v>
      </c>
      <c r="F285" s="110" t="s">
        <v>766</v>
      </c>
      <c r="G285" s="110" t="s">
        <v>767</v>
      </c>
      <c r="H285" s="111">
        <v>64250</v>
      </c>
      <c r="I285" s="112">
        <v>6000</v>
      </c>
      <c r="J285" s="112">
        <v>6000</v>
      </c>
      <c r="K285" s="112">
        <v>300</v>
      </c>
      <c r="L285" s="112">
        <v>300</v>
      </c>
      <c r="M285" s="112">
        <v>300</v>
      </c>
      <c r="N285" s="112">
        <v>6000</v>
      </c>
      <c r="O285" s="112">
        <v>10500</v>
      </c>
      <c r="P285" s="112">
        <v>900</v>
      </c>
      <c r="Q285" s="112">
        <v>0</v>
      </c>
      <c r="R285" s="112">
        <v>1800</v>
      </c>
      <c r="S285" s="112">
        <v>600</v>
      </c>
      <c r="T285" s="112">
        <v>1800</v>
      </c>
      <c r="U285" s="112">
        <v>0</v>
      </c>
      <c r="V285" s="112">
        <v>0</v>
      </c>
      <c r="W285" s="112">
        <v>0</v>
      </c>
      <c r="X285" s="112">
        <v>23750</v>
      </c>
      <c r="Y285" s="112">
        <v>0</v>
      </c>
      <c r="Z285" s="112">
        <v>0</v>
      </c>
      <c r="AA285" s="112">
        <v>6000</v>
      </c>
    </row>
    <row r="286" ht="13.5" customHeight="1" spans="1:27">
      <c r="A286" s="109"/>
      <c r="B286" s="109"/>
      <c r="C286" s="109"/>
      <c r="D286" s="110" t="s">
        <v>914</v>
      </c>
      <c r="E286" s="110" t="s">
        <v>915</v>
      </c>
      <c r="F286" s="109"/>
      <c r="G286" s="109"/>
      <c r="H286" s="111">
        <v>610500</v>
      </c>
      <c r="I286" s="112">
        <v>82000</v>
      </c>
      <c r="J286" s="112">
        <v>82000</v>
      </c>
      <c r="K286" s="112">
        <v>4100</v>
      </c>
      <c r="L286" s="112">
        <v>4100</v>
      </c>
      <c r="M286" s="112">
        <v>4100</v>
      </c>
      <c r="N286" s="112">
        <v>82000</v>
      </c>
      <c r="O286" s="112">
        <v>143500</v>
      </c>
      <c r="P286" s="112">
        <v>12300</v>
      </c>
      <c r="Q286" s="112">
        <v>0</v>
      </c>
      <c r="R286" s="112">
        <v>24600</v>
      </c>
      <c r="S286" s="112">
        <v>8200</v>
      </c>
      <c r="T286" s="112">
        <v>24600</v>
      </c>
      <c r="U286" s="112">
        <v>0</v>
      </c>
      <c r="V286" s="112">
        <v>0</v>
      </c>
      <c r="W286" s="112">
        <v>0</v>
      </c>
      <c r="X286" s="112">
        <v>57000</v>
      </c>
      <c r="Y286" s="112">
        <v>0</v>
      </c>
      <c r="Z286" s="112">
        <v>0</v>
      </c>
      <c r="AA286" s="112">
        <v>82000</v>
      </c>
    </row>
    <row r="287" ht="13.5" customHeight="1" spans="1:27">
      <c r="A287" s="109"/>
      <c r="B287" s="109"/>
      <c r="C287" s="109"/>
      <c r="D287" s="110" t="s">
        <v>916</v>
      </c>
      <c r="E287" s="110" t="s">
        <v>138</v>
      </c>
      <c r="F287" s="109"/>
      <c r="G287" s="109"/>
      <c r="H287" s="111">
        <v>610500</v>
      </c>
      <c r="I287" s="112">
        <v>82000</v>
      </c>
      <c r="J287" s="112">
        <v>82000</v>
      </c>
      <c r="K287" s="112">
        <v>4100</v>
      </c>
      <c r="L287" s="112">
        <v>4100</v>
      </c>
      <c r="M287" s="112">
        <v>4100</v>
      </c>
      <c r="N287" s="112">
        <v>82000</v>
      </c>
      <c r="O287" s="112">
        <v>143500</v>
      </c>
      <c r="P287" s="112">
        <v>12300</v>
      </c>
      <c r="Q287" s="112">
        <v>0</v>
      </c>
      <c r="R287" s="112">
        <v>24600</v>
      </c>
      <c r="S287" s="112">
        <v>8200</v>
      </c>
      <c r="T287" s="112">
        <v>24600</v>
      </c>
      <c r="U287" s="112">
        <v>0</v>
      </c>
      <c r="V287" s="112">
        <v>0</v>
      </c>
      <c r="W287" s="112">
        <v>0</v>
      </c>
      <c r="X287" s="112">
        <v>57000</v>
      </c>
      <c r="Y287" s="112">
        <v>0</v>
      </c>
      <c r="Z287" s="112">
        <v>0</v>
      </c>
      <c r="AA287" s="112">
        <v>82000</v>
      </c>
    </row>
    <row r="288" ht="13.5" customHeight="1" spans="1:27">
      <c r="A288" s="110" t="s">
        <v>344</v>
      </c>
      <c r="B288" s="109"/>
      <c r="C288" s="109"/>
      <c r="D288" s="109"/>
      <c r="E288" s="110" t="s">
        <v>345</v>
      </c>
      <c r="F288" s="109"/>
      <c r="G288" s="109"/>
      <c r="H288" s="111">
        <v>610500</v>
      </c>
      <c r="I288" s="112">
        <v>82000</v>
      </c>
      <c r="J288" s="112">
        <v>82000</v>
      </c>
      <c r="K288" s="112">
        <v>4100</v>
      </c>
      <c r="L288" s="112">
        <v>4100</v>
      </c>
      <c r="M288" s="112">
        <v>4100</v>
      </c>
      <c r="N288" s="112">
        <v>82000</v>
      </c>
      <c r="O288" s="112">
        <v>143500</v>
      </c>
      <c r="P288" s="112">
        <v>12300</v>
      </c>
      <c r="Q288" s="112">
        <v>0</v>
      </c>
      <c r="R288" s="112">
        <v>24600</v>
      </c>
      <c r="S288" s="112">
        <v>8200</v>
      </c>
      <c r="T288" s="112">
        <v>24600</v>
      </c>
      <c r="U288" s="112">
        <v>0</v>
      </c>
      <c r="V288" s="112">
        <v>0</v>
      </c>
      <c r="W288" s="112">
        <v>0</v>
      </c>
      <c r="X288" s="112">
        <v>57000</v>
      </c>
      <c r="Y288" s="112">
        <v>0</v>
      </c>
      <c r="Z288" s="112">
        <v>0</v>
      </c>
      <c r="AA288" s="112">
        <v>82000</v>
      </c>
    </row>
    <row r="289" ht="13.5" customHeight="1" spans="1:27">
      <c r="A289" s="109"/>
      <c r="B289" s="110" t="s">
        <v>346</v>
      </c>
      <c r="C289" s="109"/>
      <c r="D289" s="109"/>
      <c r="E289" s="110" t="s">
        <v>347</v>
      </c>
      <c r="F289" s="109"/>
      <c r="G289" s="109"/>
      <c r="H289" s="111">
        <v>610500</v>
      </c>
      <c r="I289" s="112">
        <v>82000</v>
      </c>
      <c r="J289" s="112">
        <v>82000</v>
      </c>
      <c r="K289" s="112">
        <v>4100</v>
      </c>
      <c r="L289" s="112">
        <v>4100</v>
      </c>
      <c r="M289" s="112">
        <v>4100</v>
      </c>
      <c r="N289" s="112">
        <v>82000</v>
      </c>
      <c r="O289" s="112">
        <v>143500</v>
      </c>
      <c r="P289" s="112">
        <v>12300</v>
      </c>
      <c r="Q289" s="112">
        <v>0</v>
      </c>
      <c r="R289" s="112">
        <v>24600</v>
      </c>
      <c r="S289" s="112">
        <v>8200</v>
      </c>
      <c r="T289" s="112">
        <v>24600</v>
      </c>
      <c r="U289" s="112">
        <v>0</v>
      </c>
      <c r="V289" s="112">
        <v>0</v>
      </c>
      <c r="W289" s="112">
        <v>0</v>
      </c>
      <c r="X289" s="112">
        <v>57000</v>
      </c>
      <c r="Y289" s="112">
        <v>0</v>
      </c>
      <c r="Z289" s="112">
        <v>0</v>
      </c>
      <c r="AA289" s="112">
        <v>82000</v>
      </c>
    </row>
    <row r="290" ht="13.5" customHeight="1" spans="1:27">
      <c r="A290" s="110" t="s">
        <v>344</v>
      </c>
      <c r="B290" s="110" t="s">
        <v>346</v>
      </c>
      <c r="C290" s="110" t="s">
        <v>348</v>
      </c>
      <c r="D290" s="109"/>
      <c r="E290" s="110" t="s">
        <v>765</v>
      </c>
      <c r="F290" s="110" t="s">
        <v>766</v>
      </c>
      <c r="G290" s="110" t="s">
        <v>766</v>
      </c>
      <c r="H290" s="111">
        <v>610500</v>
      </c>
      <c r="I290" s="112">
        <v>82000</v>
      </c>
      <c r="J290" s="112">
        <v>82000</v>
      </c>
      <c r="K290" s="112">
        <v>4100</v>
      </c>
      <c r="L290" s="112">
        <v>4100</v>
      </c>
      <c r="M290" s="112">
        <v>4100</v>
      </c>
      <c r="N290" s="112">
        <v>82000</v>
      </c>
      <c r="O290" s="112">
        <v>143500</v>
      </c>
      <c r="P290" s="112">
        <v>12300</v>
      </c>
      <c r="Q290" s="112">
        <v>0</v>
      </c>
      <c r="R290" s="112">
        <v>24600</v>
      </c>
      <c r="S290" s="112">
        <v>8200</v>
      </c>
      <c r="T290" s="112">
        <v>24600</v>
      </c>
      <c r="U290" s="112">
        <v>0</v>
      </c>
      <c r="V290" s="112">
        <v>0</v>
      </c>
      <c r="W290" s="112">
        <v>0</v>
      </c>
      <c r="X290" s="112">
        <v>57000</v>
      </c>
      <c r="Y290" s="112">
        <v>0</v>
      </c>
      <c r="Z290" s="112">
        <v>0</v>
      </c>
      <c r="AA290" s="112">
        <v>82000</v>
      </c>
    </row>
    <row r="291" ht="13.5" customHeight="1" spans="1:27">
      <c r="A291" s="109"/>
      <c r="B291" s="109"/>
      <c r="C291" s="109"/>
      <c r="D291" s="110" t="s">
        <v>917</v>
      </c>
      <c r="E291" s="110" t="s">
        <v>918</v>
      </c>
      <c r="F291" s="109"/>
      <c r="G291" s="109"/>
      <c r="H291" s="111">
        <v>2116250</v>
      </c>
      <c r="I291" s="112">
        <v>201000</v>
      </c>
      <c r="J291" s="112">
        <v>54600</v>
      </c>
      <c r="K291" s="112">
        <v>37500</v>
      </c>
      <c r="L291" s="112">
        <v>37500</v>
      </c>
      <c r="M291" s="112">
        <v>37500</v>
      </c>
      <c r="N291" s="112">
        <v>384000</v>
      </c>
      <c r="O291" s="112">
        <v>232800</v>
      </c>
      <c r="P291" s="112">
        <v>57600</v>
      </c>
      <c r="Q291" s="112">
        <v>0</v>
      </c>
      <c r="R291" s="112">
        <v>42000</v>
      </c>
      <c r="S291" s="112">
        <v>38400</v>
      </c>
      <c r="T291" s="112">
        <v>78600</v>
      </c>
      <c r="U291" s="112">
        <v>0</v>
      </c>
      <c r="V291" s="112">
        <v>0</v>
      </c>
      <c r="W291" s="112">
        <v>0</v>
      </c>
      <c r="X291" s="112">
        <v>622250</v>
      </c>
      <c r="Y291" s="112">
        <v>0</v>
      </c>
      <c r="Z291" s="112">
        <v>0</v>
      </c>
      <c r="AA291" s="112">
        <v>292500</v>
      </c>
    </row>
    <row r="292" ht="13.5" customHeight="1" spans="1:27">
      <c r="A292" s="109"/>
      <c r="B292" s="109"/>
      <c r="C292" s="109"/>
      <c r="D292" s="110" t="s">
        <v>919</v>
      </c>
      <c r="E292" s="110" t="s">
        <v>439</v>
      </c>
      <c r="F292" s="109"/>
      <c r="G292" s="109"/>
      <c r="H292" s="111">
        <v>169000</v>
      </c>
      <c r="I292" s="112">
        <v>18000</v>
      </c>
      <c r="J292" s="112">
        <v>18000</v>
      </c>
      <c r="K292" s="112">
        <v>900</v>
      </c>
      <c r="L292" s="112">
        <v>900</v>
      </c>
      <c r="M292" s="112">
        <v>900</v>
      </c>
      <c r="N292" s="112">
        <v>18000</v>
      </c>
      <c r="O292" s="112">
        <v>31500</v>
      </c>
      <c r="P292" s="112">
        <v>2700</v>
      </c>
      <c r="Q292" s="112">
        <v>0</v>
      </c>
      <c r="R292" s="112">
        <v>5400</v>
      </c>
      <c r="S292" s="112">
        <v>1800</v>
      </c>
      <c r="T292" s="112">
        <v>5400</v>
      </c>
      <c r="U292" s="112">
        <v>0</v>
      </c>
      <c r="V292" s="112">
        <v>0</v>
      </c>
      <c r="W292" s="112">
        <v>0</v>
      </c>
      <c r="X292" s="112">
        <v>47500</v>
      </c>
      <c r="Y292" s="112">
        <v>0</v>
      </c>
      <c r="Z292" s="112">
        <v>0</v>
      </c>
      <c r="AA292" s="112">
        <v>18000</v>
      </c>
    </row>
    <row r="293" ht="13.5" customHeight="1" spans="1:27">
      <c r="A293" s="110" t="s">
        <v>506</v>
      </c>
      <c r="B293" s="109"/>
      <c r="C293" s="109"/>
      <c r="D293" s="109"/>
      <c r="E293" s="110" t="s">
        <v>507</v>
      </c>
      <c r="F293" s="109"/>
      <c r="G293" s="109"/>
      <c r="H293" s="111">
        <v>169000</v>
      </c>
      <c r="I293" s="112">
        <v>18000</v>
      </c>
      <c r="J293" s="112">
        <v>18000</v>
      </c>
      <c r="K293" s="112">
        <v>900</v>
      </c>
      <c r="L293" s="112">
        <v>900</v>
      </c>
      <c r="M293" s="112">
        <v>900</v>
      </c>
      <c r="N293" s="112">
        <v>18000</v>
      </c>
      <c r="O293" s="112">
        <v>31500</v>
      </c>
      <c r="P293" s="112">
        <v>2700</v>
      </c>
      <c r="Q293" s="112">
        <v>0</v>
      </c>
      <c r="R293" s="112">
        <v>5400</v>
      </c>
      <c r="S293" s="112">
        <v>1800</v>
      </c>
      <c r="T293" s="112">
        <v>5400</v>
      </c>
      <c r="U293" s="112">
        <v>0</v>
      </c>
      <c r="V293" s="112">
        <v>0</v>
      </c>
      <c r="W293" s="112">
        <v>0</v>
      </c>
      <c r="X293" s="112">
        <v>47500</v>
      </c>
      <c r="Y293" s="112">
        <v>0</v>
      </c>
      <c r="Z293" s="112">
        <v>0</v>
      </c>
      <c r="AA293" s="112">
        <v>18000</v>
      </c>
    </row>
    <row r="294" ht="13.5" customHeight="1" spans="1:27">
      <c r="A294" s="109"/>
      <c r="B294" s="110" t="s">
        <v>508</v>
      </c>
      <c r="C294" s="109"/>
      <c r="D294" s="109"/>
      <c r="E294" s="110" t="s">
        <v>509</v>
      </c>
      <c r="F294" s="109"/>
      <c r="G294" s="109"/>
      <c r="H294" s="111">
        <v>169000</v>
      </c>
      <c r="I294" s="112">
        <v>18000</v>
      </c>
      <c r="J294" s="112">
        <v>18000</v>
      </c>
      <c r="K294" s="112">
        <v>900</v>
      </c>
      <c r="L294" s="112">
        <v>900</v>
      </c>
      <c r="M294" s="112">
        <v>900</v>
      </c>
      <c r="N294" s="112">
        <v>18000</v>
      </c>
      <c r="O294" s="112">
        <v>31500</v>
      </c>
      <c r="P294" s="112">
        <v>2700</v>
      </c>
      <c r="Q294" s="112">
        <v>0</v>
      </c>
      <c r="R294" s="112">
        <v>5400</v>
      </c>
      <c r="S294" s="112">
        <v>1800</v>
      </c>
      <c r="T294" s="112">
        <v>5400</v>
      </c>
      <c r="U294" s="112">
        <v>0</v>
      </c>
      <c r="V294" s="112">
        <v>0</v>
      </c>
      <c r="W294" s="112">
        <v>0</v>
      </c>
      <c r="X294" s="112">
        <v>47500</v>
      </c>
      <c r="Y294" s="112">
        <v>0</v>
      </c>
      <c r="Z294" s="112">
        <v>0</v>
      </c>
      <c r="AA294" s="112">
        <v>18000</v>
      </c>
    </row>
    <row r="295" ht="13.5" customHeight="1" spans="1:27">
      <c r="A295" s="110" t="s">
        <v>506</v>
      </c>
      <c r="B295" s="110" t="s">
        <v>508</v>
      </c>
      <c r="C295" s="110" t="s">
        <v>510</v>
      </c>
      <c r="D295" s="109"/>
      <c r="E295" s="110" t="s">
        <v>765</v>
      </c>
      <c r="F295" s="110" t="s">
        <v>766</v>
      </c>
      <c r="G295" s="110" t="s">
        <v>766</v>
      </c>
      <c r="H295" s="111">
        <v>169000</v>
      </c>
      <c r="I295" s="112">
        <v>18000</v>
      </c>
      <c r="J295" s="112">
        <v>18000</v>
      </c>
      <c r="K295" s="112">
        <v>900</v>
      </c>
      <c r="L295" s="112">
        <v>900</v>
      </c>
      <c r="M295" s="112">
        <v>900</v>
      </c>
      <c r="N295" s="112">
        <v>18000</v>
      </c>
      <c r="O295" s="112">
        <v>31500</v>
      </c>
      <c r="P295" s="112">
        <v>2700</v>
      </c>
      <c r="Q295" s="112">
        <v>0</v>
      </c>
      <c r="R295" s="112">
        <v>5400</v>
      </c>
      <c r="S295" s="112">
        <v>1800</v>
      </c>
      <c r="T295" s="112">
        <v>5400</v>
      </c>
      <c r="U295" s="112">
        <v>0</v>
      </c>
      <c r="V295" s="112">
        <v>0</v>
      </c>
      <c r="W295" s="112">
        <v>0</v>
      </c>
      <c r="X295" s="112">
        <v>47500</v>
      </c>
      <c r="Y295" s="112">
        <v>0</v>
      </c>
      <c r="Z295" s="112">
        <v>0</v>
      </c>
      <c r="AA295" s="112">
        <v>18000</v>
      </c>
    </row>
    <row r="296" ht="13.5" customHeight="1" spans="1:27">
      <c r="A296" s="109"/>
      <c r="B296" s="109"/>
      <c r="C296" s="109"/>
      <c r="D296" s="110" t="s">
        <v>920</v>
      </c>
      <c r="E296" s="110" t="s">
        <v>475</v>
      </c>
      <c r="F296" s="109"/>
      <c r="G296" s="109"/>
      <c r="H296" s="111">
        <v>103500</v>
      </c>
      <c r="I296" s="112">
        <v>10000</v>
      </c>
      <c r="J296" s="112">
        <v>2000</v>
      </c>
      <c r="K296" s="112">
        <v>2000</v>
      </c>
      <c r="L296" s="112">
        <v>2000</v>
      </c>
      <c r="M296" s="112">
        <v>2000</v>
      </c>
      <c r="N296" s="112">
        <v>20000</v>
      </c>
      <c r="O296" s="112">
        <v>11000</v>
      </c>
      <c r="P296" s="112">
        <v>3000</v>
      </c>
      <c r="Q296" s="112">
        <v>0</v>
      </c>
      <c r="R296" s="112">
        <v>2000</v>
      </c>
      <c r="S296" s="112">
        <v>2000</v>
      </c>
      <c r="T296" s="112">
        <v>4000</v>
      </c>
      <c r="U296" s="112">
        <v>0</v>
      </c>
      <c r="V296" s="112">
        <v>0</v>
      </c>
      <c r="W296" s="112">
        <v>0</v>
      </c>
      <c r="X296" s="112">
        <v>28500</v>
      </c>
      <c r="Y296" s="112">
        <v>0</v>
      </c>
      <c r="Z296" s="112">
        <v>0</v>
      </c>
      <c r="AA296" s="112">
        <v>15000</v>
      </c>
    </row>
    <row r="297" ht="13.5" customHeight="1" spans="1:27">
      <c r="A297" s="110" t="s">
        <v>506</v>
      </c>
      <c r="B297" s="109"/>
      <c r="C297" s="109"/>
      <c r="D297" s="109"/>
      <c r="E297" s="110" t="s">
        <v>507</v>
      </c>
      <c r="F297" s="109"/>
      <c r="G297" s="109"/>
      <c r="H297" s="111">
        <v>103500</v>
      </c>
      <c r="I297" s="112">
        <v>10000</v>
      </c>
      <c r="J297" s="112">
        <v>2000</v>
      </c>
      <c r="K297" s="112">
        <v>2000</v>
      </c>
      <c r="L297" s="112">
        <v>2000</v>
      </c>
      <c r="M297" s="112">
        <v>2000</v>
      </c>
      <c r="N297" s="112">
        <v>20000</v>
      </c>
      <c r="O297" s="112">
        <v>11000</v>
      </c>
      <c r="P297" s="112">
        <v>3000</v>
      </c>
      <c r="Q297" s="112">
        <v>0</v>
      </c>
      <c r="R297" s="112">
        <v>2000</v>
      </c>
      <c r="S297" s="112">
        <v>2000</v>
      </c>
      <c r="T297" s="112">
        <v>4000</v>
      </c>
      <c r="U297" s="112">
        <v>0</v>
      </c>
      <c r="V297" s="112">
        <v>0</v>
      </c>
      <c r="W297" s="112">
        <v>0</v>
      </c>
      <c r="X297" s="112">
        <v>28500</v>
      </c>
      <c r="Y297" s="112">
        <v>0</v>
      </c>
      <c r="Z297" s="112">
        <v>0</v>
      </c>
      <c r="AA297" s="112">
        <v>15000</v>
      </c>
    </row>
    <row r="298" ht="13.5" customHeight="1" spans="1:27">
      <c r="A298" s="109"/>
      <c r="B298" s="110" t="s">
        <v>521</v>
      </c>
      <c r="C298" s="109"/>
      <c r="D298" s="109"/>
      <c r="E298" s="110" t="s">
        <v>522</v>
      </c>
      <c r="F298" s="109"/>
      <c r="G298" s="109"/>
      <c r="H298" s="111">
        <v>103500</v>
      </c>
      <c r="I298" s="112">
        <v>10000</v>
      </c>
      <c r="J298" s="112">
        <v>2000</v>
      </c>
      <c r="K298" s="112">
        <v>2000</v>
      </c>
      <c r="L298" s="112">
        <v>2000</v>
      </c>
      <c r="M298" s="112">
        <v>2000</v>
      </c>
      <c r="N298" s="112">
        <v>20000</v>
      </c>
      <c r="O298" s="112">
        <v>11000</v>
      </c>
      <c r="P298" s="112">
        <v>3000</v>
      </c>
      <c r="Q298" s="112">
        <v>0</v>
      </c>
      <c r="R298" s="112">
        <v>2000</v>
      </c>
      <c r="S298" s="112">
        <v>2000</v>
      </c>
      <c r="T298" s="112">
        <v>4000</v>
      </c>
      <c r="U298" s="112">
        <v>0</v>
      </c>
      <c r="V298" s="112">
        <v>0</v>
      </c>
      <c r="W298" s="112">
        <v>0</v>
      </c>
      <c r="X298" s="112">
        <v>28500</v>
      </c>
      <c r="Y298" s="112">
        <v>0</v>
      </c>
      <c r="Z298" s="112">
        <v>0</v>
      </c>
      <c r="AA298" s="112">
        <v>15000</v>
      </c>
    </row>
    <row r="299" ht="13.5" customHeight="1" spans="1:27">
      <c r="A299" s="110" t="s">
        <v>506</v>
      </c>
      <c r="B299" s="110" t="s">
        <v>521</v>
      </c>
      <c r="C299" s="110" t="s">
        <v>525</v>
      </c>
      <c r="D299" s="109"/>
      <c r="E299" s="110" t="s">
        <v>921</v>
      </c>
      <c r="F299" s="110" t="s">
        <v>812</v>
      </c>
      <c r="G299" s="110" t="s">
        <v>812</v>
      </c>
      <c r="H299" s="111">
        <v>103500</v>
      </c>
      <c r="I299" s="112">
        <v>10000</v>
      </c>
      <c r="J299" s="112">
        <v>2000</v>
      </c>
      <c r="K299" s="112">
        <v>2000</v>
      </c>
      <c r="L299" s="112">
        <v>2000</v>
      </c>
      <c r="M299" s="112">
        <v>2000</v>
      </c>
      <c r="N299" s="112">
        <v>20000</v>
      </c>
      <c r="O299" s="112">
        <v>11000</v>
      </c>
      <c r="P299" s="112">
        <v>3000</v>
      </c>
      <c r="Q299" s="112">
        <v>0</v>
      </c>
      <c r="R299" s="112">
        <v>2000</v>
      </c>
      <c r="S299" s="112">
        <v>2000</v>
      </c>
      <c r="T299" s="112">
        <v>4000</v>
      </c>
      <c r="U299" s="112">
        <v>0</v>
      </c>
      <c r="V299" s="112">
        <v>0</v>
      </c>
      <c r="W299" s="112">
        <v>0</v>
      </c>
      <c r="X299" s="112">
        <v>28500</v>
      </c>
      <c r="Y299" s="112">
        <v>0</v>
      </c>
      <c r="Z299" s="112">
        <v>0</v>
      </c>
      <c r="AA299" s="112">
        <v>15000</v>
      </c>
    </row>
    <row r="300" ht="13.5" customHeight="1" spans="1:27">
      <c r="A300" s="109"/>
      <c r="B300" s="109"/>
      <c r="C300" s="109"/>
      <c r="D300" s="110" t="s">
        <v>922</v>
      </c>
      <c r="E300" s="110" t="s">
        <v>476</v>
      </c>
      <c r="F300" s="109"/>
      <c r="G300" s="109"/>
      <c r="H300" s="111">
        <v>273000</v>
      </c>
      <c r="I300" s="112">
        <v>25000</v>
      </c>
      <c r="J300" s="112">
        <v>5000</v>
      </c>
      <c r="K300" s="112">
        <v>5000</v>
      </c>
      <c r="L300" s="112">
        <v>5000</v>
      </c>
      <c r="M300" s="112">
        <v>5000</v>
      </c>
      <c r="N300" s="112">
        <v>50000</v>
      </c>
      <c r="O300" s="112">
        <v>27500</v>
      </c>
      <c r="P300" s="112">
        <v>7500</v>
      </c>
      <c r="Q300" s="112">
        <v>0</v>
      </c>
      <c r="R300" s="112">
        <v>5000</v>
      </c>
      <c r="S300" s="112">
        <v>5000</v>
      </c>
      <c r="T300" s="112">
        <v>10000</v>
      </c>
      <c r="U300" s="112">
        <v>0</v>
      </c>
      <c r="V300" s="112">
        <v>0</v>
      </c>
      <c r="W300" s="112">
        <v>0</v>
      </c>
      <c r="X300" s="112">
        <v>85500</v>
      </c>
      <c r="Y300" s="112">
        <v>0</v>
      </c>
      <c r="Z300" s="112">
        <v>0</v>
      </c>
      <c r="AA300" s="112">
        <v>37500</v>
      </c>
    </row>
    <row r="301" ht="13.5" customHeight="1" spans="1:27">
      <c r="A301" s="110" t="s">
        <v>506</v>
      </c>
      <c r="B301" s="109"/>
      <c r="C301" s="109"/>
      <c r="D301" s="109"/>
      <c r="E301" s="110" t="s">
        <v>507</v>
      </c>
      <c r="F301" s="109"/>
      <c r="G301" s="109"/>
      <c r="H301" s="111">
        <v>273000</v>
      </c>
      <c r="I301" s="112">
        <v>25000</v>
      </c>
      <c r="J301" s="112">
        <v>5000</v>
      </c>
      <c r="K301" s="112">
        <v>5000</v>
      </c>
      <c r="L301" s="112">
        <v>5000</v>
      </c>
      <c r="M301" s="112">
        <v>5000</v>
      </c>
      <c r="N301" s="112">
        <v>50000</v>
      </c>
      <c r="O301" s="112">
        <v>27500</v>
      </c>
      <c r="P301" s="112">
        <v>7500</v>
      </c>
      <c r="Q301" s="112">
        <v>0</v>
      </c>
      <c r="R301" s="112">
        <v>5000</v>
      </c>
      <c r="S301" s="112">
        <v>5000</v>
      </c>
      <c r="T301" s="112">
        <v>10000</v>
      </c>
      <c r="U301" s="112">
        <v>0</v>
      </c>
      <c r="V301" s="112">
        <v>0</v>
      </c>
      <c r="W301" s="112">
        <v>0</v>
      </c>
      <c r="X301" s="112">
        <v>85500</v>
      </c>
      <c r="Y301" s="112">
        <v>0</v>
      </c>
      <c r="Z301" s="112">
        <v>0</v>
      </c>
      <c r="AA301" s="112">
        <v>37500</v>
      </c>
    </row>
    <row r="302" ht="13.5" customHeight="1" spans="1:27">
      <c r="A302" s="109"/>
      <c r="B302" s="110" t="s">
        <v>521</v>
      </c>
      <c r="C302" s="109"/>
      <c r="D302" s="109"/>
      <c r="E302" s="110" t="s">
        <v>522</v>
      </c>
      <c r="F302" s="109"/>
      <c r="G302" s="109"/>
      <c r="H302" s="111">
        <v>273000</v>
      </c>
      <c r="I302" s="112">
        <v>25000</v>
      </c>
      <c r="J302" s="112">
        <v>5000</v>
      </c>
      <c r="K302" s="112">
        <v>5000</v>
      </c>
      <c r="L302" s="112">
        <v>5000</v>
      </c>
      <c r="M302" s="112">
        <v>5000</v>
      </c>
      <c r="N302" s="112">
        <v>50000</v>
      </c>
      <c r="O302" s="112">
        <v>27500</v>
      </c>
      <c r="P302" s="112">
        <v>7500</v>
      </c>
      <c r="Q302" s="112">
        <v>0</v>
      </c>
      <c r="R302" s="112">
        <v>5000</v>
      </c>
      <c r="S302" s="112">
        <v>5000</v>
      </c>
      <c r="T302" s="112">
        <v>10000</v>
      </c>
      <c r="U302" s="112">
        <v>0</v>
      </c>
      <c r="V302" s="112">
        <v>0</v>
      </c>
      <c r="W302" s="112">
        <v>0</v>
      </c>
      <c r="X302" s="112">
        <v>85500</v>
      </c>
      <c r="Y302" s="112">
        <v>0</v>
      </c>
      <c r="Z302" s="112">
        <v>0</v>
      </c>
      <c r="AA302" s="112">
        <v>37500</v>
      </c>
    </row>
    <row r="303" ht="13.5" customHeight="1" spans="1:27">
      <c r="A303" s="110" t="s">
        <v>506</v>
      </c>
      <c r="B303" s="110" t="s">
        <v>521</v>
      </c>
      <c r="C303" s="110" t="s">
        <v>523</v>
      </c>
      <c r="D303" s="109"/>
      <c r="E303" s="110" t="s">
        <v>923</v>
      </c>
      <c r="F303" s="110" t="s">
        <v>812</v>
      </c>
      <c r="G303" s="110" t="s">
        <v>812</v>
      </c>
      <c r="H303" s="111">
        <v>273000</v>
      </c>
      <c r="I303" s="112">
        <v>25000</v>
      </c>
      <c r="J303" s="112">
        <v>5000</v>
      </c>
      <c r="K303" s="112">
        <v>5000</v>
      </c>
      <c r="L303" s="112">
        <v>5000</v>
      </c>
      <c r="M303" s="112">
        <v>5000</v>
      </c>
      <c r="N303" s="112">
        <v>50000</v>
      </c>
      <c r="O303" s="112">
        <v>27500</v>
      </c>
      <c r="P303" s="112">
        <v>7500</v>
      </c>
      <c r="Q303" s="112">
        <v>0</v>
      </c>
      <c r="R303" s="112">
        <v>5000</v>
      </c>
      <c r="S303" s="112">
        <v>5000</v>
      </c>
      <c r="T303" s="112">
        <v>10000</v>
      </c>
      <c r="U303" s="112">
        <v>0</v>
      </c>
      <c r="V303" s="112">
        <v>0</v>
      </c>
      <c r="W303" s="112">
        <v>0</v>
      </c>
      <c r="X303" s="112">
        <v>85500</v>
      </c>
      <c r="Y303" s="112">
        <v>0</v>
      </c>
      <c r="Z303" s="112">
        <v>0</v>
      </c>
      <c r="AA303" s="112">
        <v>37500</v>
      </c>
    </row>
    <row r="304" ht="13.5" customHeight="1" spans="1:27">
      <c r="A304" s="109"/>
      <c r="B304" s="109"/>
      <c r="C304" s="109"/>
      <c r="D304" s="110" t="s">
        <v>924</v>
      </c>
      <c r="E304" s="110" t="s">
        <v>477</v>
      </c>
      <c r="F304" s="109"/>
      <c r="G304" s="109"/>
      <c r="H304" s="111">
        <v>178500</v>
      </c>
      <c r="I304" s="112">
        <v>20000</v>
      </c>
      <c r="J304" s="112">
        <v>4000</v>
      </c>
      <c r="K304" s="112">
        <v>4000</v>
      </c>
      <c r="L304" s="112">
        <v>4000</v>
      </c>
      <c r="M304" s="112">
        <v>4000</v>
      </c>
      <c r="N304" s="112">
        <v>40000</v>
      </c>
      <c r="O304" s="112">
        <v>22000</v>
      </c>
      <c r="P304" s="112">
        <v>6000</v>
      </c>
      <c r="Q304" s="112">
        <v>0</v>
      </c>
      <c r="R304" s="112">
        <v>4000</v>
      </c>
      <c r="S304" s="112">
        <v>4000</v>
      </c>
      <c r="T304" s="112">
        <v>8000</v>
      </c>
      <c r="U304" s="112">
        <v>0</v>
      </c>
      <c r="V304" s="112">
        <v>0</v>
      </c>
      <c r="W304" s="112">
        <v>0</v>
      </c>
      <c r="X304" s="112">
        <v>28500</v>
      </c>
      <c r="Y304" s="112">
        <v>0</v>
      </c>
      <c r="Z304" s="112">
        <v>0</v>
      </c>
      <c r="AA304" s="112">
        <v>30000</v>
      </c>
    </row>
    <row r="305" ht="13.5" customHeight="1" spans="1:27">
      <c r="A305" s="110" t="s">
        <v>506</v>
      </c>
      <c r="B305" s="109"/>
      <c r="C305" s="109"/>
      <c r="D305" s="109"/>
      <c r="E305" s="110" t="s">
        <v>507</v>
      </c>
      <c r="F305" s="109"/>
      <c r="G305" s="109"/>
      <c r="H305" s="111">
        <v>178500</v>
      </c>
      <c r="I305" s="112">
        <v>20000</v>
      </c>
      <c r="J305" s="112">
        <v>4000</v>
      </c>
      <c r="K305" s="112">
        <v>4000</v>
      </c>
      <c r="L305" s="112">
        <v>4000</v>
      </c>
      <c r="M305" s="112">
        <v>4000</v>
      </c>
      <c r="N305" s="112">
        <v>40000</v>
      </c>
      <c r="O305" s="112">
        <v>22000</v>
      </c>
      <c r="P305" s="112">
        <v>6000</v>
      </c>
      <c r="Q305" s="112">
        <v>0</v>
      </c>
      <c r="R305" s="112">
        <v>4000</v>
      </c>
      <c r="S305" s="112">
        <v>4000</v>
      </c>
      <c r="T305" s="112">
        <v>8000</v>
      </c>
      <c r="U305" s="112">
        <v>0</v>
      </c>
      <c r="V305" s="112">
        <v>0</v>
      </c>
      <c r="W305" s="112">
        <v>0</v>
      </c>
      <c r="X305" s="112">
        <v>28500</v>
      </c>
      <c r="Y305" s="112">
        <v>0</v>
      </c>
      <c r="Z305" s="112">
        <v>0</v>
      </c>
      <c r="AA305" s="112">
        <v>30000</v>
      </c>
    </row>
    <row r="306" ht="13.5" customHeight="1" spans="1:27">
      <c r="A306" s="109"/>
      <c r="B306" s="110" t="s">
        <v>515</v>
      </c>
      <c r="C306" s="109"/>
      <c r="D306" s="109"/>
      <c r="E306" s="110" t="s">
        <v>516</v>
      </c>
      <c r="F306" s="109"/>
      <c r="G306" s="109"/>
      <c r="H306" s="111">
        <v>178500</v>
      </c>
      <c r="I306" s="112">
        <v>20000</v>
      </c>
      <c r="J306" s="112">
        <v>4000</v>
      </c>
      <c r="K306" s="112">
        <v>4000</v>
      </c>
      <c r="L306" s="112">
        <v>4000</v>
      </c>
      <c r="M306" s="112">
        <v>4000</v>
      </c>
      <c r="N306" s="112">
        <v>40000</v>
      </c>
      <c r="O306" s="112">
        <v>22000</v>
      </c>
      <c r="P306" s="112">
        <v>6000</v>
      </c>
      <c r="Q306" s="112">
        <v>0</v>
      </c>
      <c r="R306" s="112">
        <v>4000</v>
      </c>
      <c r="S306" s="112">
        <v>4000</v>
      </c>
      <c r="T306" s="112">
        <v>8000</v>
      </c>
      <c r="U306" s="112">
        <v>0</v>
      </c>
      <c r="V306" s="112">
        <v>0</v>
      </c>
      <c r="W306" s="112">
        <v>0</v>
      </c>
      <c r="X306" s="112">
        <v>28500</v>
      </c>
      <c r="Y306" s="112">
        <v>0</v>
      </c>
      <c r="Z306" s="112">
        <v>0</v>
      </c>
      <c r="AA306" s="112">
        <v>30000</v>
      </c>
    </row>
    <row r="307" ht="13.5" customHeight="1" spans="1:27">
      <c r="A307" s="110" t="s">
        <v>506</v>
      </c>
      <c r="B307" s="110" t="s">
        <v>515</v>
      </c>
      <c r="C307" s="110" t="s">
        <v>517</v>
      </c>
      <c r="D307" s="109"/>
      <c r="E307" s="110" t="s">
        <v>925</v>
      </c>
      <c r="F307" s="110" t="s">
        <v>812</v>
      </c>
      <c r="G307" s="110" t="s">
        <v>767</v>
      </c>
      <c r="H307" s="111">
        <v>178500</v>
      </c>
      <c r="I307" s="112">
        <v>20000</v>
      </c>
      <c r="J307" s="112">
        <v>4000</v>
      </c>
      <c r="K307" s="112">
        <v>4000</v>
      </c>
      <c r="L307" s="112">
        <v>4000</v>
      </c>
      <c r="M307" s="112">
        <v>4000</v>
      </c>
      <c r="N307" s="112">
        <v>40000</v>
      </c>
      <c r="O307" s="112">
        <v>22000</v>
      </c>
      <c r="P307" s="112">
        <v>6000</v>
      </c>
      <c r="Q307" s="112">
        <v>0</v>
      </c>
      <c r="R307" s="112">
        <v>4000</v>
      </c>
      <c r="S307" s="112">
        <v>4000</v>
      </c>
      <c r="T307" s="112">
        <v>8000</v>
      </c>
      <c r="U307" s="112">
        <v>0</v>
      </c>
      <c r="V307" s="112">
        <v>0</v>
      </c>
      <c r="W307" s="112">
        <v>0</v>
      </c>
      <c r="X307" s="112">
        <v>28500</v>
      </c>
      <c r="Y307" s="112">
        <v>0</v>
      </c>
      <c r="Z307" s="112">
        <v>0</v>
      </c>
      <c r="AA307" s="112">
        <v>30000</v>
      </c>
    </row>
    <row r="308" ht="13.5" customHeight="1" spans="1:27">
      <c r="A308" s="109"/>
      <c r="B308" s="109"/>
      <c r="C308" s="109"/>
      <c r="D308" s="110" t="s">
        <v>926</v>
      </c>
      <c r="E308" s="110" t="s">
        <v>478</v>
      </c>
      <c r="F308" s="109"/>
      <c r="G308" s="109"/>
      <c r="H308" s="111">
        <v>68750</v>
      </c>
      <c r="I308" s="112">
        <v>6000</v>
      </c>
      <c r="J308" s="112">
        <v>1200</v>
      </c>
      <c r="K308" s="112">
        <v>1200</v>
      </c>
      <c r="L308" s="112">
        <v>1200</v>
      </c>
      <c r="M308" s="112">
        <v>1200</v>
      </c>
      <c r="N308" s="112">
        <v>12000</v>
      </c>
      <c r="O308" s="112">
        <v>6600</v>
      </c>
      <c r="P308" s="112">
        <v>1800</v>
      </c>
      <c r="Q308" s="112">
        <v>0</v>
      </c>
      <c r="R308" s="112">
        <v>1200</v>
      </c>
      <c r="S308" s="112">
        <v>1200</v>
      </c>
      <c r="T308" s="112">
        <v>2400</v>
      </c>
      <c r="U308" s="112">
        <v>0</v>
      </c>
      <c r="V308" s="112">
        <v>0</v>
      </c>
      <c r="W308" s="112">
        <v>0</v>
      </c>
      <c r="X308" s="112">
        <v>23750</v>
      </c>
      <c r="Y308" s="112">
        <v>0</v>
      </c>
      <c r="Z308" s="112">
        <v>0</v>
      </c>
      <c r="AA308" s="112">
        <v>9000</v>
      </c>
    </row>
    <row r="309" ht="13.5" customHeight="1" spans="1:27">
      <c r="A309" s="110" t="s">
        <v>506</v>
      </c>
      <c r="B309" s="109"/>
      <c r="C309" s="109"/>
      <c r="D309" s="109"/>
      <c r="E309" s="110" t="s">
        <v>507</v>
      </c>
      <c r="F309" s="109"/>
      <c r="G309" s="109"/>
      <c r="H309" s="111">
        <v>68750</v>
      </c>
      <c r="I309" s="112">
        <v>6000</v>
      </c>
      <c r="J309" s="112">
        <v>1200</v>
      </c>
      <c r="K309" s="112">
        <v>1200</v>
      </c>
      <c r="L309" s="112">
        <v>1200</v>
      </c>
      <c r="M309" s="112">
        <v>1200</v>
      </c>
      <c r="N309" s="112">
        <v>12000</v>
      </c>
      <c r="O309" s="112">
        <v>6600</v>
      </c>
      <c r="P309" s="112">
        <v>1800</v>
      </c>
      <c r="Q309" s="112">
        <v>0</v>
      </c>
      <c r="R309" s="112">
        <v>1200</v>
      </c>
      <c r="S309" s="112">
        <v>1200</v>
      </c>
      <c r="T309" s="112">
        <v>2400</v>
      </c>
      <c r="U309" s="112">
        <v>0</v>
      </c>
      <c r="V309" s="112">
        <v>0</v>
      </c>
      <c r="W309" s="112">
        <v>0</v>
      </c>
      <c r="X309" s="112">
        <v>23750</v>
      </c>
      <c r="Y309" s="112">
        <v>0</v>
      </c>
      <c r="Z309" s="112">
        <v>0</v>
      </c>
      <c r="AA309" s="112">
        <v>9000</v>
      </c>
    </row>
    <row r="310" ht="13.5" customHeight="1" spans="1:27">
      <c r="A310" s="109"/>
      <c r="B310" s="110" t="s">
        <v>515</v>
      </c>
      <c r="C310" s="109"/>
      <c r="D310" s="109"/>
      <c r="E310" s="110" t="s">
        <v>516</v>
      </c>
      <c r="F310" s="109"/>
      <c r="G310" s="109"/>
      <c r="H310" s="111">
        <v>68750</v>
      </c>
      <c r="I310" s="112">
        <v>6000</v>
      </c>
      <c r="J310" s="112">
        <v>1200</v>
      </c>
      <c r="K310" s="112">
        <v>1200</v>
      </c>
      <c r="L310" s="112">
        <v>1200</v>
      </c>
      <c r="M310" s="112">
        <v>1200</v>
      </c>
      <c r="N310" s="112">
        <v>12000</v>
      </c>
      <c r="O310" s="112">
        <v>6600</v>
      </c>
      <c r="P310" s="112">
        <v>1800</v>
      </c>
      <c r="Q310" s="112">
        <v>0</v>
      </c>
      <c r="R310" s="112">
        <v>1200</v>
      </c>
      <c r="S310" s="112">
        <v>1200</v>
      </c>
      <c r="T310" s="112">
        <v>2400</v>
      </c>
      <c r="U310" s="112">
        <v>0</v>
      </c>
      <c r="V310" s="112">
        <v>0</v>
      </c>
      <c r="W310" s="112">
        <v>0</v>
      </c>
      <c r="X310" s="112">
        <v>23750</v>
      </c>
      <c r="Y310" s="112">
        <v>0</v>
      </c>
      <c r="Z310" s="112">
        <v>0</v>
      </c>
      <c r="AA310" s="112">
        <v>9000</v>
      </c>
    </row>
    <row r="311" ht="13.5" customHeight="1" spans="1:27">
      <c r="A311" s="110" t="s">
        <v>506</v>
      </c>
      <c r="B311" s="110" t="s">
        <v>515</v>
      </c>
      <c r="C311" s="110" t="s">
        <v>517</v>
      </c>
      <c r="D311" s="109"/>
      <c r="E311" s="110" t="s">
        <v>925</v>
      </c>
      <c r="F311" s="110" t="s">
        <v>812</v>
      </c>
      <c r="G311" s="110" t="s">
        <v>767</v>
      </c>
      <c r="H311" s="111">
        <v>68750</v>
      </c>
      <c r="I311" s="112">
        <v>6000</v>
      </c>
      <c r="J311" s="112">
        <v>1200</v>
      </c>
      <c r="K311" s="112">
        <v>1200</v>
      </c>
      <c r="L311" s="112">
        <v>1200</v>
      </c>
      <c r="M311" s="112">
        <v>1200</v>
      </c>
      <c r="N311" s="112">
        <v>12000</v>
      </c>
      <c r="O311" s="112">
        <v>6600</v>
      </c>
      <c r="P311" s="112">
        <v>1800</v>
      </c>
      <c r="Q311" s="112">
        <v>0</v>
      </c>
      <c r="R311" s="112">
        <v>1200</v>
      </c>
      <c r="S311" s="112">
        <v>1200</v>
      </c>
      <c r="T311" s="112">
        <v>2400</v>
      </c>
      <c r="U311" s="112">
        <v>0</v>
      </c>
      <c r="V311" s="112">
        <v>0</v>
      </c>
      <c r="W311" s="112">
        <v>0</v>
      </c>
      <c r="X311" s="112">
        <v>23750</v>
      </c>
      <c r="Y311" s="112">
        <v>0</v>
      </c>
      <c r="Z311" s="112">
        <v>0</v>
      </c>
      <c r="AA311" s="112">
        <v>9000</v>
      </c>
    </row>
    <row r="312" ht="13.5" customHeight="1" spans="1:27">
      <c r="A312" s="109"/>
      <c r="B312" s="109"/>
      <c r="C312" s="109"/>
      <c r="D312" s="110" t="s">
        <v>927</v>
      </c>
      <c r="E312" s="110" t="s">
        <v>479</v>
      </c>
      <c r="F312" s="109"/>
      <c r="G312" s="109"/>
      <c r="H312" s="111">
        <v>61250</v>
      </c>
      <c r="I312" s="112">
        <v>5000</v>
      </c>
      <c r="J312" s="112">
        <v>1000</v>
      </c>
      <c r="K312" s="112">
        <v>1000</v>
      </c>
      <c r="L312" s="112">
        <v>1000</v>
      </c>
      <c r="M312" s="112">
        <v>1000</v>
      </c>
      <c r="N312" s="112">
        <v>10000</v>
      </c>
      <c r="O312" s="112">
        <v>5500</v>
      </c>
      <c r="P312" s="112">
        <v>1500</v>
      </c>
      <c r="Q312" s="112">
        <v>0</v>
      </c>
      <c r="R312" s="112">
        <v>1000</v>
      </c>
      <c r="S312" s="112">
        <v>1000</v>
      </c>
      <c r="T312" s="112">
        <v>2000</v>
      </c>
      <c r="U312" s="112">
        <v>0</v>
      </c>
      <c r="V312" s="112">
        <v>0</v>
      </c>
      <c r="W312" s="112">
        <v>0</v>
      </c>
      <c r="X312" s="112">
        <v>23750</v>
      </c>
      <c r="Y312" s="112">
        <v>0</v>
      </c>
      <c r="Z312" s="112">
        <v>0</v>
      </c>
      <c r="AA312" s="112">
        <v>7500</v>
      </c>
    </row>
    <row r="313" ht="13.5" customHeight="1" spans="1:27">
      <c r="A313" s="110" t="s">
        <v>506</v>
      </c>
      <c r="B313" s="109"/>
      <c r="C313" s="109"/>
      <c r="D313" s="109"/>
      <c r="E313" s="110" t="s">
        <v>507</v>
      </c>
      <c r="F313" s="109"/>
      <c r="G313" s="109"/>
      <c r="H313" s="111">
        <v>61250</v>
      </c>
      <c r="I313" s="112">
        <v>5000</v>
      </c>
      <c r="J313" s="112">
        <v>1000</v>
      </c>
      <c r="K313" s="112">
        <v>1000</v>
      </c>
      <c r="L313" s="112">
        <v>1000</v>
      </c>
      <c r="M313" s="112">
        <v>1000</v>
      </c>
      <c r="N313" s="112">
        <v>10000</v>
      </c>
      <c r="O313" s="112">
        <v>5500</v>
      </c>
      <c r="P313" s="112">
        <v>1500</v>
      </c>
      <c r="Q313" s="112">
        <v>0</v>
      </c>
      <c r="R313" s="112">
        <v>1000</v>
      </c>
      <c r="S313" s="112">
        <v>1000</v>
      </c>
      <c r="T313" s="112">
        <v>2000</v>
      </c>
      <c r="U313" s="112">
        <v>0</v>
      </c>
      <c r="V313" s="112">
        <v>0</v>
      </c>
      <c r="W313" s="112">
        <v>0</v>
      </c>
      <c r="X313" s="112">
        <v>23750</v>
      </c>
      <c r="Y313" s="112">
        <v>0</v>
      </c>
      <c r="Z313" s="112">
        <v>0</v>
      </c>
      <c r="AA313" s="112">
        <v>7500</v>
      </c>
    </row>
    <row r="314" ht="13.5" customHeight="1" spans="1:27">
      <c r="A314" s="109"/>
      <c r="B314" s="110" t="s">
        <v>515</v>
      </c>
      <c r="C314" s="109"/>
      <c r="D314" s="109"/>
      <c r="E314" s="110" t="s">
        <v>516</v>
      </c>
      <c r="F314" s="109"/>
      <c r="G314" s="109"/>
      <c r="H314" s="111">
        <v>61250</v>
      </c>
      <c r="I314" s="112">
        <v>5000</v>
      </c>
      <c r="J314" s="112">
        <v>1000</v>
      </c>
      <c r="K314" s="112">
        <v>1000</v>
      </c>
      <c r="L314" s="112">
        <v>1000</v>
      </c>
      <c r="M314" s="112">
        <v>1000</v>
      </c>
      <c r="N314" s="112">
        <v>10000</v>
      </c>
      <c r="O314" s="112">
        <v>5500</v>
      </c>
      <c r="P314" s="112">
        <v>1500</v>
      </c>
      <c r="Q314" s="112">
        <v>0</v>
      </c>
      <c r="R314" s="112">
        <v>1000</v>
      </c>
      <c r="S314" s="112">
        <v>1000</v>
      </c>
      <c r="T314" s="112">
        <v>2000</v>
      </c>
      <c r="U314" s="112">
        <v>0</v>
      </c>
      <c r="V314" s="112">
        <v>0</v>
      </c>
      <c r="W314" s="112">
        <v>0</v>
      </c>
      <c r="X314" s="112">
        <v>23750</v>
      </c>
      <c r="Y314" s="112">
        <v>0</v>
      </c>
      <c r="Z314" s="112">
        <v>0</v>
      </c>
      <c r="AA314" s="112">
        <v>7500</v>
      </c>
    </row>
    <row r="315" ht="13.5" customHeight="1" spans="1:27">
      <c r="A315" s="110" t="s">
        <v>506</v>
      </c>
      <c r="B315" s="110" t="s">
        <v>515</v>
      </c>
      <c r="C315" s="110" t="s">
        <v>517</v>
      </c>
      <c r="D315" s="109"/>
      <c r="E315" s="110" t="s">
        <v>925</v>
      </c>
      <c r="F315" s="110" t="s">
        <v>812</v>
      </c>
      <c r="G315" s="110" t="s">
        <v>767</v>
      </c>
      <c r="H315" s="111">
        <v>61250</v>
      </c>
      <c r="I315" s="112">
        <v>5000</v>
      </c>
      <c r="J315" s="112">
        <v>1000</v>
      </c>
      <c r="K315" s="112">
        <v>1000</v>
      </c>
      <c r="L315" s="112">
        <v>1000</v>
      </c>
      <c r="M315" s="112">
        <v>1000</v>
      </c>
      <c r="N315" s="112">
        <v>10000</v>
      </c>
      <c r="O315" s="112">
        <v>5500</v>
      </c>
      <c r="P315" s="112">
        <v>1500</v>
      </c>
      <c r="Q315" s="112">
        <v>0</v>
      </c>
      <c r="R315" s="112">
        <v>1000</v>
      </c>
      <c r="S315" s="112">
        <v>1000</v>
      </c>
      <c r="T315" s="112">
        <v>2000</v>
      </c>
      <c r="U315" s="112">
        <v>0</v>
      </c>
      <c r="V315" s="112">
        <v>0</v>
      </c>
      <c r="W315" s="112">
        <v>0</v>
      </c>
      <c r="X315" s="112">
        <v>23750</v>
      </c>
      <c r="Y315" s="112">
        <v>0</v>
      </c>
      <c r="Z315" s="112">
        <v>0</v>
      </c>
      <c r="AA315" s="112">
        <v>7500</v>
      </c>
    </row>
    <row r="316" ht="13.5" customHeight="1" spans="1:27">
      <c r="A316" s="109"/>
      <c r="B316" s="109"/>
      <c r="C316" s="109"/>
      <c r="D316" s="110" t="s">
        <v>928</v>
      </c>
      <c r="E316" s="110" t="s">
        <v>481</v>
      </c>
      <c r="F316" s="109"/>
      <c r="G316" s="109"/>
      <c r="H316" s="111">
        <v>85500</v>
      </c>
      <c r="I316" s="112">
        <v>0</v>
      </c>
      <c r="J316" s="112">
        <v>0</v>
      </c>
      <c r="K316" s="112">
        <v>0</v>
      </c>
      <c r="L316" s="112">
        <v>0</v>
      </c>
      <c r="M316" s="112">
        <v>0</v>
      </c>
      <c r="N316" s="112">
        <v>0</v>
      </c>
      <c r="O316" s="112">
        <v>0</v>
      </c>
      <c r="P316" s="112">
        <v>0</v>
      </c>
      <c r="Q316" s="112">
        <v>0</v>
      </c>
      <c r="R316" s="112">
        <v>0</v>
      </c>
      <c r="S316" s="112">
        <v>0</v>
      </c>
      <c r="T316" s="112">
        <v>0</v>
      </c>
      <c r="U316" s="112">
        <v>0</v>
      </c>
      <c r="V316" s="112">
        <v>0</v>
      </c>
      <c r="W316" s="112">
        <v>0</v>
      </c>
      <c r="X316" s="112">
        <v>85500</v>
      </c>
      <c r="Y316" s="112">
        <v>0</v>
      </c>
      <c r="Z316" s="112">
        <v>0</v>
      </c>
      <c r="AA316" s="112">
        <v>0</v>
      </c>
    </row>
    <row r="317" ht="13.5" customHeight="1" spans="1:27">
      <c r="A317" s="110" t="s">
        <v>506</v>
      </c>
      <c r="B317" s="109"/>
      <c r="C317" s="109"/>
      <c r="D317" s="109"/>
      <c r="E317" s="110" t="s">
        <v>507</v>
      </c>
      <c r="F317" s="109"/>
      <c r="G317" s="109"/>
      <c r="H317" s="111">
        <v>85500</v>
      </c>
      <c r="I317" s="112">
        <v>0</v>
      </c>
      <c r="J317" s="112">
        <v>0</v>
      </c>
      <c r="K317" s="112">
        <v>0</v>
      </c>
      <c r="L317" s="112">
        <v>0</v>
      </c>
      <c r="M317" s="112">
        <v>0</v>
      </c>
      <c r="N317" s="112">
        <v>0</v>
      </c>
      <c r="O317" s="112">
        <v>0</v>
      </c>
      <c r="P317" s="112">
        <v>0</v>
      </c>
      <c r="Q317" s="112">
        <v>0</v>
      </c>
      <c r="R317" s="112">
        <v>0</v>
      </c>
      <c r="S317" s="112">
        <v>0</v>
      </c>
      <c r="T317" s="112">
        <v>0</v>
      </c>
      <c r="U317" s="112">
        <v>0</v>
      </c>
      <c r="V317" s="112">
        <v>0</v>
      </c>
      <c r="W317" s="112">
        <v>0</v>
      </c>
      <c r="X317" s="112">
        <v>85500</v>
      </c>
      <c r="Y317" s="112">
        <v>0</v>
      </c>
      <c r="Z317" s="112">
        <v>0</v>
      </c>
      <c r="AA317" s="112">
        <v>0</v>
      </c>
    </row>
    <row r="318" ht="13.5" customHeight="1" spans="1:27">
      <c r="A318" s="109"/>
      <c r="B318" s="110" t="s">
        <v>511</v>
      </c>
      <c r="C318" s="109"/>
      <c r="D318" s="109"/>
      <c r="E318" s="110" t="s">
        <v>512</v>
      </c>
      <c r="F318" s="109"/>
      <c r="G318" s="109"/>
      <c r="H318" s="111">
        <v>85500</v>
      </c>
      <c r="I318" s="112">
        <v>0</v>
      </c>
      <c r="J318" s="112">
        <v>0</v>
      </c>
      <c r="K318" s="112">
        <v>0</v>
      </c>
      <c r="L318" s="112">
        <v>0</v>
      </c>
      <c r="M318" s="112">
        <v>0</v>
      </c>
      <c r="N318" s="112">
        <v>0</v>
      </c>
      <c r="O318" s="112">
        <v>0</v>
      </c>
      <c r="P318" s="112">
        <v>0</v>
      </c>
      <c r="Q318" s="112">
        <v>0</v>
      </c>
      <c r="R318" s="112">
        <v>0</v>
      </c>
      <c r="S318" s="112">
        <v>0</v>
      </c>
      <c r="T318" s="112">
        <v>0</v>
      </c>
      <c r="U318" s="112">
        <v>0</v>
      </c>
      <c r="V318" s="112">
        <v>0</v>
      </c>
      <c r="W318" s="112">
        <v>0</v>
      </c>
      <c r="X318" s="112">
        <v>85500</v>
      </c>
      <c r="Y318" s="112">
        <v>0</v>
      </c>
      <c r="Z318" s="112">
        <v>0</v>
      </c>
      <c r="AA318" s="112">
        <v>0</v>
      </c>
    </row>
    <row r="319" ht="13.5" customHeight="1" spans="1:27">
      <c r="A319" s="110" t="s">
        <v>506</v>
      </c>
      <c r="B319" s="110" t="s">
        <v>511</v>
      </c>
      <c r="C319" s="110" t="s">
        <v>513</v>
      </c>
      <c r="D319" s="109"/>
      <c r="E319" s="110" t="s">
        <v>929</v>
      </c>
      <c r="F319" s="110" t="s">
        <v>812</v>
      </c>
      <c r="G319" s="110" t="s">
        <v>812</v>
      </c>
      <c r="H319" s="111">
        <v>85500</v>
      </c>
      <c r="I319" s="112">
        <v>0</v>
      </c>
      <c r="J319" s="112">
        <v>0</v>
      </c>
      <c r="K319" s="112">
        <v>0</v>
      </c>
      <c r="L319" s="112">
        <v>0</v>
      </c>
      <c r="M319" s="112">
        <v>0</v>
      </c>
      <c r="N319" s="112">
        <v>0</v>
      </c>
      <c r="O319" s="112">
        <v>0</v>
      </c>
      <c r="P319" s="112">
        <v>0</v>
      </c>
      <c r="Q319" s="112">
        <v>0</v>
      </c>
      <c r="R319" s="112">
        <v>0</v>
      </c>
      <c r="S319" s="112">
        <v>0</v>
      </c>
      <c r="T319" s="112">
        <v>0</v>
      </c>
      <c r="U319" s="112">
        <v>0</v>
      </c>
      <c r="V319" s="112">
        <v>0</v>
      </c>
      <c r="W319" s="112">
        <v>0</v>
      </c>
      <c r="X319" s="112">
        <v>85500</v>
      </c>
      <c r="Y319" s="112">
        <v>0</v>
      </c>
      <c r="Z319" s="112">
        <v>0</v>
      </c>
      <c r="AA319" s="112">
        <v>0</v>
      </c>
    </row>
    <row r="320" ht="13.5" customHeight="1" spans="1:27">
      <c r="A320" s="109"/>
      <c r="B320" s="109"/>
      <c r="C320" s="109"/>
      <c r="D320" s="110" t="s">
        <v>930</v>
      </c>
      <c r="E320" s="110" t="s">
        <v>482</v>
      </c>
      <c r="F320" s="109"/>
      <c r="G320" s="109"/>
      <c r="H320" s="111">
        <v>103500</v>
      </c>
      <c r="I320" s="112">
        <v>10000</v>
      </c>
      <c r="J320" s="112">
        <v>2000</v>
      </c>
      <c r="K320" s="112">
        <v>2000</v>
      </c>
      <c r="L320" s="112">
        <v>2000</v>
      </c>
      <c r="M320" s="112">
        <v>2000</v>
      </c>
      <c r="N320" s="112">
        <v>20000</v>
      </c>
      <c r="O320" s="112">
        <v>11000</v>
      </c>
      <c r="P320" s="112">
        <v>3000</v>
      </c>
      <c r="Q320" s="112">
        <v>0</v>
      </c>
      <c r="R320" s="112">
        <v>2000</v>
      </c>
      <c r="S320" s="112">
        <v>2000</v>
      </c>
      <c r="T320" s="112">
        <v>4000</v>
      </c>
      <c r="U320" s="112">
        <v>0</v>
      </c>
      <c r="V320" s="112">
        <v>0</v>
      </c>
      <c r="W320" s="112">
        <v>0</v>
      </c>
      <c r="X320" s="112">
        <v>28500</v>
      </c>
      <c r="Y320" s="112">
        <v>0</v>
      </c>
      <c r="Z320" s="112">
        <v>0</v>
      </c>
      <c r="AA320" s="112">
        <v>15000</v>
      </c>
    </row>
    <row r="321" ht="13.5" customHeight="1" spans="1:27">
      <c r="A321" s="110" t="s">
        <v>506</v>
      </c>
      <c r="B321" s="109"/>
      <c r="C321" s="109"/>
      <c r="D321" s="109"/>
      <c r="E321" s="110" t="s">
        <v>507</v>
      </c>
      <c r="F321" s="109"/>
      <c r="G321" s="109"/>
      <c r="H321" s="111">
        <v>103500</v>
      </c>
      <c r="I321" s="112">
        <v>10000</v>
      </c>
      <c r="J321" s="112">
        <v>2000</v>
      </c>
      <c r="K321" s="112">
        <v>2000</v>
      </c>
      <c r="L321" s="112">
        <v>2000</v>
      </c>
      <c r="M321" s="112">
        <v>2000</v>
      </c>
      <c r="N321" s="112">
        <v>20000</v>
      </c>
      <c r="O321" s="112">
        <v>11000</v>
      </c>
      <c r="P321" s="112">
        <v>3000</v>
      </c>
      <c r="Q321" s="112">
        <v>0</v>
      </c>
      <c r="R321" s="112">
        <v>2000</v>
      </c>
      <c r="S321" s="112">
        <v>2000</v>
      </c>
      <c r="T321" s="112">
        <v>4000</v>
      </c>
      <c r="U321" s="112">
        <v>0</v>
      </c>
      <c r="V321" s="112">
        <v>0</v>
      </c>
      <c r="W321" s="112">
        <v>0</v>
      </c>
      <c r="X321" s="112">
        <v>28500</v>
      </c>
      <c r="Y321" s="112">
        <v>0</v>
      </c>
      <c r="Z321" s="112">
        <v>0</v>
      </c>
      <c r="AA321" s="112">
        <v>15000</v>
      </c>
    </row>
    <row r="322" ht="13.5" customHeight="1" spans="1:27">
      <c r="A322" s="109"/>
      <c r="B322" s="110" t="s">
        <v>546</v>
      </c>
      <c r="C322" s="109"/>
      <c r="D322" s="109"/>
      <c r="E322" s="110" t="s">
        <v>547</v>
      </c>
      <c r="F322" s="109"/>
      <c r="G322" s="109"/>
      <c r="H322" s="111">
        <v>103500</v>
      </c>
      <c r="I322" s="112">
        <v>10000</v>
      </c>
      <c r="J322" s="112">
        <v>2000</v>
      </c>
      <c r="K322" s="112">
        <v>2000</v>
      </c>
      <c r="L322" s="112">
        <v>2000</v>
      </c>
      <c r="M322" s="112">
        <v>2000</v>
      </c>
      <c r="N322" s="112">
        <v>20000</v>
      </c>
      <c r="O322" s="112">
        <v>11000</v>
      </c>
      <c r="P322" s="112">
        <v>3000</v>
      </c>
      <c r="Q322" s="112">
        <v>0</v>
      </c>
      <c r="R322" s="112">
        <v>2000</v>
      </c>
      <c r="S322" s="112">
        <v>2000</v>
      </c>
      <c r="T322" s="112">
        <v>4000</v>
      </c>
      <c r="U322" s="112">
        <v>0</v>
      </c>
      <c r="V322" s="112">
        <v>0</v>
      </c>
      <c r="W322" s="112">
        <v>0</v>
      </c>
      <c r="X322" s="112">
        <v>28500</v>
      </c>
      <c r="Y322" s="112">
        <v>0</v>
      </c>
      <c r="Z322" s="112">
        <v>0</v>
      </c>
      <c r="AA322" s="112">
        <v>15000</v>
      </c>
    </row>
    <row r="323" ht="13.5" customHeight="1" spans="1:27">
      <c r="A323" s="110" t="s">
        <v>506</v>
      </c>
      <c r="B323" s="110" t="s">
        <v>546</v>
      </c>
      <c r="C323" s="110" t="s">
        <v>550</v>
      </c>
      <c r="D323" s="109"/>
      <c r="E323" s="110" t="s">
        <v>931</v>
      </c>
      <c r="F323" s="110" t="s">
        <v>812</v>
      </c>
      <c r="G323" s="110" t="s">
        <v>767</v>
      </c>
      <c r="H323" s="111">
        <v>103500</v>
      </c>
      <c r="I323" s="112">
        <v>10000</v>
      </c>
      <c r="J323" s="112">
        <v>2000</v>
      </c>
      <c r="K323" s="112">
        <v>2000</v>
      </c>
      <c r="L323" s="112">
        <v>2000</v>
      </c>
      <c r="M323" s="112">
        <v>2000</v>
      </c>
      <c r="N323" s="112">
        <v>20000</v>
      </c>
      <c r="O323" s="112">
        <v>11000</v>
      </c>
      <c r="P323" s="112">
        <v>3000</v>
      </c>
      <c r="Q323" s="112">
        <v>0</v>
      </c>
      <c r="R323" s="112">
        <v>2000</v>
      </c>
      <c r="S323" s="112">
        <v>2000</v>
      </c>
      <c r="T323" s="112">
        <v>4000</v>
      </c>
      <c r="U323" s="112">
        <v>0</v>
      </c>
      <c r="V323" s="112">
        <v>0</v>
      </c>
      <c r="W323" s="112">
        <v>0</v>
      </c>
      <c r="X323" s="112">
        <v>28500</v>
      </c>
      <c r="Y323" s="112">
        <v>0</v>
      </c>
      <c r="Z323" s="112">
        <v>0</v>
      </c>
      <c r="AA323" s="112">
        <v>15000</v>
      </c>
    </row>
    <row r="324" ht="13.5" customHeight="1" spans="1:27">
      <c r="A324" s="109"/>
      <c r="B324" s="109"/>
      <c r="C324" s="109"/>
      <c r="D324" s="110" t="s">
        <v>932</v>
      </c>
      <c r="E324" s="110" t="s">
        <v>483</v>
      </c>
      <c r="F324" s="109"/>
      <c r="G324" s="109"/>
      <c r="H324" s="111">
        <v>163500</v>
      </c>
      <c r="I324" s="112">
        <v>18000</v>
      </c>
      <c r="J324" s="112">
        <v>3600</v>
      </c>
      <c r="K324" s="112">
        <v>3600</v>
      </c>
      <c r="L324" s="112">
        <v>3600</v>
      </c>
      <c r="M324" s="112">
        <v>3600</v>
      </c>
      <c r="N324" s="112">
        <v>36000</v>
      </c>
      <c r="O324" s="112">
        <v>19800</v>
      </c>
      <c r="P324" s="112">
        <v>5400</v>
      </c>
      <c r="Q324" s="112">
        <v>0</v>
      </c>
      <c r="R324" s="112">
        <v>3600</v>
      </c>
      <c r="S324" s="112">
        <v>3600</v>
      </c>
      <c r="T324" s="112">
        <v>7200</v>
      </c>
      <c r="U324" s="112">
        <v>0</v>
      </c>
      <c r="V324" s="112">
        <v>0</v>
      </c>
      <c r="W324" s="112">
        <v>0</v>
      </c>
      <c r="X324" s="112">
        <v>28500</v>
      </c>
      <c r="Y324" s="112">
        <v>0</v>
      </c>
      <c r="Z324" s="112">
        <v>0</v>
      </c>
      <c r="AA324" s="112">
        <v>27000</v>
      </c>
    </row>
    <row r="325" ht="13.5" customHeight="1" spans="1:27">
      <c r="A325" s="110" t="s">
        <v>506</v>
      </c>
      <c r="B325" s="109"/>
      <c r="C325" s="109"/>
      <c r="D325" s="109"/>
      <c r="E325" s="110" t="s">
        <v>507</v>
      </c>
      <c r="F325" s="109"/>
      <c r="G325" s="109"/>
      <c r="H325" s="111">
        <v>163500</v>
      </c>
      <c r="I325" s="112">
        <v>18000</v>
      </c>
      <c r="J325" s="112">
        <v>3600</v>
      </c>
      <c r="K325" s="112">
        <v>3600</v>
      </c>
      <c r="L325" s="112">
        <v>3600</v>
      </c>
      <c r="M325" s="112">
        <v>3600</v>
      </c>
      <c r="N325" s="112">
        <v>36000</v>
      </c>
      <c r="O325" s="112">
        <v>19800</v>
      </c>
      <c r="P325" s="112">
        <v>5400</v>
      </c>
      <c r="Q325" s="112">
        <v>0</v>
      </c>
      <c r="R325" s="112">
        <v>3600</v>
      </c>
      <c r="S325" s="112">
        <v>3600</v>
      </c>
      <c r="T325" s="112">
        <v>7200</v>
      </c>
      <c r="U325" s="112">
        <v>0</v>
      </c>
      <c r="V325" s="112">
        <v>0</v>
      </c>
      <c r="W325" s="112">
        <v>0</v>
      </c>
      <c r="X325" s="112">
        <v>28500</v>
      </c>
      <c r="Y325" s="112">
        <v>0</v>
      </c>
      <c r="Z325" s="112">
        <v>0</v>
      </c>
      <c r="AA325" s="112">
        <v>27000</v>
      </c>
    </row>
    <row r="326" ht="13.5" customHeight="1" spans="1:27">
      <c r="A326" s="109"/>
      <c r="B326" s="110" t="s">
        <v>515</v>
      </c>
      <c r="C326" s="109"/>
      <c r="D326" s="109"/>
      <c r="E326" s="110" t="s">
        <v>516</v>
      </c>
      <c r="F326" s="109"/>
      <c r="G326" s="109"/>
      <c r="H326" s="111">
        <v>163500</v>
      </c>
      <c r="I326" s="112">
        <v>18000</v>
      </c>
      <c r="J326" s="112">
        <v>3600</v>
      </c>
      <c r="K326" s="112">
        <v>3600</v>
      </c>
      <c r="L326" s="112">
        <v>3600</v>
      </c>
      <c r="M326" s="112">
        <v>3600</v>
      </c>
      <c r="N326" s="112">
        <v>36000</v>
      </c>
      <c r="O326" s="112">
        <v>19800</v>
      </c>
      <c r="P326" s="112">
        <v>5400</v>
      </c>
      <c r="Q326" s="112">
        <v>0</v>
      </c>
      <c r="R326" s="112">
        <v>3600</v>
      </c>
      <c r="S326" s="112">
        <v>3600</v>
      </c>
      <c r="T326" s="112">
        <v>7200</v>
      </c>
      <c r="U326" s="112">
        <v>0</v>
      </c>
      <c r="V326" s="112">
        <v>0</v>
      </c>
      <c r="W326" s="112">
        <v>0</v>
      </c>
      <c r="X326" s="112">
        <v>28500</v>
      </c>
      <c r="Y326" s="112">
        <v>0</v>
      </c>
      <c r="Z326" s="112">
        <v>0</v>
      </c>
      <c r="AA326" s="112">
        <v>27000</v>
      </c>
    </row>
    <row r="327" ht="13.5" customHeight="1" spans="1:27">
      <c r="A327" s="110" t="s">
        <v>506</v>
      </c>
      <c r="B327" s="110" t="s">
        <v>515</v>
      </c>
      <c r="C327" s="110" t="s">
        <v>517</v>
      </c>
      <c r="D327" s="109"/>
      <c r="E327" s="110" t="s">
        <v>925</v>
      </c>
      <c r="F327" s="110" t="s">
        <v>812</v>
      </c>
      <c r="G327" s="110" t="s">
        <v>767</v>
      </c>
      <c r="H327" s="111">
        <v>163500</v>
      </c>
      <c r="I327" s="112">
        <v>18000</v>
      </c>
      <c r="J327" s="112">
        <v>3600</v>
      </c>
      <c r="K327" s="112">
        <v>3600</v>
      </c>
      <c r="L327" s="112">
        <v>3600</v>
      </c>
      <c r="M327" s="112">
        <v>3600</v>
      </c>
      <c r="N327" s="112">
        <v>36000</v>
      </c>
      <c r="O327" s="112">
        <v>19800</v>
      </c>
      <c r="P327" s="112">
        <v>5400</v>
      </c>
      <c r="Q327" s="112">
        <v>0</v>
      </c>
      <c r="R327" s="112">
        <v>3600</v>
      </c>
      <c r="S327" s="112">
        <v>3600</v>
      </c>
      <c r="T327" s="112">
        <v>7200</v>
      </c>
      <c r="U327" s="112">
        <v>0</v>
      </c>
      <c r="V327" s="112">
        <v>0</v>
      </c>
      <c r="W327" s="112">
        <v>0</v>
      </c>
      <c r="X327" s="112">
        <v>28500</v>
      </c>
      <c r="Y327" s="112">
        <v>0</v>
      </c>
      <c r="Z327" s="112">
        <v>0</v>
      </c>
      <c r="AA327" s="112">
        <v>27000</v>
      </c>
    </row>
    <row r="328" ht="13.5" customHeight="1" spans="1:27">
      <c r="A328" s="109"/>
      <c r="B328" s="109"/>
      <c r="C328" s="109"/>
      <c r="D328" s="110" t="s">
        <v>933</v>
      </c>
      <c r="E328" s="110" t="s">
        <v>484</v>
      </c>
      <c r="F328" s="109"/>
      <c r="G328" s="109"/>
      <c r="H328" s="111">
        <v>91250</v>
      </c>
      <c r="I328" s="112">
        <v>9000</v>
      </c>
      <c r="J328" s="112">
        <v>1800</v>
      </c>
      <c r="K328" s="112">
        <v>1800</v>
      </c>
      <c r="L328" s="112">
        <v>1800</v>
      </c>
      <c r="M328" s="112">
        <v>1800</v>
      </c>
      <c r="N328" s="112">
        <v>18000</v>
      </c>
      <c r="O328" s="112">
        <v>9900</v>
      </c>
      <c r="P328" s="112">
        <v>2700</v>
      </c>
      <c r="Q328" s="112">
        <v>0</v>
      </c>
      <c r="R328" s="112">
        <v>1800</v>
      </c>
      <c r="S328" s="112">
        <v>1800</v>
      </c>
      <c r="T328" s="112">
        <v>3600</v>
      </c>
      <c r="U328" s="112">
        <v>0</v>
      </c>
      <c r="V328" s="112">
        <v>0</v>
      </c>
      <c r="W328" s="112">
        <v>0</v>
      </c>
      <c r="X328" s="112">
        <v>23750</v>
      </c>
      <c r="Y328" s="112">
        <v>0</v>
      </c>
      <c r="Z328" s="112">
        <v>0</v>
      </c>
      <c r="AA328" s="112">
        <v>13500</v>
      </c>
    </row>
    <row r="329" ht="13.5" customHeight="1" spans="1:27">
      <c r="A329" s="110" t="s">
        <v>506</v>
      </c>
      <c r="B329" s="109"/>
      <c r="C329" s="109"/>
      <c r="D329" s="109"/>
      <c r="E329" s="110" t="s">
        <v>507</v>
      </c>
      <c r="F329" s="109"/>
      <c r="G329" s="109"/>
      <c r="H329" s="111">
        <v>91250</v>
      </c>
      <c r="I329" s="112">
        <v>9000</v>
      </c>
      <c r="J329" s="112">
        <v>1800</v>
      </c>
      <c r="K329" s="112">
        <v>1800</v>
      </c>
      <c r="L329" s="112">
        <v>1800</v>
      </c>
      <c r="M329" s="112">
        <v>1800</v>
      </c>
      <c r="N329" s="112">
        <v>18000</v>
      </c>
      <c r="O329" s="112">
        <v>9900</v>
      </c>
      <c r="P329" s="112">
        <v>2700</v>
      </c>
      <c r="Q329" s="112">
        <v>0</v>
      </c>
      <c r="R329" s="112">
        <v>1800</v>
      </c>
      <c r="S329" s="112">
        <v>1800</v>
      </c>
      <c r="T329" s="112">
        <v>3600</v>
      </c>
      <c r="U329" s="112">
        <v>0</v>
      </c>
      <c r="V329" s="112">
        <v>0</v>
      </c>
      <c r="W329" s="112">
        <v>0</v>
      </c>
      <c r="X329" s="112">
        <v>23750</v>
      </c>
      <c r="Y329" s="112">
        <v>0</v>
      </c>
      <c r="Z329" s="112">
        <v>0</v>
      </c>
      <c r="AA329" s="112">
        <v>13500</v>
      </c>
    </row>
    <row r="330" ht="13.5" customHeight="1" spans="1:27">
      <c r="A330" s="109"/>
      <c r="B330" s="110" t="s">
        <v>515</v>
      </c>
      <c r="C330" s="109"/>
      <c r="D330" s="109"/>
      <c r="E330" s="110" t="s">
        <v>516</v>
      </c>
      <c r="F330" s="109"/>
      <c r="G330" s="109"/>
      <c r="H330" s="111">
        <v>91250</v>
      </c>
      <c r="I330" s="112">
        <v>9000</v>
      </c>
      <c r="J330" s="112">
        <v>1800</v>
      </c>
      <c r="K330" s="112">
        <v>1800</v>
      </c>
      <c r="L330" s="112">
        <v>1800</v>
      </c>
      <c r="M330" s="112">
        <v>1800</v>
      </c>
      <c r="N330" s="112">
        <v>18000</v>
      </c>
      <c r="O330" s="112">
        <v>9900</v>
      </c>
      <c r="P330" s="112">
        <v>2700</v>
      </c>
      <c r="Q330" s="112">
        <v>0</v>
      </c>
      <c r="R330" s="112">
        <v>1800</v>
      </c>
      <c r="S330" s="112">
        <v>1800</v>
      </c>
      <c r="T330" s="112">
        <v>3600</v>
      </c>
      <c r="U330" s="112">
        <v>0</v>
      </c>
      <c r="V330" s="112">
        <v>0</v>
      </c>
      <c r="W330" s="112">
        <v>0</v>
      </c>
      <c r="X330" s="112">
        <v>23750</v>
      </c>
      <c r="Y330" s="112">
        <v>0</v>
      </c>
      <c r="Z330" s="112">
        <v>0</v>
      </c>
      <c r="AA330" s="112">
        <v>13500</v>
      </c>
    </row>
    <row r="331" ht="13.5" customHeight="1" spans="1:27">
      <c r="A331" s="110" t="s">
        <v>506</v>
      </c>
      <c r="B331" s="110" t="s">
        <v>515</v>
      </c>
      <c r="C331" s="110" t="s">
        <v>517</v>
      </c>
      <c r="D331" s="109"/>
      <c r="E331" s="110" t="s">
        <v>925</v>
      </c>
      <c r="F331" s="110" t="s">
        <v>812</v>
      </c>
      <c r="G331" s="110" t="s">
        <v>767</v>
      </c>
      <c r="H331" s="111">
        <v>91250</v>
      </c>
      <c r="I331" s="112">
        <v>9000</v>
      </c>
      <c r="J331" s="112">
        <v>1800</v>
      </c>
      <c r="K331" s="112">
        <v>1800</v>
      </c>
      <c r="L331" s="112">
        <v>1800</v>
      </c>
      <c r="M331" s="112">
        <v>1800</v>
      </c>
      <c r="N331" s="112">
        <v>18000</v>
      </c>
      <c r="O331" s="112">
        <v>9900</v>
      </c>
      <c r="P331" s="112">
        <v>2700</v>
      </c>
      <c r="Q331" s="112">
        <v>0</v>
      </c>
      <c r="R331" s="112">
        <v>1800</v>
      </c>
      <c r="S331" s="112">
        <v>1800</v>
      </c>
      <c r="T331" s="112">
        <v>3600</v>
      </c>
      <c r="U331" s="112">
        <v>0</v>
      </c>
      <c r="V331" s="112">
        <v>0</v>
      </c>
      <c r="W331" s="112">
        <v>0</v>
      </c>
      <c r="X331" s="112">
        <v>23750</v>
      </c>
      <c r="Y331" s="112">
        <v>0</v>
      </c>
      <c r="Z331" s="112">
        <v>0</v>
      </c>
      <c r="AA331" s="112">
        <v>13500</v>
      </c>
    </row>
    <row r="332" ht="13.5" customHeight="1" spans="1:27">
      <c r="A332" s="109"/>
      <c r="B332" s="109"/>
      <c r="C332" s="109"/>
      <c r="D332" s="110" t="s">
        <v>934</v>
      </c>
      <c r="E332" s="110" t="s">
        <v>485</v>
      </c>
      <c r="F332" s="109"/>
      <c r="G332" s="109"/>
      <c r="H332" s="111">
        <v>111000</v>
      </c>
      <c r="I332" s="112">
        <v>11000</v>
      </c>
      <c r="J332" s="112">
        <v>2200</v>
      </c>
      <c r="K332" s="112">
        <v>2200</v>
      </c>
      <c r="L332" s="112">
        <v>2200</v>
      </c>
      <c r="M332" s="112">
        <v>2200</v>
      </c>
      <c r="N332" s="112">
        <v>22000</v>
      </c>
      <c r="O332" s="112">
        <v>12100</v>
      </c>
      <c r="P332" s="112">
        <v>3300</v>
      </c>
      <c r="Q332" s="112">
        <v>0</v>
      </c>
      <c r="R332" s="112">
        <v>2200</v>
      </c>
      <c r="S332" s="112">
        <v>2200</v>
      </c>
      <c r="T332" s="112">
        <v>4400</v>
      </c>
      <c r="U332" s="112">
        <v>0</v>
      </c>
      <c r="V332" s="112">
        <v>0</v>
      </c>
      <c r="W332" s="112">
        <v>0</v>
      </c>
      <c r="X332" s="112">
        <v>28500</v>
      </c>
      <c r="Y332" s="112">
        <v>0</v>
      </c>
      <c r="Z332" s="112">
        <v>0</v>
      </c>
      <c r="AA332" s="112">
        <v>16500</v>
      </c>
    </row>
    <row r="333" ht="13.5" customHeight="1" spans="1:27">
      <c r="A333" s="110" t="s">
        <v>506</v>
      </c>
      <c r="B333" s="109"/>
      <c r="C333" s="109"/>
      <c r="D333" s="109"/>
      <c r="E333" s="110" t="s">
        <v>507</v>
      </c>
      <c r="F333" s="109"/>
      <c r="G333" s="109"/>
      <c r="H333" s="111">
        <v>111000</v>
      </c>
      <c r="I333" s="112">
        <v>11000</v>
      </c>
      <c r="J333" s="112">
        <v>2200</v>
      </c>
      <c r="K333" s="112">
        <v>2200</v>
      </c>
      <c r="L333" s="112">
        <v>2200</v>
      </c>
      <c r="M333" s="112">
        <v>2200</v>
      </c>
      <c r="N333" s="112">
        <v>22000</v>
      </c>
      <c r="O333" s="112">
        <v>12100</v>
      </c>
      <c r="P333" s="112">
        <v>3300</v>
      </c>
      <c r="Q333" s="112">
        <v>0</v>
      </c>
      <c r="R333" s="112">
        <v>2200</v>
      </c>
      <c r="S333" s="112">
        <v>2200</v>
      </c>
      <c r="T333" s="112">
        <v>4400</v>
      </c>
      <c r="U333" s="112">
        <v>0</v>
      </c>
      <c r="V333" s="112">
        <v>0</v>
      </c>
      <c r="W333" s="112">
        <v>0</v>
      </c>
      <c r="X333" s="112">
        <v>28500</v>
      </c>
      <c r="Y333" s="112">
        <v>0</v>
      </c>
      <c r="Z333" s="112">
        <v>0</v>
      </c>
      <c r="AA333" s="112">
        <v>16500</v>
      </c>
    </row>
    <row r="334" ht="13.5" customHeight="1" spans="1:27">
      <c r="A334" s="109"/>
      <c r="B334" s="110" t="s">
        <v>515</v>
      </c>
      <c r="C334" s="109"/>
      <c r="D334" s="109"/>
      <c r="E334" s="110" t="s">
        <v>516</v>
      </c>
      <c r="F334" s="109"/>
      <c r="G334" s="109"/>
      <c r="H334" s="111">
        <v>111000</v>
      </c>
      <c r="I334" s="112">
        <v>11000</v>
      </c>
      <c r="J334" s="112">
        <v>2200</v>
      </c>
      <c r="K334" s="112">
        <v>2200</v>
      </c>
      <c r="L334" s="112">
        <v>2200</v>
      </c>
      <c r="M334" s="112">
        <v>2200</v>
      </c>
      <c r="N334" s="112">
        <v>22000</v>
      </c>
      <c r="O334" s="112">
        <v>12100</v>
      </c>
      <c r="P334" s="112">
        <v>3300</v>
      </c>
      <c r="Q334" s="112">
        <v>0</v>
      </c>
      <c r="R334" s="112">
        <v>2200</v>
      </c>
      <c r="S334" s="112">
        <v>2200</v>
      </c>
      <c r="T334" s="112">
        <v>4400</v>
      </c>
      <c r="U334" s="112">
        <v>0</v>
      </c>
      <c r="V334" s="112">
        <v>0</v>
      </c>
      <c r="W334" s="112">
        <v>0</v>
      </c>
      <c r="X334" s="112">
        <v>28500</v>
      </c>
      <c r="Y334" s="112">
        <v>0</v>
      </c>
      <c r="Z334" s="112">
        <v>0</v>
      </c>
      <c r="AA334" s="112">
        <v>16500</v>
      </c>
    </row>
    <row r="335" ht="13.5" customHeight="1" spans="1:27">
      <c r="A335" s="110" t="s">
        <v>506</v>
      </c>
      <c r="B335" s="110" t="s">
        <v>515</v>
      </c>
      <c r="C335" s="110" t="s">
        <v>517</v>
      </c>
      <c r="D335" s="109"/>
      <c r="E335" s="110" t="s">
        <v>925</v>
      </c>
      <c r="F335" s="110" t="s">
        <v>812</v>
      </c>
      <c r="G335" s="110" t="s">
        <v>767</v>
      </c>
      <c r="H335" s="111">
        <v>111000</v>
      </c>
      <c r="I335" s="112">
        <v>11000</v>
      </c>
      <c r="J335" s="112">
        <v>2200</v>
      </c>
      <c r="K335" s="112">
        <v>2200</v>
      </c>
      <c r="L335" s="112">
        <v>2200</v>
      </c>
      <c r="M335" s="112">
        <v>2200</v>
      </c>
      <c r="N335" s="112">
        <v>22000</v>
      </c>
      <c r="O335" s="112">
        <v>12100</v>
      </c>
      <c r="P335" s="112">
        <v>3300</v>
      </c>
      <c r="Q335" s="112">
        <v>0</v>
      </c>
      <c r="R335" s="112">
        <v>2200</v>
      </c>
      <c r="S335" s="112">
        <v>2200</v>
      </c>
      <c r="T335" s="112">
        <v>4400</v>
      </c>
      <c r="U335" s="112">
        <v>0</v>
      </c>
      <c r="V335" s="112">
        <v>0</v>
      </c>
      <c r="W335" s="112">
        <v>0</v>
      </c>
      <c r="X335" s="112">
        <v>28500</v>
      </c>
      <c r="Y335" s="112">
        <v>0</v>
      </c>
      <c r="Z335" s="112">
        <v>0</v>
      </c>
      <c r="AA335" s="112">
        <v>16500</v>
      </c>
    </row>
    <row r="336" ht="13.5" customHeight="1" spans="1:27">
      <c r="A336" s="109"/>
      <c r="B336" s="109"/>
      <c r="C336" s="109"/>
      <c r="D336" s="110" t="s">
        <v>935</v>
      </c>
      <c r="E336" s="110" t="s">
        <v>486</v>
      </c>
      <c r="F336" s="109"/>
      <c r="G336" s="109"/>
      <c r="H336" s="111">
        <v>83750</v>
      </c>
      <c r="I336" s="112">
        <v>8000</v>
      </c>
      <c r="J336" s="112">
        <v>1600</v>
      </c>
      <c r="K336" s="112">
        <v>1600</v>
      </c>
      <c r="L336" s="112">
        <v>1600</v>
      </c>
      <c r="M336" s="112">
        <v>1600</v>
      </c>
      <c r="N336" s="112">
        <v>16000</v>
      </c>
      <c r="O336" s="112">
        <v>8800</v>
      </c>
      <c r="P336" s="112">
        <v>2400</v>
      </c>
      <c r="Q336" s="112">
        <v>0</v>
      </c>
      <c r="R336" s="112">
        <v>1600</v>
      </c>
      <c r="S336" s="112">
        <v>1600</v>
      </c>
      <c r="T336" s="112">
        <v>3200</v>
      </c>
      <c r="U336" s="112">
        <v>0</v>
      </c>
      <c r="V336" s="112">
        <v>0</v>
      </c>
      <c r="W336" s="112">
        <v>0</v>
      </c>
      <c r="X336" s="112">
        <v>23750</v>
      </c>
      <c r="Y336" s="112">
        <v>0</v>
      </c>
      <c r="Z336" s="112">
        <v>0</v>
      </c>
      <c r="AA336" s="112">
        <v>12000</v>
      </c>
    </row>
    <row r="337" ht="13.5" customHeight="1" spans="1:27">
      <c r="A337" s="110" t="s">
        <v>506</v>
      </c>
      <c r="B337" s="109"/>
      <c r="C337" s="109"/>
      <c r="D337" s="109"/>
      <c r="E337" s="110" t="s">
        <v>507</v>
      </c>
      <c r="F337" s="109"/>
      <c r="G337" s="109"/>
      <c r="H337" s="111">
        <v>83750</v>
      </c>
      <c r="I337" s="112">
        <v>8000</v>
      </c>
      <c r="J337" s="112">
        <v>1600</v>
      </c>
      <c r="K337" s="112">
        <v>1600</v>
      </c>
      <c r="L337" s="112">
        <v>1600</v>
      </c>
      <c r="M337" s="112">
        <v>1600</v>
      </c>
      <c r="N337" s="112">
        <v>16000</v>
      </c>
      <c r="O337" s="112">
        <v>8800</v>
      </c>
      <c r="P337" s="112">
        <v>2400</v>
      </c>
      <c r="Q337" s="112">
        <v>0</v>
      </c>
      <c r="R337" s="112">
        <v>1600</v>
      </c>
      <c r="S337" s="112">
        <v>1600</v>
      </c>
      <c r="T337" s="112">
        <v>3200</v>
      </c>
      <c r="U337" s="112">
        <v>0</v>
      </c>
      <c r="V337" s="112">
        <v>0</v>
      </c>
      <c r="W337" s="112">
        <v>0</v>
      </c>
      <c r="X337" s="112">
        <v>23750</v>
      </c>
      <c r="Y337" s="112">
        <v>0</v>
      </c>
      <c r="Z337" s="112">
        <v>0</v>
      </c>
      <c r="AA337" s="112">
        <v>12000</v>
      </c>
    </row>
    <row r="338" ht="13.5" customHeight="1" spans="1:27">
      <c r="A338" s="109"/>
      <c r="B338" s="110" t="s">
        <v>515</v>
      </c>
      <c r="C338" s="109"/>
      <c r="D338" s="109"/>
      <c r="E338" s="110" t="s">
        <v>516</v>
      </c>
      <c r="F338" s="109"/>
      <c r="G338" s="109"/>
      <c r="H338" s="111">
        <v>83750</v>
      </c>
      <c r="I338" s="112">
        <v>8000</v>
      </c>
      <c r="J338" s="112">
        <v>1600</v>
      </c>
      <c r="K338" s="112">
        <v>1600</v>
      </c>
      <c r="L338" s="112">
        <v>1600</v>
      </c>
      <c r="M338" s="112">
        <v>1600</v>
      </c>
      <c r="N338" s="112">
        <v>16000</v>
      </c>
      <c r="O338" s="112">
        <v>8800</v>
      </c>
      <c r="P338" s="112">
        <v>2400</v>
      </c>
      <c r="Q338" s="112">
        <v>0</v>
      </c>
      <c r="R338" s="112">
        <v>1600</v>
      </c>
      <c r="S338" s="112">
        <v>1600</v>
      </c>
      <c r="T338" s="112">
        <v>3200</v>
      </c>
      <c r="U338" s="112">
        <v>0</v>
      </c>
      <c r="V338" s="112">
        <v>0</v>
      </c>
      <c r="W338" s="112">
        <v>0</v>
      </c>
      <c r="X338" s="112">
        <v>23750</v>
      </c>
      <c r="Y338" s="112">
        <v>0</v>
      </c>
      <c r="Z338" s="112">
        <v>0</v>
      </c>
      <c r="AA338" s="112">
        <v>12000</v>
      </c>
    </row>
    <row r="339" ht="13.5" customHeight="1" spans="1:27">
      <c r="A339" s="110" t="s">
        <v>506</v>
      </c>
      <c r="B339" s="110" t="s">
        <v>515</v>
      </c>
      <c r="C339" s="110" t="s">
        <v>517</v>
      </c>
      <c r="D339" s="109"/>
      <c r="E339" s="110" t="s">
        <v>925</v>
      </c>
      <c r="F339" s="110" t="s">
        <v>812</v>
      </c>
      <c r="G339" s="110" t="s">
        <v>767</v>
      </c>
      <c r="H339" s="111">
        <v>83750</v>
      </c>
      <c r="I339" s="112">
        <v>8000</v>
      </c>
      <c r="J339" s="112">
        <v>1600</v>
      </c>
      <c r="K339" s="112">
        <v>1600</v>
      </c>
      <c r="L339" s="112">
        <v>1600</v>
      </c>
      <c r="M339" s="112">
        <v>1600</v>
      </c>
      <c r="N339" s="112">
        <v>16000</v>
      </c>
      <c r="O339" s="112">
        <v>8800</v>
      </c>
      <c r="P339" s="112">
        <v>2400</v>
      </c>
      <c r="Q339" s="112">
        <v>0</v>
      </c>
      <c r="R339" s="112">
        <v>1600</v>
      </c>
      <c r="S339" s="112">
        <v>1600</v>
      </c>
      <c r="T339" s="112">
        <v>3200</v>
      </c>
      <c r="U339" s="112">
        <v>0</v>
      </c>
      <c r="V339" s="112">
        <v>0</v>
      </c>
      <c r="W339" s="112">
        <v>0</v>
      </c>
      <c r="X339" s="112">
        <v>23750</v>
      </c>
      <c r="Y339" s="112">
        <v>0</v>
      </c>
      <c r="Z339" s="112">
        <v>0</v>
      </c>
      <c r="AA339" s="112">
        <v>12000</v>
      </c>
    </row>
    <row r="340" ht="13.5" customHeight="1" spans="1:27">
      <c r="A340" s="109"/>
      <c r="B340" s="109"/>
      <c r="C340" s="109"/>
      <c r="D340" s="110" t="s">
        <v>936</v>
      </c>
      <c r="E340" s="110" t="s">
        <v>487</v>
      </c>
      <c r="F340" s="109"/>
      <c r="G340" s="109"/>
      <c r="H340" s="111">
        <v>76250</v>
      </c>
      <c r="I340" s="112">
        <v>7000</v>
      </c>
      <c r="J340" s="112">
        <v>1400</v>
      </c>
      <c r="K340" s="112">
        <v>1400</v>
      </c>
      <c r="L340" s="112">
        <v>1400</v>
      </c>
      <c r="M340" s="112">
        <v>1400</v>
      </c>
      <c r="N340" s="112">
        <v>14000</v>
      </c>
      <c r="O340" s="112">
        <v>7700</v>
      </c>
      <c r="P340" s="112">
        <v>2100</v>
      </c>
      <c r="Q340" s="112">
        <v>0</v>
      </c>
      <c r="R340" s="112">
        <v>1400</v>
      </c>
      <c r="S340" s="112">
        <v>1400</v>
      </c>
      <c r="T340" s="112">
        <v>2800</v>
      </c>
      <c r="U340" s="112">
        <v>0</v>
      </c>
      <c r="V340" s="112">
        <v>0</v>
      </c>
      <c r="W340" s="112">
        <v>0</v>
      </c>
      <c r="X340" s="112">
        <v>23750</v>
      </c>
      <c r="Y340" s="112">
        <v>0</v>
      </c>
      <c r="Z340" s="112">
        <v>0</v>
      </c>
      <c r="AA340" s="112">
        <v>10500</v>
      </c>
    </row>
    <row r="341" ht="13.5" customHeight="1" spans="1:27">
      <c r="A341" s="110" t="s">
        <v>506</v>
      </c>
      <c r="B341" s="109"/>
      <c r="C341" s="109"/>
      <c r="D341" s="109"/>
      <c r="E341" s="110" t="s">
        <v>507</v>
      </c>
      <c r="F341" s="109"/>
      <c r="G341" s="109"/>
      <c r="H341" s="111">
        <v>76250</v>
      </c>
      <c r="I341" s="112">
        <v>7000</v>
      </c>
      <c r="J341" s="112">
        <v>1400</v>
      </c>
      <c r="K341" s="112">
        <v>1400</v>
      </c>
      <c r="L341" s="112">
        <v>1400</v>
      </c>
      <c r="M341" s="112">
        <v>1400</v>
      </c>
      <c r="N341" s="112">
        <v>14000</v>
      </c>
      <c r="O341" s="112">
        <v>7700</v>
      </c>
      <c r="P341" s="112">
        <v>2100</v>
      </c>
      <c r="Q341" s="112">
        <v>0</v>
      </c>
      <c r="R341" s="112">
        <v>1400</v>
      </c>
      <c r="S341" s="112">
        <v>1400</v>
      </c>
      <c r="T341" s="112">
        <v>2800</v>
      </c>
      <c r="U341" s="112">
        <v>0</v>
      </c>
      <c r="V341" s="112">
        <v>0</v>
      </c>
      <c r="W341" s="112">
        <v>0</v>
      </c>
      <c r="X341" s="112">
        <v>23750</v>
      </c>
      <c r="Y341" s="112">
        <v>0</v>
      </c>
      <c r="Z341" s="112">
        <v>0</v>
      </c>
      <c r="AA341" s="112">
        <v>10500</v>
      </c>
    </row>
    <row r="342" ht="13.5" customHeight="1" spans="1:27">
      <c r="A342" s="109"/>
      <c r="B342" s="110" t="s">
        <v>515</v>
      </c>
      <c r="C342" s="109"/>
      <c r="D342" s="109"/>
      <c r="E342" s="110" t="s">
        <v>516</v>
      </c>
      <c r="F342" s="109"/>
      <c r="G342" s="109"/>
      <c r="H342" s="111">
        <v>76250</v>
      </c>
      <c r="I342" s="112">
        <v>7000</v>
      </c>
      <c r="J342" s="112">
        <v>1400</v>
      </c>
      <c r="K342" s="112">
        <v>1400</v>
      </c>
      <c r="L342" s="112">
        <v>1400</v>
      </c>
      <c r="M342" s="112">
        <v>1400</v>
      </c>
      <c r="N342" s="112">
        <v>14000</v>
      </c>
      <c r="O342" s="112">
        <v>7700</v>
      </c>
      <c r="P342" s="112">
        <v>2100</v>
      </c>
      <c r="Q342" s="112">
        <v>0</v>
      </c>
      <c r="R342" s="112">
        <v>1400</v>
      </c>
      <c r="S342" s="112">
        <v>1400</v>
      </c>
      <c r="T342" s="112">
        <v>2800</v>
      </c>
      <c r="U342" s="112">
        <v>0</v>
      </c>
      <c r="V342" s="112">
        <v>0</v>
      </c>
      <c r="W342" s="112">
        <v>0</v>
      </c>
      <c r="X342" s="112">
        <v>23750</v>
      </c>
      <c r="Y342" s="112">
        <v>0</v>
      </c>
      <c r="Z342" s="112">
        <v>0</v>
      </c>
      <c r="AA342" s="112">
        <v>10500</v>
      </c>
    </row>
    <row r="343" ht="13.5" customHeight="1" spans="1:27">
      <c r="A343" s="110" t="s">
        <v>506</v>
      </c>
      <c r="B343" s="110" t="s">
        <v>515</v>
      </c>
      <c r="C343" s="110" t="s">
        <v>517</v>
      </c>
      <c r="D343" s="109"/>
      <c r="E343" s="110" t="s">
        <v>925</v>
      </c>
      <c r="F343" s="110" t="s">
        <v>812</v>
      </c>
      <c r="G343" s="110" t="s">
        <v>767</v>
      </c>
      <c r="H343" s="111">
        <v>76250</v>
      </c>
      <c r="I343" s="112">
        <v>7000</v>
      </c>
      <c r="J343" s="112">
        <v>1400</v>
      </c>
      <c r="K343" s="112">
        <v>1400</v>
      </c>
      <c r="L343" s="112">
        <v>1400</v>
      </c>
      <c r="M343" s="112">
        <v>1400</v>
      </c>
      <c r="N343" s="112">
        <v>14000</v>
      </c>
      <c r="O343" s="112">
        <v>7700</v>
      </c>
      <c r="P343" s="112">
        <v>2100</v>
      </c>
      <c r="Q343" s="112">
        <v>0</v>
      </c>
      <c r="R343" s="112">
        <v>1400</v>
      </c>
      <c r="S343" s="112">
        <v>1400</v>
      </c>
      <c r="T343" s="112">
        <v>2800</v>
      </c>
      <c r="U343" s="112">
        <v>0</v>
      </c>
      <c r="V343" s="112">
        <v>0</v>
      </c>
      <c r="W343" s="112">
        <v>0</v>
      </c>
      <c r="X343" s="112">
        <v>23750</v>
      </c>
      <c r="Y343" s="112">
        <v>0</v>
      </c>
      <c r="Z343" s="112">
        <v>0</v>
      </c>
      <c r="AA343" s="112">
        <v>10500</v>
      </c>
    </row>
    <row r="344" ht="13.5" customHeight="1" spans="1:27">
      <c r="A344" s="109"/>
      <c r="B344" s="109"/>
      <c r="C344" s="109"/>
      <c r="D344" s="110" t="s">
        <v>937</v>
      </c>
      <c r="E344" s="110" t="s">
        <v>488</v>
      </c>
      <c r="F344" s="109"/>
      <c r="G344" s="109"/>
      <c r="H344" s="111">
        <v>103500</v>
      </c>
      <c r="I344" s="112">
        <v>10000</v>
      </c>
      <c r="J344" s="112">
        <v>2000</v>
      </c>
      <c r="K344" s="112">
        <v>2000</v>
      </c>
      <c r="L344" s="112">
        <v>2000</v>
      </c>
      <c r="M344" s="112">
        <v>2000</v>
      </c>
      <c r="N344" s="112">
        <v>20000</v>
      </c>
      <c r="O344" s="112">
        <v>11000</v>
      </c>
      <c r="P344" s="112">
        <v>3000</v>
      </c>
      <c r="Q344" s="112">
        <v>0</v>
      </c>
      <c r="R344" s="112">
        <v>2000</v>
      </c>
      <c r="S344" s="112">
        <v>2000</v>
      </c>
      <c r="T344" s="112">
        <v>4000</v>
      </c>
      <c r="U344" s="112">
        <v>0</v>
      </c>
      <c r="V344" s="112">
        <v>0</v>
      </c>
      <c r="W344" s="112">
        <v>0</v>
      </c>
      <c r="X344" s="112">
        <v>28500</v>
      </c>
      <c r="Y344" s="112">
        <v>0</v>
      </c>
      <c r="Z344" s="112">
        <v>0</v>
      </c>
      <c r="AA344" s="112">
        <v>15000</v>
      </c>
    </row>
    <row r="345" ht="13.5" customHeight="1" spans="1:27">
      <c r="A345" s="110" t="s">
        <v>506</v>
      </c>
      <c r="B345" s="109"/>
      <c r="C345" s="109"/>
      <c r="D345" s="109"/>
      <c r="E345" s="110" t="s">
        <v>507</v>
      </c>
      <c r="F345" s="109"/>
      <c r="G345" s="109"/>
      <c r="H345" s="111">
        <v>103500</v>
      </c>
      <c r="I345" s="112">
        <v>10000</v>
      </c>
      <c r="J345" s="112">
        <v>2000</v>
      </c>
      <c r="K345" s="112">
        <v>2000</v>
      </c>
      <c r="L345" s="112">
        <v>2000</v>
      </c>
      <c r="M345" s="112">
        <v>2000</v>
      </c>
      <c r="N345" s="112">
        <v>20000</v>
      </c>
      <c r="O345" s="112">
        <v>11000</v>
      </c>
      <c r="P345" s="112">
        <v>3000</v>
      </c>
      <c r="Q345" s="112">
        <v>0</v>
      </c>
      <c r="R345" s="112">
        <v>2000</v>
      </c>
      <c r="S345" s="112">
        <v>2000</v>
      </c>
      <c r="T345" s="112">
        <v>4000</v>
      </c>
      <c r="U345" s="112">
        <v>0</v>
      </c>
      <c r="V345" s="112">
        <v>0</v>
      </c>
      <c r="W345" s="112">
        <v>0</v>
      </c>
      <c r="X345" s="112">
        <v>28500</v>
      </c>
      <c r="Y345" s="112">
        <v>0</v>
      </c>
      <c r="Z345" s="112">
        <v>0</v>
      </c>
      <c r="AA345" s="112">
        <v>15000</v>
      </c>
    </row>
    <row r="346" ht="13.5" customHeight="1" spans="1:27">
      <c r="A346" s="109"/>
      <c r="B346" s="110" t="s">
        <v>515</v>
      </c>
      <c r="C346" s="109"/>
      <c r="D346" s="109"/>
      <c r="E346" s="110" t="s">
        <v>516</v>
      </c>
      <c r="F346" s="109"/>
      <c r="G346" s="109"/>
      <c r="H346" s="111">
        <v>103500</v>
      </c>
      <c r="I346" s="112">
        <v>10000</v>
      </c>
      <c r="J346" s="112">
        <v>2000</v>
      </c>
      <c r="K346" s="112">
        <v>2000</v>
      </c>
      <c r="L346" s="112">
        <v>2000</v>
      </c>
      <c r="M346" s="112">
        <v>2000</v>
      </c>
      <c r="N346" s="112">
        <v>20000</v>
      </c>
      <c r="O346" s="112">
        <v>11000</v>
      </c>
      <c r="P346" s="112">
        <v>3000</v>
      </c>
      <c r="Q346" s="112">
        <v>0</v>
      </c>
      <c r="R346" s="112">
        <v>2000</v>
      </c>
      <c r="S346" s="112">
        <v>2000</v>
      </c>
      <c r="T346" s="112">
        <v>4000</v>
      </c>
      <c r="U346" s="112">
        <v>0</v>
      </c>
      <c r="V346" s="112">
        <v>0</v>
      </c>
      <c r="W346" s="112">
        <v>0</v>
      </c>
      <c r="X346" s="112">
        <v>28500</v>
      </c>
      <c r="Y346" s="112">
        <v>0</v>
      </c>
      <c r="Z346" s="112">
        <v>0</v>
      </c>
      <c r="AA346" s="112">
        <v>15000</v>
      </c>
    </row>
    <row r="347" ht="13.5" customHeight="1" spans="1:27">
      <c r="A347" s="110" t="s">
        <v>506</v>
      </c>
      <c r="B347" s="110" t="s">
        <v>515</v>
      </c>
      <c r="C347" s="110" t="s">
        <v>517</v>
      </c>
      <c r="D347" s="109"/>
      <c r="E347" s="110" t="s">
        <v>925</v>
      </c>
      <c r="F347" s="110" t="s">
        <v>812</v>
      </c>
      <c r="G347" s="110" t="s">
        <v>767</v>
      </c>
      <c r="H347" s="111">
        <v>103500</v>
      </c>
      <c r="I347" s="112">
        <v>10000</v>
      </c>
      <c r="J347" s="112">
        <v>2000</v>
      </c>
      <c r="K347" s="112">
        <v>2000</v>
      </c>
      <c r="L347" s="112">
        <v>2000</v>
      </c>
      <c r="M347" s="112">
        <v>2000</v>
      </c>
      <c r="N347" s="112">
        <v>20000</v>
      </c>
      <c r="O347" s="112">
        <v>11000</v>
      </c>
      <c r="P347" s="112">
        <v>3000</v>
      </c>
      <c r="Q347" s="112">
        <v>0</v>
      </c>
      <c r="R347" s="112">
        <v>2000</v>
      </c>
      <c r="S347" s="112">
        <v>2000</v>
      </c>
      <c r="T347" s="112">
        <v>4000</v>
      </c>
      <c r="U347" s="112">
        <v>0</v>
      </c>
      <c r="V347" s="112">
        <v>0</v>
      </c>
      <c r="W347" s="112">
        <v>0</v>
      </c>
      <c r="X347" s="112">
        <v>28500</v>
      </c>
      <c r="Y347" s="112">
        <v>0</v>
      </c>
      <c r="Z347" s="112">
        <v>0</v>
      </c>
      <c r="AA347" s="112">
        <v>15000</v>
      </c>
    </row>
    <row r="348" ht="13.5" customHeight="1" spans="1:27">
      <c r="A348" s="109"/>
      <c r="B348" s="109"/>
      <c r="C348" s="109"/>
      <c r="D348" s="110" t="s">
        <v>938</v>
      </c>
      <c r="E348" s="110" t="s">
        <v>489</v>
      </c>
      <c r="F348" s="109"/>
      <c r="G348" s="109"/>
      <c r="H348" s="111">
        <v>133500</v>
      </c>
      <c r="I348" s="112">
        <v>14000</v>
      </c>
      <c r="J348" s="112">
        <v>2800</v>
      </c>
      <c r="K348" s="112">
        <v>2800</v>
      </c>
      <c r="L348" s="112">
        <v>2800</v>
      </c>
      <c r="M348" s="112">
        <v>2800</v>
      </c>
      <c r="N348" s="112">
        <v>28000</v>
      </c>
      <c r="O348" s="112">
        <v>15400</v>
      </c>
      <c r="P348" s="112">
        <v>4200</v>
      </c>
      <c r="Q348" s="112">
        <v>0</v>
      </c>
      <c r="R348" s="112">
        <v>2800</v>
      </c>
      <c r="S348" s="112">
        <v>2800</v>
      </c>
      <c r="T348" s="112">
        <v>5600</v>
      </c>
      <c r="U348" s="112">
        <v>0</v>
      </c>
      <c r="V348" s="112">
        <v>0</v>
      </c>
      <c r="W348" s="112">
        <v>0</v>
      </c>
      <c r="X348" s="112">
        <v>28500</v>
      </c>
      <c r="Y348" s="112">
        <v>0</v>
      </c>
      <c r="Z348" s="112">
        <v>0</v>
      </c>
      <c r="AA348" s="112">
        <v>21000</v>
      </c>
    </row>
    <row r="349" ht="13.5" customHeight="1" spans="1:27">
      <c r="A349" s="110" t="s">
        <v>506</v>
      </c>
      <c r="B349" s="109"/>
      <c r="C349" s="109"/>
      <c r="D349" s="109"/>
      <c r="E349" s="110" t="s">
        <v>507</v>
      </c>
      <c r="F349" s="109"/>
      <c r="G349" s="109"/>
      <c r="H349" s="111">
        <v>133500</v>
      </c>
      <c r="I349" s="112">
        <v>14000</v>
      </c>
      <c r="J349" s="112">
        <v>2800</v>
      </c>
      <c r="K349" s="112">
        <v>2800</v>
      </c>
      <c r="L349" s="112">
        <v>2800</v>
      </c>
      <c r="M349" s="112">
        <v>2800</v>
      </c>
      <c r="N349" s="112">
        <v>28000</v>
      </c>
      <c r="O349" s="112">
        <v>15400</v>
      </c>
      <c r="P349" s="112">
        <v>4200</v>
      </c>
      <c r="Q349" s="112">
        <v>0</v>
      </c>
      <c r="R349" s="112">
        <v>2800</v>
      </c>
      <c r="S349" s="112">
        <v>2800</v>
      </c>
      <c r="T349" s="112">
        <v>5600</v>
      </c>
      <c r="U349" s="112">
        <v>0</v>
      </c>
      <c r="V349" s="112">
        <v>0</v>
      </c>
      <c r="W349" s="112">
        <v>0</v>
      </c>
      <c r="X349" s="112">
        <v>28500</v>
      </c>
      <c r="Y349" s="112">
        <v>0</v>
      </c>
      <c r="Z349" s="112">
        <v>0</v>
      </c>
      <c r="AA349" s="112">
        <v>21000</v>
      </c>
    </row>
    <row r="350" ht="13.5" customHeight="1" spans="1:27">
      <c r="A350" s="109"/>
      <c r="B350" s="110" t="s">
        <v>515</v>
      </c>
      <c r="C350" s="109"/>
      <c r="D350" s="109"/>
      <c r="E350" s="110" t="s">
        <v>516</v>
      </c>
      <c r="F350" s="109"/>
      <c r="G350" s="109"/>
      <c r="H350" s="111">
        <v>133500</v>
      </c>
      <c r="I350" s="112">
        <v>14000</v>
      </c>
      <c r="J350" s="112">
        <v>2800</v>
      </c>
      <c r="K350" s="112">
        <v>2800</v>
      </c>
      <c r="L350" s="112">
        <v>2800</v>
      </c>
      <c r="M350" s="112">
        <v>2800</v>
      </c>
      <c r="N350" s="112">
        <v>28000</v>
      </c>
      <c r="O350" s="112">
        <v>15400</v>
      </c>
      <c r="P350" s="112">
        <v>4200</v>
      </c>
      <c r="Q350" s="112">
        <v>0</v>
      </c>
      <c r="R350" s="112">
        <v>2800</v>
      </c>
      <c r="S350" s="112">
        <v>2800</v>
      </c>
      <c r="T350" s="112">
        <v>5600</v>
      </c>
      <c r="U350" s="112">
        <v>0</v>
      </c>
      <c r="V350" s="112">
        <v>0</v>
      </c>
      <c r="W350" s="112">
        <v>0</v>
      </c>
      <c r="X350" s="112">
        <v>28500</v>
      </c>
      <c r="Y350" s="112">
        <v>0</v>
      </c>
      <c r="Z350" s="112">
        <v>0</v>
      </c>
      <c r="AA350" s="112">
        <v>21000</v>
      </c>
    </row>
    <row r="351" ht="13.5" customHeight="1" spans="1:27">
      <c r="A351" s="110" t="s">
        <v>506</v>
      </c>
      <c r="B351" s="110" t="s">
        <v>515</v>
      </c>
      <c r="C351" s="110" t="s">
        <v>517</v>
      </c>
      <c r="D351" s="109"/>
      <c r="E351" s="110" t="s">
        <v>925</v>
      </c>
      <c r="F351" s="110" t="s">
        <v>812</v>
      </c>
      <c r="G351" s="110" t="s">
        <v>767</v>
      </c>
      <c r="H351" s="111">
        <v>133500</v>
      </c>
      <c r="I351" s="112">
        <v>14000</v>
      </c>
      <c r="J351" s="112">
        <v>2800</v>
      </c>
      <c r="K351" s="112">
        <v>2800</v>
      </c>
      <c r="L351" s="112">
        <v>2800</v>
      </c>
      <c r="M351" s="112">
        <v>2800</v>
      </c>
      <c r="N351" s="112">
        <v>28000</v>
      </c>
      <c r="O351" s="112">
        <v>15400</v>
      </c>
      <c r="P351" s="112">
        <v>4200</v>
      </c>
      <c r="Q351" s="112">
        <v>0</v>
      </c>
      <c r="R351" s="112">
        <v>2800</v>
      </c>
      <c r="S351" s="112">
        <v>2800</v>
      </c>
      <c r="T351" s="112">
        <v>5600</v>
      </c>
      <c r="U351" s="112">
        <v>0</v>
      </c>
      <c r="V351" s="112">
        <v>0</v>
      </c>
      <c r="W351" s="112">
        <v>0</v>
      </c>
      <c r="X351" s="112">
        <v>28500</v>
      </c>
      <c r="Y351" s="112">
        <v>0</v>
      </c>
      <c r="Z351" s="112">
        <v>0</v>
      </c>
      <c r="AA351" s="112">
        <v>21000</v>
      </c>
    </row>
    <row r="352" ht="13.5" customHeight="1" spans="1:27">
      <c r="A352" s="109"/>
      <c r="B352" s="109"/>
      <c r="C352" s="109"/>
      <c r="D352" s="110" t="s">
        <v>939</v>
      </c>
      <c r="E352" s="110" t="s">
        <v>490</v>
      </c>
      <c r="F352" s="109"/>
      <c r="G352" s="109"/>
      <c r="H352" s="111">
        <v>103500</v>
      </c>
      <c r="I352" s="112">
        <v>10000</v>
      </c>
      <c r="J352" s="112">
        <v>2000</v>
      </c>
      <c r="K352" s="112">
        <v>2000</v>
      </c>
      <c r="L352" s="112">
        <v>2000</v>
      </c>
      <c r="M352" s="112">
        <v>2000</v>
      </c>
      <c r="N352" s="112">
        <v>20000</v>
      </c>
      <c r="O352" s="112">
        <v>11000</v>
      </c>
      <c r="P352" s="112">
        <v>3000</v>
      </c>
      <c r="Q352" s="112">
        <v>0</v>
      </c>
      <c r="R352" s="112">
        <v>2000</v>
      </c>
      <c r="S352" s="112">
        <v>2000</v>
      </c>
      <c r="T352" s="112">
        <v>4000</v>
      </c>
      <c r="U352" s="112">
        <v>0</v>
      </c>
      <c r="V352" s="112">
        <v>0</v>
      </c>
      <c r="W352" s="112">
        <v>0</v>
      </c>
      <c r="X352" s="112">
        <v>28500</v>
      </c>
      <c r="Y352" s="112">
        <v>0</v>
      </c>
      <c r="Z352" s="112">
        <v>0</v>
      </c>
      <c r="AA352" s="112">
        <v>15000</v>
      </c>
    </row>
    <row r="353" ht="13.5" customHeight="1" spans="1:27">
      <c r="A353" s="110" t="s">
        <v>506</v>
      </c>
      <c r="B353" s="109"/>
      <c r="C353" s="109"/>
      <c r="D353" s="109"/>
      <c r="E353" s="110" t="s">
        <v>507</v>
      </c>
      <c r="F353" s="109"/>
      <c r="G353" s="109"/>
      <c r="H353" s="111">
        <v>103500</v>
      </c>
      <c r="I353" s="112">
        <v>10000</v>
      </c>
      <c r="J353" s="112">
        <v>2000</v>
      </c>
      <c r="K353" s="112">
        <v>2000</v>
      </c>
      <c r="L353" s="112">
        <v>2000</v>
      </c>
      <c r="M353" s="112">
        <v>2000</v>
      </c>
      <c r="N353" s="112">
        <v>20000</v>
      </c>
      <c r="O353" s="112">
        <v>11000</v>
      </c>
      <c r="P353" s="112">
        <v>3000</v>
      </c>
      <c r="Q353" s="112">
        <v>0</v>
      </c>
      <c r="R353" s="112">
        <v>2000</v>
      </c>
      <c r="S353" s="112">
        <v>2000</v>
      </c>
      <c r="T353" s="112">
        <v>4000</v>
      </c>
      <c r="U353" s="112">
        <v>0</v>
      </c>
      <c r="V353" s="112">
        <v>0</v>
      </c>
      <c r="W353" s="112">
        <v>0</v>
      </c>
      <c r="X353" s="112">
        <v>28500</v>
      </c>
      <c r="Y353" s="112">
        <v>0</v>
      </c>
      <c r="Z353" s="112">
        <v>0</v>
      </c>
      <c r="AA353" s="112">
        <v>15000</v>
      </c>
    </row>
    <row r="354" ht="13.5" customHeight="1" spans="1:27">
      <c r="A354" s="109"/>
      <c r="B354" s="110" t="s">
        <v>515</v>
      </c>
      <c r="C354" s="109"/>
      <c r="D354" s="109"/>
      <c r="E354" s="110" t="s">
        <v>516</v>
      </c>
      <c r="F354" s="109"/>
      <c r="G354" s="109"/>
      <c r="H354" s="111">
        <v>103500</v>
      </c>
      <c r="I354" s="112">
        <v>10000</v>
      </c>
      <c r="J354" s="112">
        <v>2000</v>
      </c>
      <c r="K354" s="112">
        <v>2000</v>
      </c>
      <c r="L354" s="112">
        <v>2000</v>
      </c>
      <c r="M354" s="112">
        <v>2000</v>
      </c>
      <c r="N354" s="112">
        <v>20000</v>
      </c>
      <c r="O354" s="112">
        <v>11000</v>
      </c>
      <c r="P354" s="112">
        <v>3000</v>
      </c>
      <c r="Q354" s="112">
        <v>0</v>
      </c>
      <c r="R354" s="112">
        <v>2000</v>
      </c>
      <c r="S354" s="112">
        <v>2000</v>
      </c>
      <c r="T354" s="112">
        <v>4000</v>
      </c>
      <c r="U354" s="112">
        <v>0</v>
      </c>
      <c r="V354" s="112">
        <v>0</v>
      </c>
      <c r="W354" s="112">
        <v>0</v>
      </c>
      <c r="X354" s="112">
        <v>28500</v>
      </c>
      <c r="Y354" s="112">
        <v>0</v>
      </c>
      <c r="Z354" s="112">
        <v>0</v>
      </c>
      <c r="AA354" s="112">
        <v>15000</v>
      </c>
    </row>
    <row r="355" ht="13.5" customHeight="1" spans="1:27">
      <c r="A355" s="110" t="s">
        <v>506</v>
      </c>
      <c r="B355" s="110" t="s">
        <v>515</v>
      </c>
      <c r="C355" s="110" t="s">
        <v>517</v>
      </c>
      <c r="D355" s="109"/>
      <c r="E355" s="110" t="s">
        <v>925</v>
      </c>
      <c r="F355" s="110" t="s">
        <v>812</v>
      </c>
      <c r="G355" s="110" t="s">
        <v>767</v>
      </c>
      <c r="H355" s="111">
        <v>103500</v>
      </c>
      <c r="I355" s="112">
        <v>10000</v>
      </c>
      <c r="J355" s="112">
        <v>2000</v>
      </c>
      <c r="K355" s="112">
        <v>2000</v>
      </c>
      <c r="L355" s="112">
        <v>2000</v>
      </c>
      <c r="M355" s="112">
        <v>2000</v>
      </c>
      <c r="N355" s="112">
        <v>20000</v>
      </c>
      <c r="O355" s="112">
        <v>11000</v>
      </c>
      <c r="P355" s="112">
        <v>3000</v>
      </c>
      <c r="Q355" s="112">
        <v>0</v>
      </c>
      <c r="R355" s="112">
        <v>2000</v>
      </c>
      <c r="S355" s="112">
        <v>2000</v>
      </c>
      <c r="T355" s="112">
        <v>4000</v>
      </c>
      <c r="U355" s="112">
        <v>0</v>
      </c>
      <c r="V355" s="112">
        <v>0</v>
      </c>
      <c r="W355" s="112">
        <v>0</v>
      </c>
      <c r="X355" s="112">
        <v>28500</v>
      </c>
      <c r="Y355" s="112">
        <v>0</v>
      </c>
      <c r="Z355" s="112">
        <v>0</v>
      </c>
      <c r="AA355" s="112">
        <v>15000</v>
      </c>
    </row>
    <row r="356" ht="13.5" customHeight="1" spans="1:27">
      <c r="A356" s="109"/>
      <c r="B356" s="109"/>
      <c r="C356" s="109"/>
      <c r="D356" s="110" t="s">
        <v>940</v>
      </c>
      <c r="E356" s="110" t="s">
        <v>491</v>
      </c>
      <c r="F356" s="109"/>
      <c r="G356" s="109"/>
      <c r="H356" s="111">
        <v>103500</v>
      </c>
      <c r="I356" s="112">
        <v>10000</v>
      </c>
      <c r="J356" s="112">
        <v>2000</v>
      </c>
      <c r="K356" s="112">
        <v>2000</v>
      </c>
      <c r="L356" s="112">
        <v>2000</v>
      </c>
      <c r="M356" s="112">
        <v>2000</v>
      </c>
      <c r="N356" s="112">
        <v>20000</v>
      </c>
      <c r="O356" s="112">
        <v>11000</v>
      </c>
      <c r="P356" s="112">
        <v>3000</v>
      </c>
      <c r="Q356" s="112">
        <v>0</v>
      </c>
      <c r="R356" s="112">
        <v>2000</v>
      </c>
      <c r="S356" s="112">
        <v>2000</v>
      </c>
      <c r="T356" s="112">
        <v>4000</v>
      </c>
      <c r="U356" s="112">
        <v>0</v>
      </c>
      <c r="V356" s="112">
        <v>0</v>
      </c>
      <c r="W356" s="112">
        <v>0</v>
      </c>
      <c r="X356" s="112">
        <v>28500</v>
      </c>
      <c r="Y356" s="112">
        <v>0</v>
      </c>
      <c r="Z356" s="112">
        <v>0</v>
      </c>
      <c r="AA356" s="112">
        <v>15000</v>
      </c>
    </row>
    <row r="357" ht="13.5" customHeight="1" spans="1:27">
      <c r="A357" s="110" t="s">
        <v>506</v>
      </c>
      <c r="B357" s="109"/>
      <c r="C357" s="109"/>
      <c r="D357" s="109"/>
      <c r="E357" s="110" t="s">
        <v>507</v>
      </c>
      <c r="F357" s="109"/>
      <c r="G357" s="109"/>
      <c r="H357" s="111">
        <v>103500</v>
      </c>
      <c r="I357" s="112">
        <v>10000</v>
      </c>
      <c r="J357" s="112">
        <v>2000</v>
      </c>
      <c r="K357" s="112">
        <v>2000</v>
      </c>
      <c r="L357" s="112">
        <v>2000</v>
      </c>
      <c r="M357" s="112">
        <v>2000</v>
      </c>
      <c r="N357" s="112">
        <v>20000</v>
      </c>
      <c r="O357" s="112">
        <v>11000</v>
      </c>
      <c r="P357" s="112">
        <v>3000</v>
      </c>
      <c r="Q357" s="112">
        <v>0</v>
      </c>
      <c r="R357" s="112">
        <v>2000</v>
      </c>
      <c r="S357" s="112">
        <v>2000</v>
      </c>
      <c r="T357" s="112">
        <v>4000</v>
      </c>
      <c r="U357" s="112">
        <v>0</v>
      </c>
      <c r="V357" s="112">
        <v>0</v>
      </c>
      <c r="W357" s="112">
        <v>0</v>
      </c>
      <c r="X357" s="112">
        <v>28500</v>
      </c>
      <c r="Y357" s="112">
        <v>0</v>
      </c>
      <c r="Z357" s="112">
        <v>0</v>
      </c>
      <c r="AA357" s="112">
        <v>15000</v>
      </c>
    </row>
    <row r="358" ht="13.5" customHeight="1" spans="1:27">
      <c r="A358" s="109"/>
      <c r="B358" s="110" t="s">
        <v>515</v>
      </c>
      <c r="C358" s="109"/>
      <c r="D358" s="109"/>
      <c r="E358" s="110" t="s">
        <v>516</v>
      </c>
      <c r="F358" s="109"/>
      <c r="G358" s="109"/>
      <c r="H358" s="111">
        <v>103500</v>
      </c>
      <c r="I358" s="112">
        <v>10000</v>
      </c>
      <c r="J358" s="112">
        <v>2000</v>
      </c>
      <c r="K358" s="112">
        <v>2000</v>
      </c>
      <c r="L358" s="112">
        <v>2000</v>
      </c>
      <c r="M358" s="112">
        <v>2000</v>
      </c>
      <c r="N358" s="112">
        <v>20000</v>
      </c>
      <c r="O358" s="112">
        <v>11000</v>
      </c>
      <c r="P358" s="112">
        <v>3000</v>
      </c>
      <c r="Q358" s="112">
        <v>0</v>
      </c>
      <c r="R358" s="112">
        <v>2000</v>
      </c>
      <c r="S358" s="112">
        <v>2000</v>
      </c>
      <c r="T358" s="112">
        <v>4000</v>
      </c>
      <c r="U358" s="112">
        <v>0</v>
      </c>
      <c r="V358" s="112">
        <v>0</v>
      </c>
      <c r="W358" s="112">
        <v>0</v>
      </c>
      <c r="X358" s="112">
        <v>28500</v>
      </c>
      <c r="Y358" s="112">
        <v>0</v>
      </c>
      <c r="Z358" s="112">
        <v>0</v>
      </c>
      <c r="AA358" s="112">
        <v>15000</v>
      </c>
    </row>
    <row r="359" ht="13.5" customHeight="1" spans="1:27">
      <c r="A359" s="110" t="s">
        <v>506</v>
      </c>
      <c r="B359" s="110" t="s">
        <v>515</v>
      </c>
      <c r="C359" s="110" t="s">
        <v>517</v>
      </c>
      <c r="D359" s="109"/>
      <c r="E359" s="110" t="s">
        <v>925</v>
      </c>
      <c r="F359" s="110" t="s">
        <v>812</v>
      </c>
      <c r="G359" s="110" t="s">
        <v>767</v>
      </c>
      <c r="H359" s="111">
        <v>103500</v>
      </c>
      <c r="I359" s="112">
        <v>10000</v>
      </c>
      <c r="J359" s="112">
        <v>2000</v>
      </c>
      <c r="K359" s="112">
        <v>2000</v>
      </c>
      <c r="L359" s="112">
        <v>2000</v>
      </c>
      <c r="M359" s="112">
        <v>2000</v>
      </c>
      <c r="N359" s="112">
        <v>20000</v>
      </c>
      <c r="O359" s="112">
        <v>11000</v>
      </c>
      <c r="P359" s="112">
        <v>3000</v>
      </c>
      <c r="Q359" s="112">
        <v>0</v>
      </c>
      <c r="R359" s="112">
        <v>2000</v>
      </c>
      <c r="S359" s="112">
        <v>2000</v>
      </c>
      <c r="T359" s="112">
        <v>4000</v>
      </c>
      <c r="U359" s="112">
        <v>0</v>
      </c>
      <c r="V359" s="112">
        <v>0</v>
      </c>
      <c r="W359" s="112">
        <v>0</v>
      </c>
      <c r="X359" s="112">
        <v>28500</v>
      </c>
      <c r="Y359" s="112">
        <v>0</v>
      </c>
      <c r="Z359" s="112">
        <v>0</v>
      </c>
      <c r="AA359" s="112">
        <v>15000</v>
      </c>
    </row>
    <row r="360" ht="13.5" customHeight="1" spans="1:27">
      <c r="A360" s="109"/>
      <c r="B360" s="109"/>
      <c r="C360" s="109"/>
      <c r="D360" s="110" t="s">
        <v>941</v>
      </c>
      <c r="E360" s="110" t="s">
        <v>492</v>
      </c>
      <c r="F360" s="109"/>
      <c r="G360" s="109"/>
      <c r="H360" s="111">
        <v>103500</v>
      </c>
      <c r="I360" s="112">
        <v>10000</v>
      </c>
      <c r="J360" s="112">
        <v>2000</v>
      </c>
      <c r="K360" s="112">
        <v>2000</v>
      </c>
      <c r="L360" s="112">
        <v>2000</v>
      </c>
      <c r="M360" s="112">
        <v>2000</v>
      </c>
      <c r="N360" s="112">
        <v>20000</v>
      </c>
      <c r="O360" s="112">
        <v>11000</v>
      </c>
      <c r="P360" s="112">
        <v>3000</v>
      </c>
      <c r="Q360" s="112">
        <v>0</v>
      </c>
      <c r="R360" s="112">
        <v>2000</v>
      </c>
      <c r="S360" s="112">
        <v>2000</v>
      </c>
      <c r="T360" s="112">
        <v>4000</v>
      </c>
      <c r="U360" s="112">
        <v>0</v>
      </c>
      <c r="V360" s="112">
        <v>0</v>
      </c>
      <c r="W360" s="112">
        <v>0</v>
      </c>
      <c r="X360" s="112">
        <v>28500</v>
      </c>
      <c r="Y360" s="112">
        <v>0</v>
      </c>
      <c r="Z360" s="112">
        <v>0</v>
      </c>
      <c r="AA360" s="112">
        <v>15000</v>
      </c>
    </row>
    <row r="361" ht="13.5" customHeight="1" spans="1:27">
      <c r="A361" s="110" t="s">
        <v>506</v>
      </c>
      <c r="B361" s="109"/>
      <c r="C361" s="109"/>
      <c r="D361" s="109"/>
      <c r="E361" s="110" t="s">
        <v>507</v>
      </c>
      <c r="F361" s="109"/>
      <c r="G361" s="109"/>
      <c r="H361" s="111">
        <v>103500</v>
      </c>
      <c r="I361" s="112">
        <v>10000</v>
      </c>
      <c r="J361" s="112">
        <v>2000</v>
      </c>
      <c r="K361" s="112">
        <v>2000</v>
      </c>
      <c r="L361" s="112">
        <v>2000</v>
      </c>
      <c r="M361" s="112">
        <v>2000</v>
      </c>
      <c r="N361" s="112">
        <v>20000</v>
      </c>
      <c r="O361" s="112">
        <v>11000</v>
      </c>
      <c r="P361" s="112">
        <v>3000</v>
      </c>
      <c r="Q361" s="112">
        <v>0</v>
      </c>
      <c r="R361" s="112">
        <v>2000</v>
      </c>
      <c r="S361" s="112">
        <v>2000</v>
      </c>
      <c r="T361" s="112">
        <v>4000</v>
      </c>
      <c r="U361" s="112">
        <v>0</v>
      </c>
      <c r="V361" s="112">
        <v>0</v>
      </c>
      <c r="W361" s="112">
        <v>0</v>
      </c>
      <c r="X361" s="112">
        <v>28500</v>
      </c>
      <c r="Y361" s="112">
        <v>0</v>
      </c>
      <c r="Z361" s="112">
        <v>0</v>
      </c>
      <c r="AA361" s="112">
        <v>15000</v>
      </c>
    </row>
    <row r="362" ht="13.5" customHeight="1" spans="1:27">
      <c r="A362" s="109"/>
      <c r="B362" s="110" t="s">
        <v>515</v>
      </c>
      <c r="C362" s="109"/>
      <c r="D362" s="109"/>
      <c r="E362" s="110" t="s">
        <v>516</v>
      </c>
      <c r="F362" s="109"/>
      <c r="G362" s="109"/>
      <c r="H362" s="111">
        <v>103500</v>
      </c>
      <c r="I362" s="112">
        <v>10000</v>
      </c>
      <c r="J362" s="112">
        <v>2000</v>
      </c>
      <c r="K362" s="112">
        <v>2000</v>
      </c>
      <c r="L362" s="112">
        <v>2000</v>
      </c>
      <c r="M362" s="112">
        <v>2000</v>
      </c>
      <c r="N362" s="112">
        <v>20000</v>
      </c>
      <c r="O362" s="112">
        <v>11000</v>
      </c>
      <c r="P362" s="112">
        <v>3000</v>
      </c>
      <c r="Q362" s="112">
        <v>0</v>
      </c>
      <c r="R362" s="112">
        <v>2000</v>
      </c>
      <c r="S362" s="112">
        <v>2000</v>
      </c>
      <c r="T362" s="112">
        <v>4000</v>
      </c>
      <c r="U362" s="112">
        <v>0</v>
      </c>
      <c r="V362" s="112">
        <v>0</v>
      </c>
      <c r="W362" s="112">
        <v>0</v>
      </c>
      <c r="X362" s="112">
        <v>28500</v>
      </c>
      <c r="Y362" s="112">
        <v>0</v>
      </c>
      <c r="Z362" s="112">
        <v>0</v>
      </c>
      <c r="AA362" s="112">
        <v>15000</v>
      </c>
    </row>
    <row r="363" ht="13.5" customHeight="1" spans="1:27">
      <c r="A363" s="110" t="s">
        <v>506</v>
      </c>
      <c r="B363" s="110" t="s">
        <v>515</v>
      </c>
      <c r="C363" s="110" t="s">
        <v>517</v>
      </c>
      <c r="D363" s="109"/>
      <c r="E363" s="110" t="s">
        <v>925</v>
      </c>
      <c r="F363" s="110" t="s">
        <v>812</v>
      </c>
      <c r="G363" s="110" t="s">
        <v>767</v>
      </c>
      <c r="H363" s="111">
        <v>103500</v>
      </c>
      <c r="I363" s="112">
        <v>10000</v>
      </c>
      <c r="J363" s="112">
        <v>2000</v>
      </c>
      <c r="K363" s="112">
        <v>2000</v>
      </c>
      <c r="L363" s="112">
        <v>2000</v>
      </c>
      <c r="M363" s="112">
        <v>2000</v>
      </c>
      <c r="N363" s="112">
        <v>20000</v>
      </c>
      <c r="O363" s="112">
        <v>11000</v>
      </c>
      <c r="P363" s="112">
        <v>3000</v>
      </c>
      <c r="Q363" s="112">
        <v>0</v>
      </c>
      <c r="R363" s="112">
        <v>2000</v>
      </c>
      <c r="S363" s="112">
        <v>2000</v>
      </c>
      <c r="T363" s="112">
        <v>4000</v>
      </c>
      <c r="U363" s="112">
        <v>0</v>
      </c>
      <c r="V363" s="112">
        <v>0</v>
      </c>
      <c r="W363" s="112">
        <v>0</v>
      </c>
      <c r="X363" s="112">
        <v>28500</v>
      </c>
      <c r="Y363" s="112">
        <v>0</v>
      </c>
      <c r="Z363" s="112">
        <v>0</v>
      </c>
      <c r="AA363" s="112">
        <v>15000</v>
      </c>
    </row>
    <row r="364" ht="13.5" customHeight="1" spans="1:27">
      <c r="A364" s="109"/>
      <c r="B364" s="109"/>
      <c r="C364" s="109"/>
      <c r="D364" s="110" t="s">
        <v>942</v>
      </c>
      <c r="E364" s="110" t="s">
        <v>943</v>
      </c>
      <c r="F364" s="109"/>
      <c r="G364" s="109"/>
      <c r="H364" s="111">
        <v>355500</v>
      </c>
      <c r="I364" s="112">
        <v>40000</v>
      </c>
      <c r="J364" s="112">
        <v>40000</v>
      </c>
      <c r="K364" s="112">
        <v>2000</v>
      </c>
      <c r="L364" s="112">
        <v>2000</v>
      </c>
      <c r="M364" s="112">
        <v>2000</v>
      </c>
      <c r="N364" s="112">
        <v>40000</v>
      </c>
      <c r="O364" s="112">
        <v>70000</v>
      </c>
      <c r="P364" s="112">
        <v>6000</v>
      </c>
      <c r="Q364" s="112">
        <v>0</v>
      </c>
      <c r="R364" s="112">
        <v>12000</v>
      </c>
      <c r="S364" s="112">
        <v>4000</v>
      </c>
      <c r="T364" s="112">
        <v>12000</v>
      </c>
      <c r="U364" s="112">
        <v>0</v>
      </c>
      <c r="V364" s="112">
        <v>0</v>
      </c>
      <c r="W364" s="112">
        <v>0</v>
      </c>
      <c r="X364" s="112">
        <v>85500</v>
      </c>
      <c r="Y364" s="112">
        <v>0</v>
      </c>
      <c r="Z364" s="112">
        <v>0</v>
      </c>
      <c r="AA364" s="112">
        <v>40000</v>
      </c>
    </row>
    <row r="365" ht="13.5" customHeight="1" spans="1:27">
      <c r="A365" s="109"/>
      <c r="B365" s="109"/>
      <c r="C365" s="109"/>
      <c r="D365" s="110" t="s">
        <v>944</v>
      </c>
      <c r="E365" s="110" t="s">
        <v>361</v>
      </c>
      <c r="F365" s="109"/>
      <c r="G365" s="109"/>
      <c r="H365" s="111">
        <v>355500</v>
      </c>
      <c r="I365" s="112">
        <v>40000</v>
      </c>
      <c r="J365" s="112">
        <v>40000</v>
      </c>
      <c r="K365" s="112">
        <v>2000</v>
      </c>
      <c r="L365" s="112">
        <v>2000</v>
      </c>
      <c r="M365" s="112">
        <v>2000</v>
      </c>
      <c r="N365" s="112">
        <v>40000</v>
      </c>
      <c r="O365" s="112">
        <v>70000</v>
      </c>
      <c r="P365" s="112">
        <v>6000</v>
      </c>
      <c r="Q365" s="112">
        <v>0</v>
      </c>
      <c r="R365" s="112">
        <v>12000</v>
      </c>
      <c r="S365" s="112">
        <v>4000</v>
      </c>
      <c r="T365" s="112">
        <v>12000</v>
      </c>
      <c r="U365" s="112">
        <v>0</v>
      </c>
      <c r="V365" s="112">
        <v>0</v>
      </c>
      <c r="W365" s="112">
        <v>0</v>
      </c>
      <c r="X365" s="112">
        <v>85500</v>
      </c>
      <c r="Y365" s="112">
        <v>0</v>
      </c>
      <c r="Z365" s="112">
        <v>0</v>
      </c>
      <c r="AA365" s="112">
        <v>40000</v>
      </c>
    </row>
    <row r="366" ht="13.5" customHeight="1" spans="1:27">
      <c r="A366" s="110" t="s">
        <v>344</v>
      </c>
      <c r="B366" s="109"/>
      <c r="C366" s="109"/>
      <c r="D366" s="109"/>
      <c r="E366" s="110" t="s">
        <v>345</v>
      </c>
      <c r="F366" s="109"/>
      <c r="G366" s="109"/>
      <c r="H366" s="111">
        <v>355500</v>
      </c>
      <c r="I366" s="112">
        <v>40000</v>
      </c>
      <c r="J366" s="112">
        <v>40000</v>
      </c>
      <c r="K366" s="112">
        <v>2000</v>
      </c>
      <c r="L366" s="112">
        <v>2000</v>
      </c>
      <c r="M366" s="112">
        <v>2000</v>
      </c>
      <c r="N366" s="112">
        <v>40000</v>
      </c>
      <c r="O366" s="112">
        <v>70000</v>
      </c>
      <c r="P366" s="112">
        <v>6000</v>
      </c>
      <c r="Q366" s="112">
        <v>0</v>
      </c>
      <c r="R366" s="112">
        <v>12000</v>
      </c>
      <c r="S366" s="112">
        <v>4000</v>
      </c>
      <c r="T366" s="112">
        <v>12000</v>
      </c>
      <c r="U366" s="112">
        <v>0</v>
      </c>
      <c r="V366" s="112">
        <v>0</v>
      </c>
      <c r="W366" s="112">
        <v>0</v>
      </c>
      <c r="X366" s="112">
        <v>85500</v>
      </c>
      <c r="Y366" s="112">
        <v>0</v>
      </c>
      <c r="Z366" s="112">
        <v>0</v>
      </c>
      <c r="AA366" s="112">
        <v>40000</v>
      </c>
    </row>
    <row r="367" ht="13.5" customHeight="1" spans="1:27">
      <c r="A367" s="109"/>
      <c r="B367" s="110" t="s">
        <v>358</v>
      </c>
      <c r="C367" s="109"/>
      <c r="D367" s="109"/>
      <c r="E367" s="110" t="s">
        <v>359</v>
      </c>
      <c r="F367" s="109"/>
      <c r="G367" s="109"/>
      <c r="H367" s="111">
        <v>355500</v>
      </c>
      <c r="I367" s="112">
        <v>40000</v>
      </c>
      <c r="J367" s="112">
        <v>40000</v>
      </c>
      <c r="K367" s="112">
        <v>2000</v>
      </c>
      <c r="L367" s="112">
        <v>2000</v>
      </c>
      <c r="M367" s="112">
        <v>2000</v>
      </c>
      <c r="N367" s="112">
        <v>40000</v>
      </c>
      <c r="O367" s="112">
        <v>70000</v>
      </c>
      <c r="P367" s="112">
        <v>6000</v>
      </c>
      <c r="Q367" s="112">
        <v>0</v>
      </c>
      <c r="R367" s="112">
        <v>12000</v>
      </c>
      <c r="S367" s="112">
        <v>4000</v>
      </c>
      <c r="T367" s="112">
        <v>12000</v>
      </c>
      <c r="U367" s="112">
        <v>0</v>
      </c>
      <c r="V367" s="112">
        <v>0</v>
      </c>
      <c r="W367" s="112">
        <v>0</v>
      </c>
      <c r="X367" s="112">
        <v>85500</v>
      </c>
      <c r="Y367" s="112">
        <v>0</v>
      </c>
      <c r="Z367" s="112">
        <v>0</v>
      </c>
      <c r="AA367" s="112">
        <v>40000</v>
      </c>
    </row>
    <row r="368" ht="13.5" customHeight="1" spans="1:27">
      <c r="A368" s="110" t="s">
        <v>344</v>
      </c>
      <c r="B368" s="110" t="s">
        <v>358</v>
      </c>
      <c r="C368" s="110" t="s">
        <v>360</v>
      </c>
      <c r="D368" s="109"/>
      <c r="E368" s="110" t="s">
        <v>765</v>
      </c>
      <c r="F368" s="110" t="s">
        <v>766</v>
      </c>
      <c r="G368" s="110" t="s">
        <v>767</v>
      </c>
      <c r="H368" s="111">
        <v>355500</v>
      </c>
      <c r="I368" s="112">
        <v>40000</v>
      </c>
      <c r="J368" s="112">
        <v>40000</v>
      </c>
      <c r="K368" s="112">
        <v>2000</v>
      </c>
      <c r="L368" s="112">
        <v>2000</v>
      </c>
      <c r="M368" s="112">
        <v>2000</v>
      </c>
      <c r="N368" s="112">
        <v>40000</v>
      </c>
      <c r="O368" s="112">
        <v>70000</v>
      </c>
      <c r="P368" s="112">
        <v>6000</v>
      </c>
      <c r="Q368" s="112">
        <v>0</v>
      </c>
      <c r="R368" s="112">
        <v>12000</v>
      </c>
      <c r="S368" s="112">
        <v>4000</v>
      </c>
      <c r="T368" s="112">
        <v>12000</v>
      </c>
      <c r="U368" s="112">
        <v>0</v>
      </c>
      <c r="V368" s="112">
        <v>0</v>
      </c>
      <c r="W368" s="112">
        <v>0</v>
      </c>
      <c r="X368" s="112">
        <v>85500</v>
      </c>
      <c r="Y368" s="112">
        <v>0</v>
      </c>
      <c r="Z368" s="112">
        <v>0</v>
      </c>
      <c r="AA368" s="112">
        <v>40000</v>
      </c>
    </row>
    <row r="369" ht="13.5" customHeight="1" spans="1:27">
      <c r="A369" s="109"/>
      <c r="B369" s="109"/>
      <c r="C369" s="109"/>
      <c r="D369" s="110" t="s">
        <v>945</v>
      </c>
      <c r="E369" s="110" t="s">
        <v>946</v>
      </c>
      <c r="F369" s="109"/>
      <c r="G369" s="109"/>
      <c r="H369" s="111">
        <v>163500</v>
      </c>
      <c r="I369" s="112">
        <v>18000</v>
      </c>
      <c r="J369" s="112">
        <v>3600</v>
      </c>
      <c r="K369" s="112">
        <v>3600</v>
      </c>
      <c r="L369" s="112">
        <v>3600</v>
      </c>
      <c r="M369" s="112">
        <v>3600</v>
      </c>
      <c r="N369" s="112">
        <v>36000</v>
      </c>
      <c r="O369" s="112">
        <v>19800</v>
      </c>
      <c r="P369" s="112">
        <v>5400</v>
      </c>
      <c r="Q369" s="112">
        <v>0</v>
      </c>
      <c r="R369" s="112">
        <v>3600</v>
      </c>
      <c r="S369" s="112">
        <v>3600</v>
      </c>
      <c r="T369" s="112">
        <v>7200</v>
      </c>
      <c r="U369" s="112">
        <v>0</v>
      </c>
      <c r="V369" s="112">
        <v>0</v>
      </c>
      <c r="W369" s="112">
        <v>0</v>
      </c>
      <c r="X369" s="112">
        <v>28500</v>
      </c>
      <c r="Y369" s="112">
        <v>0</v>
      </c>
      <c r="Z369" s="112">
        <v>0</v>
      </c>
      <c r="AA369" s="112">
        <v>27000</v>
      </c>
    </row>
    <row r="370" ht="13.5" customHeight="1" spans="1:27">
      <c r="A370" s="109"/>
      <c r="B370" s="109"/>
      <c r="C370" s="109"/>
      <c r="D370" s="110" t="s">
        <v>947</v>
      </c>
      <c r="E370" s="110" t="s">
        <v>493</v>
      </c>
      <c r="F370" s="109"/>
      <c r="G370" s="109"/>
      <c r="H370" s="111">
        <v>163500</v>
      </c>
      <c r="I370" s="112">
        <v>18000</v>
      </c>
      <c r="J370" s="112">
        <v>3600</v>
      </c>
      <c r="K370" s="112">
        <v>3600</v>
      </c>
      <c r="L370" s="112">
        <v>3600</v>
      </c>
      <c r="M370" s="112">
        <v>3600</v>
      </c>
      <c r="N370" s="112">
        <v>36000</v>
      </c>
      <c r="O370" s="112">
        <v>19800</v>
      </c>
      <c r="P370" s="112">
        <v>5400</v>
      </c>
      <c r="Q370" s="112">
        <v>0</v>
      </c>
      <c r="R370" s="112">
        <v>3600</v>
      </c>
      <c r="S370" s="112">
        <v>3600</v>
      </c>
      <c r="T370" s="112">
        <v>7200</v>
      </c>
      <c r="U370" s="112">
        <v>0</v>
      </c>
      <c r="V370" s="112">
        <v>0</v>
      </c>
      <c r="W370" s="112">
        <v>0</v>
      </c>
      <c r="X370" s="112">
        <v>28500</v>
      </c>
      <c r="Y370" s="112">
        <v>0</v>
      </c>
      <c r="Z370" s="112">
        <v>0</v>
      </c>
      <c r="AA370" s="112">
        <v>27000</v>
      </c>
    </row>
    <row r="371" ht="13.5" customHeight="1" spans="1:27">
      <c r="A371" s="110" t="s">
        <v>506</v>
      </c>
      <c r="B371" s="109"/>
      <c r="C371" s="109"/>
      <c r="D371" s="109"/>
      <c r="E371" s="110" t="s">
        <v>507</v>
      </c>
      <c r="F371" s="109"/>
      <c r="G371" s="109"/>
      <c r="H371" s="111">
        <v>163500</v>
      </c>
      <c r="I371" s="112">
        <v>18000</v>
      </c>
      <c r="J371" s="112">
        <v>3600</v>
      </c>
      <c r="K371" s="112">
        <v>3600</v>
      </c>
      <c r="L371" s="112">
        <v>3600</v>
      </c>
      <c r="M371" s="112">
        <v>3600</v>
      </c>
      <c r="N371" s="112">
        <v>36000</v>
      </c>
      <c r="O371" s="112">
        <v>19800</v>
      </c>
      <c r="P371" s="112">
        <v>5400</v>
      </c>
      <c r="Q371" s="112">
        <v>0</v>
      </c>
      <c r="R371" s="112">
        <v>3600</v>
      </c>
      <c r="S371" s="112">
        <v>3600</v>
      </c>
      <c r="T371" s="112">
        <v>7200</v>
      </c>
      <c r="U371" s="112">
        <v>0</v>
      </c>
      <c r="V371" s="112">
        <v>0</v>
      </c>
      <c r="W371" s="112">
        <v>0</v>
      </c>
      <c r="X371" s="112">
        <v>28500</v>
      </c>
      <c r="Y371" s="112">
        <v>0</v>
      </c>
      <c r="Z371" s="112">
        <v>0</v>
      </c>
      <c r="AA371" s="112">
        <v>27000</v>
      </c>
    </row>
    <row r="372" ht="13.5" customHeight="1" spans="1:27">
      <c r="A372" s="109"/>
      <c r="B372" s="110" t="s">
        <v>538</v>
      </c>
      <c r="C372" s="109"/>
      <c r="D372" s="109"/>
      <c r="E372" s="110" t="s">
        <v>539</v>
      </c>
      <c r="F372" s="109"/>
      <c r="G372" s="109"/>
      <c r="H372" s="111">
        <v>163500</v>
      </c>
      <c r="I372" s="112">
        <v>18000</v>
      </c>
      <c r="J372" s="112">
        <v>3600</v>
      </c>
      <c r="K372" s="112">
        <v>3600</v>
      </c>
      <c r="L372" s="112">
        <v>3600</v>
      </c>
      <c r="M372" s="112">
        <v>3600</v>
      </c>
      <c r="N372" s="112">
        <v>36000</v>
      </c>
      <c r="O372" s="112">
        <v>19800</v>
      </c>
      <c r="P372" s="112">
        <v>5400</v>
      </c>
      <c r="Q372" s="112">
        <v>0</v>
      </c>
      <c r="R372" s="112">
        <v>3600</v>
      </c>
      <c r="S372" s="112">
        <v>3600</v>
      </c>
      <c r="T372" s="112">
        <v>7200</v>
      </c>
      <c r="U372" s="112">
        <v>0</v>
      </c>
      <c r="V372" s="112">
        <v>0</v>
      </c>
      <c r="W372" s="112">
        <v>0</v>
      </c>
      <c r="X372" s="112">
        <v>28500</v>
      </c>
      <c r="Y372" s="112">
        <v>0</v>
      </c>
      <c r="Z372" s="112">
        <v>0</v>
      </c>
      <c r="AA372" s="112">
        <v>27000</v>
      </c>
    </row>
    <row r="373" ht="13.5" customHeight="1" spans="1:27">
      <c r="A373" s="110" t="s">
        <v>506</v>
      </c>
      <c r="B373" s="110" t="s">
        <v>538</v>
      </c>
      <c r="C373" s="110" t="s">
        <v>540</v>
      </c>
      <c r="D373" s="109"/>
      <c r="E373" s="110" t="s">
        <v>948</v>
      </c>
      <c r="F373" s="110" t="s">
        <v>812</v>
      </c>
      <c r="G373" s="110" t="s">
        <v>767</v>
      </c>
      <c r="H373" s="111">
        <v>163500</v>
      </c>
      <c r="I373" s="112">
        <v>18000</v>
      </c>
      <c r="J373" s="112">
        <v>3600</v>
      </c>
      <c r="K373" s="112">
        <v>3600</v>
      </c>
      <c r="L373" s="112">
        <v>3600</v>
      </c>
      <c r="M373" s="112">
        <v>3600</v>
      </c>
      <c r="N373" s="112">
        <v>36000</v>
      </c>
      <c r="O373" s="112">
        <v>19800</v>
      </c>
      <c r="P373" s="112">
        <v>5400</v>
      </c>
      <c r="Q373" s="112">
        <v>0</v>
      </c>
      <c r="R373" s="112">
        <v>3600</v>
      </c>
      <c r="S373" s="112">
        <v>3600</v>
      </c>
      <c r="T373" s="112">
        <v>7200</v>
      </c>
      <c r="U373" s="112">
        <v>0</v>
      </c>
      <c r="V373" s="112">
        <v>0</v>
      </c>
      <c r="W373" s="112">
        <v>0</v>
      </c>
      <c r="X373" s="112">
        <v>28500</v>
      </c>
      <c r="Y373" s="112">
        <v>0</v>
      </c>
      <c r="Z373" s="112">
        <v>0</v>
      </c>
      <c r="AA373" s="112">
        <v>27000</v>
      </c>
    </row>
    <row r="374" ht="13.5" customHeight="1" spans="1:27">
      <c r="A374" s="109"/>
      <c r="B374" s="109"/>
      <c r="C374" s="109"/>
      <c r="D374" s="110" t="s">
        <v>949</v>
      </c>
      <c r="E374" s="110" t="s">
        <v>950</v>
      </c>
      <c r="F374" s="109"/>
      <c r="G374" s="109"/>
      <c r="H374" s="111">
        <v>68750</v>
      </c>
      <c r="I374" s="112">
        <v>6000</v>
      </c>
      <c r="J374" s="112">
        <v>1200</v>
      </c>
      <c r="K374" s="112">
        <v>1200</v>
      </c>
      <c r="L374" s="112">
        <v>1200</v>
      </c>
      <c r="M374" s="112">
        <v>1200</v>
      </c>
      <c r="N374" s="112">
        <v>12000</v>
      </c>
      <c r="O374" s="112">
        <v>6600</v>
      </c>
      <c r="P374" s="112">
        <v>1800</v>
      </c>
      <c r="Q374" s="112">
        <v>0</v>
      </c>
      <c r="R374" s="112">
        <v>1200</v>
      </c>
      <c r="S374" s="112">
        <v>1200</v>
      </c>
      <c r="T374" s="112">
        <v>2400</v>
      </c>
      <c r="U374" s="112">
        <v>0</v>
      </c>
      <c r="V374" s="112">
        <v>0</v>
      </c>
      <c r="W374" s="112">
        <v>0</v>
      </c>
      <c r="X374" s="112">
        <v>23750</v>
      </c>
      <c r="Y374" s="112">
        <v>0</v>
      </c>
      <c r="Z374" s="112">
        <v>0</v>
      </c>
      <c r="AA374" s="112">
        <v>9000</v>
      </c>
    </row>
    <row r="375" ht="13.5" customHeight="1" spans="1:27">
      <c r="A375" s="109"/>
      <c r="B375" s="109"/>
      <c r="C375" s="109"/>
      <c r="D375" s="110" t="s">
        <v>951</v>
      </c>
      <c r="E375" s="110" t="s">
        <v>376</v>
      </c>
      <c r="F375" s="109"/>
      <c r="G375" s="109"/>
      <c r="H375" s="111">
        <v>68750</v>
      </c>
      <c r="I375" s="112">
        <v>6000</v>
      </c>
      <c r="J375" s="112">
        <v>1200</v>
      </c>
      <c r="K375" s="112">
        <v>1200</v>
      </c>
      <c r="L375" s="112">
        <v>1200</v>
      </c>
      <c r="M375" s="112">
        <v>1200</v>
      </c>
      <c r="N375" s="112">
        <v>12000</v>
      </c>
      <c r="O375" s="112">
        <v>6600</v>
      </c>
      <c r="P375" s="112">
        <v>1800</v>
      </c>
      <c r="Q375" s="112">
        <v>0</v>
      </c>
      <c r="R375" s="112">
        <v>1200</v>
      </c>
      <c r="S375" s="112">
        <v>1200</v>
      </c>
      <c r="T375" s="112">
        <v>2400</v>
      </c>
      <c r="U375" s="112">
        <v>0</v>
      </c>
      <c r="V375" s="112">
        <v>0</v>
      </c>
      <c r="W375" s="112">
        <v>0</v>
      </c>
      <c r="X375" s="112">
        <v>23750</v>
      </c>
      <c r="Y375" s="112">
        <v>0</v>
      </c>
      <c r="Z375" s="112">
        <v>0</v>
      </c>
      <c r="AA375" s="112">
        <v>9000</v>
      </c>
    </row>
    <row r="376" ht="13.5" customHeight="1" spans="1:27">
      <c r="A376" s="110" t="s">
        <v>506</v>
      </c>
      <c r="B376" s="109"/>
      <c r="C376" s="109"/>
      <c r="D376" s="109"/>
      <c r="E376" s="110" t="s">
        <v>507</v>
      </c>
      <c r="F376" s="109"/>
      <c r="G376" s="109"/>
      <c r="H376" s="111">
        <v>68750</v>
      </c>
      <c r="I376" s="112">
        <v>6000</v>
      </c>
      <c r="J376" s="112">
        <v>1200</v>
      </c>
      <c r="K376" s="112">
        <v>1200</v>
      </c>
      <c r="L376" s="112">
        <v>1200</v>
      </c>
      <c r="M376" s="112">
        <v>1200</v>
      </c>
      <c r="N376" s="112">
        <v>12000</v>
      </c>
      <c r="O376" s="112">
        <v>6600</v>
      </c>
      <c r="P376" s="112">
        <v>1800</v>
      </c>
      <c r="Q376" s="112">
        <v>0</v>
      </c>
      <c r="R376" s="112">
        <v>1200</v>
      </c>
      <c r="S376" s="112">
        <v>1200</v>
      </c>
      <c r="T376" s="112">
        <v>2400</v>
      </c>
      <c r="U376" s="112">
        <v>0</v>
      </c>
      <c r="V376" s="112">
        <v>0</v>
      </c>
      <c r="W376" s="112">
        <v>0</v>
      </c>
      <c r="X376" s="112">
        <v>23750</v>
      </c>
      <c r="Y376" s="112">
        <v>0</v>
      </c>
      <c r="Z376" s="112">
        <v>0</v>
      </c>
      <c r="AA376" s="112">
        <v>9000</v>
      </c>
    </row>
    <row r="377" ht="13.5" customHeight="1" spans="1:27">
      <c r="A377" s="109"/>
      <c r="B377" s="110" t="s">
        <v>546</v>
      </c>
      <c r="C377" s="109"/>
      <c r="D377" s="109"/>
      <c r="E377" s="110" t="s">
        <v>547</v>
      </c>
      <c r="F377" s="109"/>
      <c r="G377" s="109"/>
      <c r="H377" s="111">
        <v>68750</v>
      </c>
      <c r="I377" s="112">
        <v>6000</v>
      </c>
      <c r="J377" s="112">
        <v>1200</v>
      </c>
      <c r="K377" s="112">
        <v>1200</v>
      </c>
      <c r="L377" s="112">
        <v>1200</v>
      </c>
      <c r="M377" s="112">
        <v>1200</v>
      </c>
      <c r="N377" s="112">
        <v>12000</v>
      </c>
      <c r="O377" s="112">
        <v>6600</v>
      </c>
      <c r="P377" s="112">
        <v>1800</v>
      </c>
      <c r="Q377" s="112">
        <v>0</v>
      </c>
      <c r="R377" s="112">
        <v>1200</v>
      </c>
      <c r="S377" s="112">
        <v>1200</v>
      </c>
      <c r="T377" s="112">
        <v>2400</v>
      </c>
      <c r="U377" s="112">
        <v>0</v>
      </c>
      <c r="V377" s="112">
        <v>0</v>
      </c>
      <c r="W377" s="112">
        <v>0</v>
      </c>
      <c r="X377" s="112">
        <v>23750</v>
      </c>
      <c r="Y377" s="112">
        <v>0</v>
      </c>
      <c r="Z377" s="112">
        <v>0</v>
      </c>
      <c r="AA377" s="112">
        <v>9000</v>
      </c>
    </row>
    <row r="378" ht="13.5" customHeight="1" spans="1:27">
      <c r="A378" s="110" t="s">
        <v>506</v>
      </c>
      <c r="B378" s="110" t="s">
        <v>546</v>
      </c>
      <c r="C378" s="110" t="s">
        <v>548</v>
      </c>
      <c r="D378" s="109"/>
      <c r="E378" s="110" t="s">
        <v>952</v>
      </c>
      <c r="F378" s="110" t="s">
        <v>812</v>
      </c>
      <c r="G378" s="110" t="s">
        <v>6</v>
      </c>
      <c r="H378" s="111">
        <v>68750</v>
      </c>
      <c r="I378" s="112">
        <v>6000</v>
      </c>
      <c r="J378" s="112">
        <v>1200</v>
      </c>
      <c r="K378" s="112">
        <v>1200</v>
      </c>
      <c r="L378" s="112">
        <v>1200</v>
      </c>
      <c r="M378" s="112">
        <v>1200</v>
      </c>
      <c r="N378" s="112">
        <v>12000</v>
      </c>
      <c r="O378" s="112">
        <v>6600</v>
      </c>
      <c r="P378" s="112">
        <v>1800</v>
      </c>
      <c r="Q378" s="112">
        <v>0</v>
      </c>
      <c r="R378" s="112">
        <v>1200</v>
      </c>
      <c r="S378" s="112">
        <v>1200</v>
      </c>
      <c r="T378" s="112">
        <v>2400</v>
      </c>
      <c r="U378" s="112">
        <v>0</v>
      </c>
      <c r="V378" s="112">
        <v>0</v>
      </c>
      <c r="W378" s="112">
        <v>0</v>
      </c>
      <c r="X378" s="112">
        <v>23750</v>
      </c>
      <c r="Y378" s="112">
        <v>0</v>
      </c>
      <c r="Z378" s="112">
        <v>0</v>
      </c>
      <c r="AA378" s="112">
        <v>9000</v>
      </c>
    </row>
    <row r="379" ht="13.5" customHeight="1" spans="1:27">
      <c r="A379" s="109"/>
      <c r="B379" s="109"/>
      <c r="C379" s="109"/>
      <c r="D379" s="110" t="s">
        <v>953</v>
      </c>
      <c r="E379" s="110" t="s">
        <v>954</v>
      </c>
      <c r="F379" s="109"/>
      <c r="G379" s="109"/>
      <c r="H379" s="111">
        <v>177000</v>
      </c>
      <c r="I379" s="112">
        <v>22000</v>
      </c>
      <c r="J379" s="112">
        <v>22000</v>
      </c>
      <c r="K379" s="112">
        <v>1100</v>
      </c>
      <c r="L379" s="112">
        <v>1100</v>
      </c>
      <c r="M379" s="112">
        <v>1100</v>
      </c>
      <c r="N379" s="112">
        <v>22000</v>
      </c>
      <c r="O379" s="112">
        <v>38500</v>
      </c>
      <c r="P379" s="112">
        <v>3300</v>
      </c>
      <c r="Q379" s="112">
        <v>0</v>
      </c>
      <c r="R379" s="112">
        <v>6600</v>
      </c>
      <c r="S379" s="112">
        <v>2200</v>
      </c>
      <c r="T379" s="112">
        <v>6600</v>
      </c>
      <c r="U379" s="112">
        <v>0</v>
      </c>
      <c r="V379" s="112">
        <v>0</v>
      </c>
      <c r="W379" s="112">
        <v>0</v>
      </c>
      <c r="X379" s="112">
        <v>28500</v>
      </c>
      <c r="Y379" s="112">
        <v>0</v>
      </c>
      <c r="Z379" s="112">
        <v>0</v>
      </c>
      <c r="AA379" s="112">
        <v>22000</v>
      </c>
    </row>
    <row r="380" ht="13.5" customHeight="1" spans="1:27">
      <c r="A380" s="109"/>
      <c r="B380" s="109"/>
      <c r="C380" s="109"/>
      <c r="D380" s="110" t="s">
        <v>955</v>
      </c>
      <c r="E380" s="110" t="s">
        <v>377</v>
      </c>
      <c r="F380" s="109"/>
      <c r="G380" s="109"/>
      <c r="H380" s="111">
        <v>177000</v>
      </c>
      <c r="I380" s="112">
        <v>22000</v>
      </c>
      <c r="J380" s="112">
        <v>22000</v>
      </c>
      <c r="K380" s="112">
        <v>1100</v>
      </c>
      <c r="L380" s="112">
        <v>1100</v>
      </c>
      <c r="M380" s="112">
        <v>1100</v>
      </c>
      <c r="N380" s="112">
        <v>22000</v>
      </c>
      <c r="O380" s="112">
        <v>38500</v>
      </c>
      <c r="P380" s="112">
        <v>3300</v>
      </c>
      <c r="Q380" s="112">
        <v>0</v>
      </c>
      <c r="R380" s="112">
        <v>6600</v>
      </c>
      <c r="S380" s="112">
        <v>2200</v>
      </c>
      <c r="T380" s="112">
        <v>6600</v>
      </c>
      <c r="U380" s="112">
        <v>0</v>
      </c>
      <c r="V380" s="112">
        <v>0</v>
      </c>
      <c r="W380" s="112">
        <v>0</v>
      </c>
      <c r="X380" s="112">
        <v>28500</v>
      </c>
      <c r="Y380" s="112">
        <v>0</v>
      </c>
      <c r="Z380" s="112">
        <v>0</v>
      </c>
      <c r="AA380" s="112">
        <v>22000</v>
      </c>
    </row>
    <row r="381" ht="13.5" customHeight="1" spans="1:27">
      <c r="A381" s="110" t="s">
        <v>344</v>
      </c>
      <c r="B381" s="109"/>
      <c r="C381" s="109"/>
      <c r="D381" s="109"/>
      <c r="E381" s="110" t="s">
        <v>345</v>
      </c>
      <c r="F381" s="109"/>
      <c r="G381" s="109"/>
      <c r="H381" s="111">
        <v>177000</v>
      </c>
      <c r="I381" s="112">
        <v>22000</v>
      </c>
      <c r="J381" s="112">
        <v>22000</v>
      </c>
      <c r="K381" s="112">
        <v>1100</v>
      </c>
      <c r="L381" s="112">
        <v>1100</v>
      </c>
      <c r="M381" s="112">
        <v>1100</v>
      </c>
      <c r="N381" s="112">
        <v>22000</v>
      </c>
      <c r="O381" s="112">
        <v>38500</v>
      </c>
      <c r="P381" s="112">
        <v>3300</v>
      </c>
      <c r="Q381" s="112">
        <v>0</v>
      </c>
      <c r="R381" s="112">
        <v>6600</v>
      </c>
      <c r="S381" s="112">
        <v>2200</v>
      </c>
      <c r="T381" s="112">
        <v>6600</v>
      </c>
      <c r="U381" s="112">
        <v>0</v>
      </c>
      <c r="V381" s="112">
        <v>0</v>
      </c>
      <c r="W381" s="112">
        <v>0</v>
      </c>
      <c r="X381" s="112">
        <v>28500</v>
      </c>
      <c r="Y381" s="112">
        <v>0</v>
      </c>
      <c r="Z381" s="112">
        <v>0</v>
      </c>
      <c r="AA381" s="112">
        <v>22000</v>
      </c>
    </row>
    <row r="382" ht="13.5" customHeight="1" spans="1:27">
      <c r="A382" s="109"/>
      <c r="B382" s="110" t="s">
        <v>372</v>
      </c>
      <c r="C382" s="109"/>
      <c r="D382" s="109"/>
      <c r="E382" s="110" t="s">
        <v>373</v>
      </c>
      <c r="F382" s="109"/>
      <c r="G382" s="109"/>
      <c r="H382" s="111">
        <v>177000</v>
      </c>
      <c r="I382" s="112">
        <v>22000</v>
      </c>
      <c r="J382" s="112">
        <v>22000</v>
      </c>
      <c r="K382" s="112">
        <v>1100</v>
      </c>
      <c r="L382" s="112">
        <v>1100</v>
      </c>
      <c r="M382" s="112">
        <v>1100</v>
      </c>
      <c r="N382" s="112">
        <v>22000</v>
      </c>
      <c r="O382" s="112">
        <v>38500</v>
      </c>
      <c r="P382" s="112">
        <v>3300</v>
      </c>
      <c r="Q382" s="112">
        <v>0</v>
      </c>
      <c r="R382" s="112">
        <v>6600</v>
      </c>
      <c r="S382" s="112">
        <v>2200</v>
      </c>
      <c r="T382" s="112">
        <v>6600</v>
      </c>
      <c r="U382" s="112">
        <v>0</v>
      </c>
      <c r="V382" s="112">
        <v>0</v>
      </c>
      <c r="W382" s="112">
        <v>0</v>
      </c>
      <c r="X382" s="112">
        <v>28500</v>
      </c>
      <c r="Y382" s="112">
        <v>0</v>
      </c>
      <c r="Z382" s="112">
        <v>0</v>
      </c>
      <c r="AA382" s="112">
        <v>22000</v>
      </c>
    </row>
    <row r="383" ht="13.5" customHeight="1" spans="1:27">
      <c r="A383" s="110" t="s">
        <v>344</v>
      </c>
      <c r="B383" s="110" t="s">
        <v>372</v>
      </c>
      <c r="C383" s="110" t="s">
        <v>381</v>
      </c>
      <c r="D383" s="109"/>
      <c r="E383" s="110" t="s">
        <v>956</v>
      </c>
      <c r="F383" s="110" t="s">
        <v>766</v>
      </c>
      <c r="G383" s="110" t="s">
        <v>767</v>
      </c>
      <c r="H383" s="111">
        <v>177000</v>
      </c>
      <c r="I383" s="112">
        <v>22000</v>
      </c>
      <c r="J383" s="112">
        <v>22000</v>
      </c>
      <c r="K383" s="112">
        <v>1100</v>
      </c>
      <c r="L383" s="112">
        <v>1100</v>
      </c>
      <c r="M383" s="112">
        <v>1100</v>
      </c>
      <c r="N383" s="112">
        <v>22000</v>
      </c>
      <c r="O383" s="112">
        <v>38500</v>
      </c>
      <c r="P383" s="112">
        <v>3300</v>
      </c>
      <c r="Q383" s="112">
        <v>0</v>
      </c>
      <c r="R383" s="112">
        <v>6600</v>
      </c>
      <c r="S383" s="112">
        <v>2200</v>
      </c>
      <c r="T383" s="112">
        <v>6600</v>
      </c>
      <c r="U383" s="112">
        <v>0</v>
      </c>
      <c r="V383" s="112">
        <v>0</v>
      </c>
      <c r="W383" s="112">
        <v>0</v>
      </c>
      <c r="X383" s="112">
        <v>28500</v>
      </c>
      <c r="Y383" s="112">
        <v>0</v>
      </c>
      <c r="Z383" s="112">
        <v>0</v>
      </c>
      <c r="AA383" s="112">
        <v>22000</v>
      </c>
    </row>
    <row r="384" ht="13.5" customHeight="1" spans="1:27">
      <c r="A384" s="109"/>
      <c r="B384" s="109"/>
      <c r="C384" s="109"/>
      <c r="D384" s="110" t="s">
        <v>957</v>
      </c>
      <c r="E384" s="110" t="s">
        <v>958</v>
      </c>
      <c r="F384" s="109"/>
      <c r="G384" s="109"/>
      <c r="H384" s="111">
        <v>64250</v>
      </c>
      <c r="I384" s="112">
        <v>6000</v>
      </c>
      <c r="J384" s="112">
        <v>6000</v>
      </c>
      <c r="K384" s="112">
        <v>300</v>
      </c>
      <c r="L384" s="112">
        <v>300</v>
      </c>
      <c r="M384" s="112">
        <v>300</v>
      </c>
      <c r="N384" s="112">
        <v>6000</v>
      </c>
      <c r="O384" s="112">
        <v>10500</v>
      </c>
      <c r="P384" s="112">
        <v>900</v>
      </c>
      <c r="Q384" s="112">
        <v>0</v>
      </c>
      <c r="R384" s="112">
        <v>1800</v>
      </c>
      <c r="S384" s="112">
        <v>600</v>
      </c>
      <c r="T384" s="112">
        <v>1800</v>
      </c>
      <c r="U384" s="112">
        <v>0</v>
      </c>
      <c r="V384" s="112">
        <v>0</v>
      </c>
      <c r="W384" s="112">
        <v>0</v>
      </c>
      <c r="X384" s="112">
        <v>23750</v>
      </c>
      <c r="Y384" s="112">
        <v>0</v>
      </c>
      <c r="Z384" s="112">
        <v>0</v>
      </c>
      <c r="AA384" s="112">
        <v>6000</v>
      </c>
    </row>
    <row r="385" ht="13.5" customHeight="1" spans="1:27">
      <c r="A385" s="109"/>
      <c r="B385" s="109"/>
      <c r="C385" s="109"/>
      <c r="D385" s="110" t="s">
        <v>959</v>
      </c>
      <c r="E385" s="110" t="s">
        <v>429</v>
      </c>
      <c r="F385" s="109"/>
      <c r="G385" s="109"/>
      <c r="H385" s="111">
        <v>64250</v>
      </c>
      <c r="I385" s="112">
        <v>6000</v>
      </c>
      <c r="J385" s="112">
        <v>6000</v>
      </c>
      <c r="K385" s="112">
        <v>300</v>
      </c>
      <c r="L385" s="112">
        <v>300</v>
      </c>
      <c r="M385" s="112">
        <v>300</v>
      </c>
      <c r="N385" s="112">
        <v>6000</v>
      </c>
      <c r="O385" s="112">
        <v>10500</v>
      </c>
      <c r="P385" s="112">
        <v>900</v>
      </c>
      <c r="Q385" s="112">
        <v>0</v>
      </c>
      <c r="R385" s="112">
        <v>1800</v>
      </c>
      <c r="S385" s="112">
        <v>600</v>
      </c>
      <c r="T385" s="112">
        <v>1800</v>
      </c>
      <c r="U385" s="112">
        <v>0</v>
      </c>
      <c r="V385" s="112">
        <v>0</v>
      </c>
      <c r="W385" s="112">
        <v>0</v>
      </c>
      <c r="X385" s="112">
        <v>23750</v>
      </c>
      <c r="Y385" s="112">
        <v>0</v>
      </c>
      <c r="Z385" s="112">
        <v>0</v>
      </c>
      <c r="AA385" s="112">
        <v>6000</v>
      </c>
    </row>
    <row r="386" ht="13.5" customHeight="1" spans="1:27">
      <c r="A386" s="110" t="s">
        <v>344</v>
      </c>
      <c r="B386" s="109"/>
      <c r="C386" s="109"/>
      <c r="D386" s="109"/>
      <c r="E386" s="110" t="s">
        <v>345</v>
      </c>
      <c r="F386" s="109"/>
      <c r="G386" s="109"/>
      <c r="H386" s="111">
        <v>64250</v>
      </c>
      <c r="I386" s="112">
        <v>6000</v>
      </c>
      <c r="J386" s="112">
        <v>6000</v>
      </c>
      <c r="K386" s="112">
        <v>300</v>
      </c>
      <c r="L386" s="112">
        <v>300</v>
      </c>
      <c r="M386" s="112">
        <v>300</v>
      </c>
      <c r="N386" s="112">
        <v>6000</v>
      </c>
      <c r="O386" s="112">
        <v>10500</v>
      </c>
      <c r="P386" s="112">
        <v>900</v>
      </c>
      <c r="Q386" s="112">
        <v>0</v>
      </c>
      <c r="R386" s="112">
        <v>1800</v>
      </c>
      <c r="S386" s="112">
        <v>600</v>
      </c>
      <c r="T386" s="112">
        <v>1800</v>
      </c>
      <c r="U386" s="112">
        <v>0</v>
      </c>
      <c r="V386" s="112">
        <v>0</v>
      </c>
      <c r="W386" s="112">
        <v>0</v>
      </c>
      <c r="X386" s="112">
        <v>23750</v>
      </c>
      <c r="Y386" s="112">
        <v>0</v>
      </c>
      <c r="Z386" s="112">
        <v>0</v>
      </c>
      <c r="AA386" s="112">
        <v>6000</v>
      </c>
    </row>
    <row r="387" ht="13.5" customHeight="1" spans="1:27">
      <c r="A387" s="109"/>
      <c r="B387" s="110" t="s">
        <v>426</v>
      </c>
      <c r="C387" s="109"/>
      <c r="D387" s="109"/>
      <c r="E387" s="110" t="s">
        <v>427</v>
      </c>
      <c r="F387" s="109"/>
      <c r="G387" s="109"/>
      <c r="H387" s="111">
        <v>64250</v>
      </c>
      <c r="I387" s="112">
        <v>6000</v>
      </c>
      <c r="J387" s="112">
        <v>6000</v>
      </c>
      <c r="K387" s="112">
        <v>300</v>
      </c>
      <c r="L387" s="112">
        <v>300</v>
      </c>
      <c r="M387" s="112">
        <v>300</v>
      </c>
      <c r="N387" s="112">
        <v>6000</v>
      </c>
      <c r="O387" s="112">
        <v>10500</v>
      </c>
      <c r="P387" s="112">
        <v>900</v>
      </c>
      <c r="Q387" s="112">
        <v>0</v>
      </c>
      <c r="R387" s="112">
        <v>1800</v>
      </c>
      <c r="S387" s="112">
        <v>600</v>
      </c>
      <c r="T387" s="112">
        <v>1800</v>
      </c>
      <c r="U387" s="112">
        <v>0</v>
      </c>
      <c r="V387" s="112">
        <v>0</v>
      </c>
      <c r="W387" s="112">
        <v>0</v>
      </c>
      <c r="X387" s="112">
        <v>23750</v>
      </c>
      <c r="Y387" s="112">
        <v>0</v>
      </c>
      <c r="Z387" s="112">
        <v>0</v>
      </c>
      <c r="AA387" s="112">
        <v>6000</v>
      </c>
    </row>
    <row r="388" ht="13.5" customHeight="1" spans="1:27">
      <c r="A388" s="110" t="s">
        <v>344</v>
      </c>
      <c r="B388" s="110" t="s">
        <v>426</v>
      </c>
      <c r="C388" s="110" t="s">
        <v>428</v>
      </c>
      <c r="D388" s="109"/>
      <c r="E388" s="110" t="s">
        <v>765</v>
      </c>
      <c r="F388" s="110" t="s">
        <v>766</v>
      </c>
      <c r="G388" s="110" t="s">
        <v>767</v>
      </c>
      <c r="H388" s="111">
        <v>64250</v>
      </c>
      <c r="I388" s="112">
        <v>6000</v>
      </c>
      <c r="J388" s="112">
        <v>6000</v>
      </c>
      <c r="K388" s="112">
        <v>300</v>
      </c>
      <c r="L388" s="112">
        <v>300</v>
      </c>
      <c r="M388" s="112">
        <v>300</v>
      </c>
      <c r="N388" s="112">
        <v>6000</v>
      </c>
      <c r="O388" s="112">
        <v>10500</v>
      </c>
      <c r="P388" s="112">
        <v>900</v>
      </c>
      <c r="Q388" s="112">
        <v>0</v>
      </c>
      <c r="R388" s="112">
        <v>1800</v>
      </c>
      <c r="S388" s="112">
        <v>600</v>
      </c>
      <c r="T388" s="112">
        <v>1800</v>
      </c>
      <c r="U388" s="112">
        <v>0</v>
      </c>
      <c r="V388" s="112">
        <v>0</v>
      </c>
      <c r="W388" s="112">
        <v>0</v>
      </c>
      <c r="X388" s="112">
        <v>23750</v>
      </c>
      <c r="Y388" s="112">
        <v>0</v>
      </c>
      <c r="Z388" s="112">
        <v>0</v>
      </c>
      <c r="AA388" s="112">
        <v>6000</v>
      </c>
    </row>
    <row r="389" ht="13.5" customHeight="1" spans="1:27">
      <c r="A389" s="109"/>
      <c r="B389" s="109"/>
      <c r="C389" s="109"/>
      <c r="D389" s="110" t="s">
        <v>960</v>
      </c>
      <c r="E389" s="110" t="s">
        <v>961</v>
      </c>
      <c r="F389" s="109"/>
      <c r="G389" s="109"/>
      <c r="H389" s="111">
        <v>103500</v>
      </c>
      <c r="I389" s="112">
        <v>10000</v>
      </c>
      <c r="J389" s="112">
        <v>2000</v>
      </c>
      <c r="K389" s="112">
        <v>2000</v>
      </c>
      <c r="L389" s="112">
        <v>2000</v>
      </c>
      <c r="M389" s="112">
        <v>2000</v>
      </c>
      <c r="N389" s="112">
        <v>20000</v>
      </c>
      <c r="O389" s="112">
        <v>11000</v>
      </c>
      <c r="P389" s="112">
        <v>3000</v>
      </c>
      <c r="Q389" s="112">
        <v>0</v>
      </c>
      <c r="R389" s="112">
        <v>2000</v>
      </c>
      <c r="S389" s="112">
        <v>2000</v>
      </c>
      <c r="T389" s="112">
        <v>4000</v>
      </c>
      <c r="U389" s="112">
        <v>0</v>
      </c>
      <c r="V389" s="112">
        <v>0</v>
      </c>
      <c r="W389" s="112">
        <v>0</v>
      </c>
      <c r="X389" s="112">
        <v>28500</v>
      </c>
      <c r="Y389" s="112">
        <v>0</v>
      </c>
      <c r="Z389" s="112">
        <v>0</v>
      </c>
      <c r="AA389" s="112">
        <v>15000</v>
      </c>
    </row>
    <row r="390" ht="13.5" customHeight="1" spans="1:27">
      <c r="A390" s="109"/>
      <c r="B390" s="109"/>
      <c r="C390" s="109"/>
      <c r="D390" s="110" t="s">
        <v>962</v>
      </c>
      <c r="E390" s="110" t="s">
        <v>135</v>
      </c>
      <c r="F390" s="109"/>
      <c r="G390" s="109"/>
      <c r="H390" s="111">
        <v>103500</v>
      </c>
      <c r="I390" s="112">
        <v>10000</v>
      </c>
      <c r="J390" s="112">
        <v>2000</v>
      </c>
      <c r="K390" s="112">
        <v>2000</v>
      </c>
      <c r="L390" s="112">
        <v>2000</v>
      </c>
      <c r="M390" s="112">
        <v>2000</v>
      </c>
      <c r="N390" s="112">
        <v>20000</v>
      </c>
      <c r="O390" s="112">
        <v>11000</v>
      </c>
      <c r="P390" s="112">
        <v>3000</v>
      </c>
      <c r="Q390" s="112">
        <v>0</v>
      </c>
      <c r="R390" s="112">
        <v>2000</v>
      </c>
      <c r="S390" s="112">
        <v>2000</v>
      </c>
      <c r="T390" s="112">
        <v>4000</v>
      </c>
      <c r="U390" s="112">
        <v>0</v>
      </c>
      <c r="V390" s="112">
        <v>0</v>
      </c>
      <c r="W390" s="112">
        <v>0</v>
      </c>
      <c r="X390" s="112">
        <v>28500</v>
      </c>
      <c r="Y390" s="112">
        <v>0</v>
      </c>
      <c r="Z390" s="112">
        <v>0</v>
      </c>
      <c r="AA390" s="112">
        <v>15000</v>
      </c>
    </row>
    <row r="391" ht="13.5" customHeight="1" spans="1:27">
      <c r="A391" s="110" t="s">
        <v>344</v>
      </c>
      <c r="B391" s="109"/>
      <c r="C391" s="109"/>
      <c r="D391" s="109"/>
      <c r="E391" s="110" t="s">
        <v>345</v>
      </c>
      <c r="F391" s="109"/>
      <c r="G391" s="109"/>
      <c r="H391" s="111">
        <v>103500</v>
      </c>
      <c r="I391" s="112">
        <v>10000</v>
      </c>
      <c r="J391" s="112">
        <v>2000</v>
      </c>
      <c r="K391" s="112">
        <v>2000</v>
      </c>
      <c r="L391" s="112">
        <v>2000</v>
      </c>
      <c r="M391" s="112">
        <v>2000</v>
      </c>
      <c r="N391" s="112">
        <v>20000</v>
      </c>
      <c r="O391" s="112">
        <v>11000</v>
      </c>
      <c r="P391" s="112">
        <v>3000</v>
      </c>
      <c r="Q391" s="112">
        <v>0</v>
      </c>
      <c r="R391" s="112">
        <v>2000</v>
      </c>
      <c r="S391" s="112">
        <v>2000</v>
      </c>
      <c r="T391" s="112">
        <v>4000</v>
      </c>
      <c r="U391" s="112">
        <v>0</v>
      </c>
      <c r="V391" s="112">
        <v>0</v>
      </c>
      <c r="W391" s="112">
        <v>0</v>
      </c>
      <c r="X391" s="112">
        <v>28500</v>
      </c>
      <c r="Y391" s="112">
        <v>0</v>
      </c>
      <c r="Z391" s="112">
        <v>0</v>
      </c>
      <c r="AA391" s="112">
        <v>15000</v>
      </c>
    </row>
    <row r="392" ht="13.5" customHeight="1" spans="1:27">
      <c r="A392" s="109"/>
      <c r="B392" s="110" t="s">
        <v>346</v>
      </c>
      <c r="C392" s="109"/>
      <c r="D392" s="109"/>
      <c r="E392" s="110" t="s">
        <v>347</v>
      </c>
      <c r="F392" s="109"/>
      <c r="G392" s="109"/>
      <c r="H392" s="111">
        <v>103500</v>
      </c>
      <c r="I392" s="112">
        <v>10000</v>
      </c>
      <c r="J392" s="112">
        <v>2000</v>
      </c>
      <c r="K392" s="112">
        <v>2000</v>
      </c>
      <c r="L392" s="112">
        <v>2000</v>
      </c>
      <c r="M392" s="112">
        <v>2000</v>
      </c>
      <c r="N392" s="112">
        <v>20000</v>
      </c>
      <c r="O392" s="112">
        <v>11000</v>
      </c>
      <c r="P392" s="112">
        <v>3000</v>
      </c>
      <c r="Q392" s="112">
        <v>0</v>
      </c>
      <c r="R392" s="112">
        <v>2000</v>
      </c>
      <c r="S392" s="112">
        <v>2000</v>
      </c>
      <c r="T392" s="112">
        <v>4000</v>
      </c>
      <c r="U392" s="112">
        <v>0</v>
      </c>
      <c r="V392" s="112">
        <v>0</v>
      </c>
      <c r="W392" s="112">
        <v>0</v>
      </c>
      <c r="X392" s="112">
        <v>28500</v>
      </c>
      <c r="Y392" s="112">
        <v>0</v>
      </c>
      <c r="Z392" s="112">
        <v>0</v>
      </c>
      <c r="AA392" s="112">
        <v>15000</v>
      </c>
    </row>
    <row r="393" ht="13.5" customHeight="1" spans="1:27">
      <c r="A393" s="110" t="s">
        <v>344</v>
      </c>
      <c r="B393" s="110" t="s">
        <v>346</v>
      </c>
      <c r="C393" s="110" t="s">
        <v>349</v>
      </c>
      <c r="D393" s="109"/>
      <c r="E393" s="110" t="s">
        <v>963</v>
      </c>
      <c r="F393" s="110" t="s">
        <v>812</v>
      </c>
      <c r="G393" s="110" t="s">
        <v>812</v>
      </c>
      <c r="H393" s="111">
        <v>103500</v>
      </c>
      <c r="I393" s="112">
        <v>10000</v>
      </c>
      <c r="J393" s="112">
        <v>2000</v>
      </c>
      <c r="K393" s="112">
        <v>2000</v>
      </c>
      <c r="L393" s="112">
        <v>2000</v>
      </c>
      <c r="M393" s="112">
        <v>2000</v>
      </c>
      <c r="N393" s="112">
        <v>20000</v>
      </c>
      <c r="O393" s="112">
        <v>11000</v>
      </c>
      <c r="P393" s="112">
        <v>3000</v>
      </c>
      <c r="Q393" s="112">
        <v>0</v>
      </c>
      <c r="R393" s="112">
        <v>2000</v>
      </c>
      <c r="S393" s="112">
        <v>2000</v>
      </c>
      <c r="T393" s="112">
        <v>4000</v>
      </c>
      <c r="U393" s="112">
        <v>0</v>
      </c>
      <c r="V393" s="112">
        <v>0</v>
      </c>
      <c r="W393" s="112">
        <v>0</v>
      </c>
      <c r="X393" s="112">
        <v>28500</v>
      </c>
      <c r="Y393" s="112">
        <v>0</v>
      </c>
      <c r="Z393" s="112">
        <v>0</v>
      </c>
      <c r="AA393" s="112">
        <v>15000</v>
      </c>
    </row>
    <row r="394" ht="13.5" customHeight="1" spans="1:27">
      <c r="A394" s="109"/>
      <c r="B394" s="109"/>
      <c r="C394" s="109"/>
      <c r="D394" s="110" t="s">
        <v>964</v>
      </c>
      <c r="E394" s="110" t="s">
        <v>965</v>
      </c>
      <c r="F394" s="109"/>
      <c r="G394" s="109"/>
      <c r="H394" s="111">
        <v>1989419</v>
      </c>
      <c r="I394" s="112">
        <v>530000</v>
      </c>
      <c r="J394" s="112">
        <v>234100</v>
      </c>
      <c r="K394" s="112">
        <v>19900</v>
      </c>
      <c r="L394" s="112">
        <v>45200</v>
      </c>
      <c r="M394" s="112">
        <v>46900</v>
      </c>
      <c r="N394" s="112">
        <v>314869</v>
      </c>
      <c r="O394" s="112">
        <v>76300</v>
      </c>
      <c r="P394" s="112">
        <v>83900</v>
      </c>
      <c r="Q394" s="112">
        <v>0</v>
      </c>
      <c r="R394" s="112">
        <v>49400</v>
      </c>
      <c r="S394" s="112">
        <v>77000</v>
      </c>
      <c r="T394" s="112">
        <v>16700</v>
      </c>
      <c r="U394" s="112">
        <v>0</v>
      </c>
      <c r="V394" s="112">
        <v>110000</v>
      </c>
      <c r="W394" s="112">
        <v>0</v>
      </c>
      <c r="X394" s="112">
        <v>80750</v>
      </c>
      <c r="Y394" s="112">
        <v>0</v>
      </c>
      <c r="Z394" s="112">
        <v>0</v>
      </c>
      <c r="AA394" s="112">
        <v>304400</v>
      </c>
    </row>
    <row r="395" ht="13.5" customHeight="1" spans="1:27">
      <c r="A395" s="109"/>
      <c r="B395" s="109"/>
      <c r="C395" s="109"/>
      <c r="D395" s="110" t="s">
        <v>966</v>
      </c>
      <c r="E395" s="110" t="s">
        <v>44</v>
      </c>
      <c r="F395" s="109"/>
      <c r="G395" s="109"/>
      <c r="H395" s="111">
        <v>1989419</v>
      </c>
      <c r="I395" s="112">
        <v>530000</v>
      </c>
      <c r="J395" s="112">
        <v>234100</v>
      </c>
      <c r="K395" s="112">
        <v>19900</v>
      </c>
      <c r="L395" s="112">
        <v>45200</v>
      </c>
      <c r="M395" s="112">
        <v>46900</v>
      </c>
      <c r="N395" s="112">
        <v>314869</v>
      </c>
      <c r="O395" s="112">
        <v>76300</v>
      </c>
      <c r="P395" s="112">
        <v>83900</v>
      </c>
      <c r="Q395" s="112">
        <v>0</v>
      </c>
      <c r="R395" s="112">
        <v>49400</v>
      </c>
      <c r="S395" s="112">
        <v>77000</v>
      </c>
      <c r="T395" s="112">
        <v>16700</v>
      </c>
      <c r="U395" s="112">
        <v>0</v>
      </c>
      <c r="V395" s="112">
        <v>110000</v>
      </c>
      <c r="W395" s="112">
        <v>0</v>
      </c>
      <c r="X395" s="112">
        <v>80750</v>
      </c>
      <c r="Y395" s="112">
        <v>0</v>
      </c>
      <c r="Z395" s="112">
        <v>0</v>
      </c>
      <c r="AA395" s="112">
        <v>304400</v>
      </c>
    </row>
    <row r="396" ht="13.5" customHeight="1" spans="1:27">
      <c r="A396" s="110" t="s">
        <v>37</v>
      </c>
      <c r="B396" s="109"/>
      <c r="C396" s="109"/>
      <c r="D396" s="109"/>
      <c r="E396" s="110" t="s">
        <v>38</v>
      </c>
      <c r="F396" s="109"/>
      <c r="G396" s="109"/>
      <c r="H396" s="111">
        <v>656500</v>
      </c>
      <c r="I396" s="112">
        <v>111000</v>
      </c>
      <c r="J396" s="112">
        <v>81500</v>
      </c>
      <c r="K396" s="112">
        <v>5000</v>
      </c>
      <c r="L396" s="112">
        <v>16800</v>
      </c>
      <c r="M396" s="112">
        <v>27000</v>
      </c>
      <c r="N396" s="112">
        <v>18200</v>
      </c>
      <c r="O396" s="112">
        <v>50000</v>
      </c>
      <c r="P396" s="112">
        <v>51000</v>
      </c>
      <c r="Q396" s="112">
        <v>0</v>
      </c>
      <c r="R396" s="112">
        <v>45000</v>
      </c>
      <c r="S396" s="112">
        <v>25000</v>
      </c>
      <c r="T396" s="112">
        <v>10000</v>
      </c>
      <c r="U396" s="112">
        <v>0</v>
      </c>
      <c r="V396" s="112">
        <v>50000</v>
      </c>
      <c r="W396" s="112">
        <v>0</v>
      </c>
      <c r="X396" s="112">
        <v>57000</v>
      </c>
      <c r="Y396" s="112">
        <v>0</v>
      </c>
      <c r="Z396" s="112">
        <v>0</v>
      </c>
      <c r="AA396" s="112">
        <v>109000</v>
      </c>
    </row>
    <row r="397" ht="13.5" customHeight="1" spans="1:27">
      <c r="A397" s="109"/>
      <c r="B397" s="110" t="s">
        <v>39</v>
      </c>
      <c r="C397" s="109"/>
      <c r="D397" s="109"/>
      <c r="E397" s="110" t="s">
        <v>40</v>
      </c>
      <c r="F397" s="109"/>
      <c r="G397" s="109"/>
      <c r="H397" s="111">
        <v>59500</v>
      </c>
      <c r="I397" s="112">
        <v>9500</v>
      </c>
      <c r="J397" s="112">
        <v>5000</v>
      </c>
      <c r="K397" s="112">
        <v>0</v>
      </c>
      <c r="L397" s="112">
        <v>0</v>
      </c>
      <c r="M397" s="112">
        <v>0</v>
      </c>
      <c r="N397" s="112">
        <v>0</v>
      </c>
      <c r="O397" s="112">
        <v>0</v>
      </c>
      <c r="P397" s="112">
        <v>0</v>
      </c>
      <c r="Q397" s="112">
        <v>0</v>
      </c>
      <c r="R397" s="112">
        <v>45000</v>
      </c>
      <c r="S397" s="112">
        <v>0</v>
      </c>
      <c r="T397" s="112">
        <v>0</v>
      </c>
      <c r="U397" s="112">
        <v>0</v>
      </c>
      <c r="V397" s="112">
        <v>0</v>
      </c>
      <c r="W397" s="112">
        <v>0</v>
      </c>
      <c r="X397" s="112">
        <v>0</v>
      </c>
      <c r="Y397" s="112">
        <v>0</v>
      </c>
      <c r="Z397" s="112">
        <v>0</v>
      </c>
      <c r="AA397" s="112">
        <v>0</v>
      </c>
    </row>
    <row r="398" ht="13.5" customHeight="1" spans="1:27">
      <c r="A398" s="110" t="s">
        <v>37</v>
      </c>
      <c r="B398" s="110" t="s">
        <v>39</v>
      </c>
      <c r="C398" s="110" t="s">
        <v>41</v>
      </c>
      <c r="D398" s="109"/>
      <c r="E398" s="110" t="s">
        <v>765</v>
      </c>
      <c r="F398" s="110" t="s">
        <v>766</v>
      </c>
      <c r="G398" s="110" t="s">
        <v>967</v>
      </c>
      <c r="H398" s="111">
        <v>29500</v>
      </c>
      <c r="I398" s="112">
        <v>6000</v>
      </c>
      <c r="J398" s="112">
        <v>3500</v>
      </c>
      <c r="K398" s="112">
        <v>0</v>
      </c>
      <c r="L398" s="112">
        <v>0</v>
      </c>
      <c r="M398" s="112">
        <v>0</v>
      </c>
      <c r="N398" s="112">
        <v>0</v>
      </c>
      <c r="O398" s="112">
        <v>0</v>
      </c>
      <c r="P398" s="112">
        <v>0</v>
      </c>
      <c r="Q398" s="112">
        <v>0</v>
      </c>
      <c r="R398" s="112">
        <v>20000</v>
      </c>
      <c r="S398" s="112">
        <v>0</v>
      </c>
      <c r="T398" s="112">
        <v>0</v>
      </c>
      <c r="U398" s="112">
        <v>0</v>
      </c>
      <c r="V398" s="112">
        <v>0</v>
      </c>
      <c r="W398" s="112">
        <v>0</v>
      </c>
      <c r="X398" s="112">
        <v>0</v>
      </c>
      <c r="Y398" s="112">
        <v>0</v>
      </c>
      <c r="Z398" s="112">
        <v>0</v>
      </c>
      <c r="AA398" s="112">
        <v>0</v>
      </c>
    </row>
    <row r="399" ht="13.5" customHeight="1" spans="1:27">
      <c r="A399" s="110" t="s">
        <v>37</v>
      </c>
      <c r="B399" s="110" t="s">
        <v>39</v>
      </c>
      <c r="C399" s="110" t="s">
        <v>41</v>
      </c>
      <c r="D399" s="109"/>
      <c r="E399" s="110" t="s">
        <v>765</v>
      </c>
      <c r="F399" s="110" t="s">
        <v>766</v>
      </c>
      <c r="G399" s="110" t="s">
        <v>968</v>
      </c>
      <c r="H399" s="111">
        <v>30000</v>
      </c>
      <c r="I399" s="112">
        <v>3500</v>
      </c>
      <c r="J399" s="112">
        <v>1500</v>
      </c>
      <c r="K399" s="112">
        <v>0</v>
      </c>
      <c r="L399" s="112">
        <v>0</v>
      </c>
      <c r="M399" s="112">
        <v>0</v>
      </c>
      <c r="N399" s="112">
        <v>0</v>
      </c>
      <c r="O399" s="112">
        <v>0</v>
      </c>
      <c r="P399" s="112">
        <v>0</v>
      </c>
      <c r="Q399" s="112">
        <v>0</v>
      </c>
      <c r="R399" s="112">
        <v>25000</v>
      </c>
      <c r="S399" s="112">
        <v>0</v>
      </c>
      <c r="T399" s="112">
        <v>0</v>
      </c>
      <c r="U399" s="112">
        <v>0</v>
      </c>
      <c r="V399" s="112">
        <v>0</v>
      </c>
      <c r="W399" s="112">
        <v>0</v>
      </c>
      <c r="X399" s="112">
        <v>0</v>
      </c>
      <c r="Y399" s="112">
        <v>0</v>
      </c>
      <c r="Z399" s="112">
        <v>0</v>
      </c>
      <c r="AA399" s="112">
        <v>0</v>
      </c>
    </row>
    <row r="400" ht="13.5" customHeight="1" spans="1:27">
      <c r="A400" s="109"/>
      <c r="B400" s="110" t="s">
        <v>58</v>
      </c>
      <c r="C400" s="109"/>
      <c r="D400" s="109"/>
      <c r="E400" s="110" t="s">
        <v>59</v>
      </c>
      <c r="F400" s="109"/>
      <c r="G400" s="109"/>
      <c r="H400" s="111">
        <v>8000</v>
      </c>
      <c r="I400" s="112">
        <v>6000</v>
      </c>
      <c r="J400" s="112">
        <v>2000</v>
      </c>
      <c r="K400" s="112">
        <v>0</v>
      </c>
      <c r="L400" s="112">
        <v>0</v>
      </c>
      <c r="M400" s="112">
        <v>0</v>
      </c>
      <c r="N400" s="112">
        <v>0</v>
      </c>
      <c r="O400" s="112">
        <v>0</v>
      </c>
      <c r="P400" s="112">
        <v>0</v>
      </c>
      <c r="Q400" s="112">
        <v>0</v>
      </c>
      <c r="R400" s="112">
        <v>0</v>
      </c>
      <c r="S400" s="112">
        <v>0</v>
      </c>
      <c r="T400" s="112">
        <v>0</v>
      </c>
      <c r="U400" s="112">
        <v>0</v>
      </c>
      <c r="V400" s="112">
        <v>0</v>
      </c>
      <c r="W400" s="112">
        <v>0</v>
      </c>
      <c r="X400" s="112">
        <v>0</v>
      </c>
      <c r="Y400" s="112">
        <v>0</v>
      </c>
      <c r="Z400" s="112">
        <v>0</v>
      </c>
      <c r="AA400" s="112">
        <v>0</v>
      </c>
    </row>
    <row r="401" ht="13.5" customHeight="1" spans="1:27">
      <c r="A401" s="110" t="s">
        <v>37</v>
      </c>
      <c r="B401" s="110" t="s">
        <v>58</v>
      </c>
      <c r="C401" s="110" t="s">
        <v>60</v>
      </c>
      <c r="D401" s="109"/>
      <c r="E401" s="110" t="s">
        <v>765</v>
      </c>
      <c r="F401" s="110" t="s">
        <v>766</v>
      </c>
      <c r="G401" s="110" t="s">
        <v>969</v>
      </c>
      <c r="H401" s="111">
        <v>8000</v>
      </c>
      <c r="I401" s="112">
        <v>6000</v>
      </c>
      <c r="J401" s="112">
        <v>2000</v>
      </c>
      <c r="K401" s="112">
        <v>0</v>
      </c>
      <c r="L401" s="112">
        <v>0</v>
      </c>
      <c r="M401" s="112">
        <v>0</v>
      </c>
      <c r="N401" s="112">
        <v>0</v>
      </c>
      <c r="O401" s="112">
        <v>0</v>
      </c>
      <c r="P401" s="112">
        <v>0</v>
      </c>
      <c r="Q401" s="112">
        <v>0</v>
      </c>
      <c r="R401" s="112">
        <v>0</v>
      </c>
      <c r="S401" s="112">
        <v>0</v>
      </c>
      <c r="T401" s="112">
        <v>0</v>
      </c>
      <c r="U401" s="112">
        <v>0</v>
      </c>
      <c r="V401" s="112">
        <v>0</v>
      </c>
      <c r="W401" s="112">
        <v>0</v>
      </c>
      <c r="X401" s="112">
        <v>0</v>
      </c>
      <c r="Y401" s="112">
        <v>0</v>
      </c>
      <c r="Z401" s="112">
        <v>0</v>
      </c>
      <c r="AA401" s="112">
        <v>0</v>
      </c>
    </row>
    <row r="402" ht="13.5" customHeight="1" spans="1:27">
      <c r="A402" s="109"/>
      <c r="B402" s="110" t="s">
        <v>74</v>
      </c>
      <c r="C402" s="109"/>
      <c r="D402" s="109"/>
      <c r="E402" s="110" t="s">
        <v>75</v>
      </c>
      <c r="F402" s="109"/>
      <c r="G402" s="109"/>
      <c r="H402" s="111">
        <v>539000</v>
      </c>
      <c r="I402" s="112">
        <v>74500</v>
      </c>
      <c r="J402" s="112">
        <v>71500</v>
      </c>
      <c r="K402" s="112">
        <v>5000</v>
      </c>
      <c r="L402" s="112">
        <v>16800</v>
      </c>
      <c r="M402" s="112">
        <v>27000</v>
      </c>
      <c r="N402" s="112">
        <v>11200</v>
      </c>
      <c r="O402" s="112">
        <v>50000</v>
      </c>
      <c r="P402" s="112">
        <v>51000</v>
      </c>
      <c r="Q402" s="112">
        <v>0</v>
      </c>
      <c r="R402" s="112">
        <v>0</v>
      </c>
      <c r="S402" s="112">
        <v>25000</v>
      </c>
      <c r="T402" s="112">
        <v>10000</v>
      </c>
      <c r="U402" s="112">
        <v>0</v>
      </c>
      <c r="V402" s="112">
        <v>50000</v>
      </c>
      <c r="W402" s="112">
        <v>0</v>
      </c>
      <c r="X402" s="112">
        <v>57000</v>
      </c>
      <c r="Y402" s="112">
        <v>0</v>
      </c>
      <c r="Z402" s="112">
        <v>0</v>
      </c>
      <c r="AA402" s="112">
        <v>90000</v>
      </c>
    </row>
    <row r="403" ht="13.5" customHeight="1" spans="1:27">
      <c r="A403" s="110" t="s">
        <v>37</v>
      </c>
      <c r="B403" s="110" t="s">
        <v>74</v>
      </c>
      <c r="C403" s="110" t="s">
        <v>76</v>
      </c>
      <c r="D403" s="109"/>
      <c r="E403" s="110" t="s">
        <v>765</v>
      </c>
      <c r="F403" s="110" t="s">
        <v>766</v>
      </c>
      <c r="G403" s="110" t="s">
        <v>970</v>
      </c>
      <c r="H403" s="111">
        <v>50000</v>
      </c>
      <c r="I403" s="112">
        <v>0</v>
      </c>
      <c r="J403" s="112">
        <v>0</v>
      </c>
      <c r="K403" s="112">
        <v>0</v>
      </c>
      <c r="L403" s="112">
        <v>0</v>
      </c>
      <c r="M403" s="112">
        <v>0</v>
      </c>
      <c r="N403" s="112">
        <v>0</v>
      </c>
      <c r="O403" s="112">
        <v>0</v>
      </c>
      <c r="P403" s="112">
        <v>0</v>
      </c>
      <c r="Q403" s="112">
        <v>0</v>
      </c>
      <c r="R403" s="112">
        <v>0</v>
      </c>
      <c r="S403" s="112">
        <v>0</v>
      </c>
      <c r="T403" s="112">
        <v>0</v>
      </c>
      <c r="U403" s="112">
        <v>0</v>
      </c>
      <c r="V403" s="112">
        <v>0</v>
      </c>
      <c r="W403" s="112">
        <v>0</v>
      </c>
      <c r="X403" s="112">
        <v>0</v>
      </c>
      <c r="Y403" s="112">
        <v>0</v>
      </c>
      <c r="Z403" s="112">
        <v>0</v>
      </c>
      <c r="AA403" s="112">
        <v>50000</v>
      </c>
    </row>
    <row r="404" ht="13.5" customHeight="1" spans="1:27">
      <c r="A404" s="110" t="s">
        <v>37</v>
      </c>
      <c r="B404" s="110" t="s">
        <v>74</v>
      </c>
      <c r="C404" s="110" t="s">
        <v>76</v>
      </c>
      <c r="D404" s="109"/>
      <c r="E404" s="110" t="s">
        <v>765</v>
      </c>
      <c r="F404" s="110" t="s">
        <v>766</v>
      </c>
      <c r="G404" s="110" t="s">
        <v>971</v>
      </c>
      <c r="H404" s="111">
        <v>50000</v>
      </c>
      <c r="I404" s="112">
        <v>0</v>
      </c>
      <c r="J404" s="112">
        <v>0</v>
      </c>
      <c r="K404" s="112">
        <v>0</v>
      </c>
      <c r="L404" s="112">
        <v>0</v>
      </c>
      <c r="M404" s="112">
        <v>0</v>
      </c>
      <c r="N404" s="112">
        <v>0</v>
      </c>
      <c r="O404" s="112">
        <v>0</v>
      </c>
      <c r="P404" s="112">
        <v>50000</v>
      </c>
      <c r="Q404" s="112">
        <v>0</v>
      </c>
      <c r="R404" s="112">
        <v>0</v>
      </c>
      <c r="S404" s="112">
        <v>0</v>
      </c>
      <c r="T404" s="112">
        <v>0</v>
      </c>
      <c r="U404" s="112">
        <v>0</v>
      </c>
      <c r="V404" s="112">
        <v>0</v>
      </c>
      <c r="W404" s="112">
        <v>0</v>
      </c>
      <c r="X404" s="112">
        <v>0</v>
      </c>
      <c r="Y404" s="112">
        <v>0</v>
      </c>
      <c r="Z404" s="112">
        <v>0</v>
      </c>
      <c r="AA404" s="112">
        <v>0</v>
      </c>
    </row>
    <row r="405" ht="13.5" customHeight="1" spans="1:27">
      <c r="A405" s="110" t="s">
        <v>37</v>
      </c>
      <c r="B405" s="110" t="s">
        <v>74</v>
      </c>
      <c r="C405" s="110" t="s">
        <v>76</v>
      </c>
      <c r="D405" s="109"/>
      <c r="E405" s="110" t="s">
        <v>765</v>
      </c>
      <c r="F405" s="110" t="s">
        <v>766</v>
      </c>
      <c r="G405" s="110" t="s">
        <v>972</v>
      </c>
      <c r="H405" s="111">
        <v>50000</v>
      </c>
      <c r="I405" s="112">
        <v>10000</v>
      </c>
      <c r="J405" s="112">
        <v>1000</v>
      </c>
      <c r="K405" s="112">
        <v>0</v>
      </c>
      <c r="L405" s="112">
        <v>0</v>
      </c>
      <c r="M405" s="112">
        <v>0</v>
      </c>
      <c r="N405" s="112">
        <v>0</v>
      </c>
      <c r="O405" s="112">
        <v>0</v>
      </c>
      <c r="P405" s="112">
        <v>0</v>
      </c>
      <c r="Q405" s="112">
        <v>0</v>
      </c>
      <c r="R405" s="112">
        <v>0</v>
      </c>
      <c r="S405" s="112">
        <v>0</v>
      </c>
      <c r="T405" s="112">
        <v>0</v>
      </c>
      <c r="U405" s="112">
        <v>0</v>
      </c>
      <c r="V405" s="112">
        <v>30000</v>
      </c>
      <c r="W405" s="112">
        <v>0</v>
      </c>
      <c r="X405" s="112">
        <v>0</v>
      </c>
      <c r="Y405" s="112">
        <v>0</v>
      </c>
      <c r="Z405" s="112">
        <v>0</v>
      </c>
      <c r="AA405" s="112">
        <v>9000</v>
      </c>
    </row>
    <row r="406" ht="13.5" customHeight="1" spans="1:27">
      <c r="A406" s="110" t="s">
        <v>37</v>
      </c>
      <c r="B406" s="110" t="s">
        <v>74</v>
      </c>
      <c r="C406" s="110" t="s">
        <v>76</v>
      </c>
      <c r="D406" s="109"/>
      <c r="E406" s="110" t="s">
        <v>765</v>
      </c>
      <c r="F406" s="110" t="s">
        <v>766</v>
      </c>
      <c r="G406" s="110" t="s">
        <v>973</v>
      </c>
      <c r="H406" s="111">
        <v>10000</v>
      </c>
      <c r="I406" s="112">
        <v>6500</v>
      </c>
      <c r="J406" s="112">
        <v>2500</v>
      </c>
      <c r="K406" s="112">
        <v>0</v>
      </c>
      <c r="L406" s="112">
        <v>0</v>
      </c>
      <c r="M406" s="112">
        <v>0</v>
      </c>
      <c r="N406" s="112">
        <v>1000</v>
      </c>
      <c r="O406" s="112">
        <v>0</v>
      </c>
      <c r="P406" s="112">
        <v>0</v>
      </c>
      <c r="Q406" s="112">
        <v>0</v>
      </c>
      <c r="R406" s="112">
        <v>0</v>
      </c>
      <c r="S406" s="112">
        <v>0</v>
      </c>
      <c r="T406" s="112">
        <v>0</v>
      </c>
      <c r="U406" s="112">
        <v>0</v>
      </c>
      <c r="V406" s="112">
        <v>0</v>
      </c>
      <c r="W406" s="112">
        <v>0</v>
      </c>
      <c r="X406" s="112">
        <v>0</v>
      </c>
      <c r="Y406" s="112">
        <v>0</v>
      </c>
      <c r="Z406" s="112">
        <v>0</v>
      </c>
      <c r="AA406" s="112">
        <v>0</v>
      </c>
    </row>
    <row r="407" ht="13.5" customHeight="1" spans="1:27">
      <c r="A407" s="110" t="s">
        <v>37</v>
      </c>
      <c r="B407" s="110" t="s">
        <v>74</v>
      </c>
      <c r="C407" s="110" t="s">
        <v>76</v>
      </c>
      <c r="D407" s="109"/>
      <c r="E407" s="110" t="s">
        <v>765</v>
      </c>
      <c r="F407" s="110" t="s">
        <v>766</v>
      </c>
      <c r="G407" s="110" t="s">
        <v>974</v>
      </c>
      <c r="H407" s="111">
        <v>20000</v>
      </c>
      <c r="I407" s="112">
        <v>10000</v>
      </c>
      <c r="J407" s="112">
        <v>5000</v>
      </c>
      <c r="K407" s="112">
        <v>0</v>
      </c>
      <c r="L407" s="112">
        <v>0</v>
      </c>
      <c r="M407" s="112">
        <v>0</v>
      </c>
      <c r="N407" s="112">
        <v>0</v>
      </c>
      <c r="O407" s="112">
        <v>0</v>
      </c>
      <c r="P407" s="112">
        <v>0</v>
      </c>
      <c r="Q407" s="112">
        <v>0</v>
      </c>
      <c r="R407" s="112">
        <v>0</v>
      </c>
      <c r="S407" s="112">
        <v>0</v>
      </c>
      <c r="T407" s="112">
        <v>0</v>
      </c>
      <c r="U407" s="112">
        <v>0</v>
      </c>
      <c r="V407" s="112">
        <v>0</v>
      </c>
      <c r="W407" s="112">
        <v>0</v>
      </c>
      <c r="X407" s="112">
        <v>0</v>
      </c>
      <c r="Y407" s="112">
        <v>0</v>
      </c>
      <c r="Z407" s="112">
        <v>0</v>
      </c>
      <c r="AA407" s="112">
        <v>5000</v>
      </c>
    </row>
    <row r="408" ht="13.5" customHeight="1" spans="1:27">
      <c r="A408" s="110" t="s">
        <v>37</v>
      </c>
      <c r="B408" s="110" t="s">
        <v>74</v>
      </c>
      <c r="C408" s="110" t="s">
        <v>76</v>
      </c>
      <c r="D408" s="109"/>
      <c r="E408" s="110" t="s">
        <v>765</v>
      </c>
      <c r="F408" s="110" t="s">
        <v>766</v>
      </c>
      <c r="G408" s="110" t="s">
        <v>975</v>
      </c>
      <c r="H408" s="111">
        <v>30000</v>
      </c>
      <c r="I408" s="112">
        <v>8000</v>
      </c>
      <c r="J408" s="112">
        <v>3000</v>
      </c>
      <c r="K408" s="112">
        <v>0</v>
      </c>
      <c r="L408" s="112">
        <v>0</v>
      </c>
      <c r="M408" s="112">
        <v>0</v>
      </c>
      <c r="N408" s="112">
        <v>2000</v>
      </c>
      <c r="O408" s="112">
        <v>0</v>
      </c>
      <c r="P408" s="112">
        <v>0</v>
      </c>
      <c r="Q408" s="112">
        <v>0</v>
      </c>
      <c r="R408" s="112">
        <v>0</v>
      </c>
      <c r="S408" s="112">
        <v>0</v>
      </c>
      <c r="T408" s="112">
        <v>0</v>
      </c>
      <c r="U408" s="112">
        <v>0</v>
      </c>
      <c r="V408" s="112">
        <v>0</v>
      </c>
      <c r="W408" s="112">
        <v>0</v>
      </c>
      <c r="X408" s="112">
        <v>0</v>
      </c>
      <c r="Y408" s="112">
        <v>0</v>
      </c>
      <c r="Z408" s="112">
        <v>0</v>
      </c>
      <c r="AA408" s="112">
        <v>17000</v>
      </c>
    </row>
    <row r="409" ht="13.5" customHeight="1" spans="1:27">
      <c r="A409" s="110" t="s">
        <v>37</v>
      </c>
      <c r="B409" s="110" t="s">
        <v>74</v>
      </c>
      <c r="C409" s="110" t="s">
        <v>76</v>
      </c>
      <c r="D409" s="109"/>
      <c r="E409" s="110" t="s">
        <v>765</v>
      </c>
      <c r="F409" s="110" t="s">
        <v>766</v>
      </c>
      <c r="G409" s="110" t="s">
        <v>766</v>
      </c>
      <c r="H409" s="111">
        <v>329000</v>
      </c>
      <c r="I409" s="112">
        <v>40000</v>
      </c>
      <c r="J409" s="112">
        <v>60000</v>
      </c>
      <c r="K409" s="112">
        <v>5000</v>
      </c>
      <c r="L409" s="112">
        <v>16800</v>
      </c>
      <c r="M409" s="112">
        <v>27000</v>
      </c>
      <c r="N409" s="112">
        <v>8200</v>
      </c>
      <c r="O409" s="112">
        <v>50000</v>
      </c>
      <c r="P409" s="112">
        <v>1000</v>
      </c>
      <c r="Q409" s="112">
        <v>0</v>
      </c>
      <c r="R409" s="112">
        <v>0</v>
      </c>
      <c r="S409" s="112">
        <v>25000</v>
      </c>
      <c r="T409" s="112">
        <v>10000</v>
      </c>
      <c r="U409" s="112">
        <v>0</v>
      </c>
      <c r="V409" s="112">
        <v>20000</v>
      </c>
      <c r="W409" s="112">
        <v>0</v>
      </c>
      <c r="X409" s="112">
        <v>57000</v>
      </c>
      <c r="Y409" s="112">
        <v>0</v>
      </c>
      <c r="Z409" s="112">
        <v>0</v>
      </c>
      <c r="AA409" s="112">
        <v>9000</v>
      </c>
    </row>
    <row r="410" ht="13.5" customHeight="1" spans="1:27">
      <c r="A410" s="109"/>
      <c r="B410" s="110" t="s">
        <v>139</v>
      </c>
      <c r="C410" s="109"/>
      <c r="D410" s="109"/>
      <c r="E410" s="110" t="s">
        <v>140</v>
      </c>
      <c r="F410" s="109"/>
      <c r="G410" s="109"/>
      <c r="H410" s="111">
        <v>20000</v>
      </c>
      <c r="I410" s="112">
        <v>16000</v>
      </c>
      <c r="J410" s="112">
        <v>2000</v>
      </c>
      <c r="K410" s="112">
        <v>0</v>
      </c>
      <c r="L410" s="112">
        <v>0</v>
      </c>
      <c r="M410" s="112">
        <v>0</v>
      </c>
      <c r="N410" s="112">
        <v>2000</v>
      </c>
      <c r="O410" s="112">
        <v>0</v>
      </c>
      <c r="P410" s="112">
        <v>0</v>
      </c>
      <c r="Q410" s="112">
        <v>0</v>
      </c>
      <c r="R410" s="112">
        <v>0</v>
      </c>
      <c r="S410" s="112">
        <v>0</v>
      </c>
      <c r="T410" s="112">
        <v>0</v>
      </c>
      <c r="U410" s="112">
        <v>0</v>
      </c>
      <c r="V410" s="112">
        <v>0</v>
      </c>
      <c r="W410" s="112">
        <v>0</v>
      </c>
      <c r="X410" s="112">
        <v>0</v>
      </c>
      <c r="Y410" s="112">
        <v>0</v>
      </c>
      <c r="Z410" s="112">
        <v>0</v>
      </c>
      <c r="AA410" s="112">
        <v>0</v>
      </c>
    </row>
    <row r="411" ht="13.5" customHeight="1" spans="1:27">
      <c r="A411" s="110" t="s">
        <v>37</v>
      </c>
      <c r="B411" s="110" t="s">
        <v>139</v>
      </c>
      <c r="C411" s="110" t="s">
        <v>141</v>
      </c>
      <c r="D411" s="109"/>
      <c r="E411" s="110" t="s">
        <v>765</v>
      </c>
      <c r="F411" s="110" t="s">
        <v>766</v>
      </c>
      <c r="G411" s="110" t="s">
        <v>976</v>
      </c>
      <c r="H411" s="111">
        <v>20000</v>
      </c>
      <c r="I411" s="112">
        <v>16000</v>
      </c>
      <c r="J411" s="112">
        <v>2000</v>
      </c>
      <c r="K411" s="112">
        <v>0</v>
      </c>
      <c r="L411" s="112">
        <v>0</v>
      </c>
      <c r="M411" s="112">
        <v>0</v>
      </c>
      <c r="N411" s="112">
        <v>2000</v>
      </c>
      <c r="O411" s="112">
        <v>0</v>
      </c>
      <c r="P411" s="112">
        <v>0</v>
      </c>
      <c r="Q411" s="112">
        <v>0</v>
      </c>
      <c r="R411" s="112">
        <v>0</v>
      </c>
      <c r="S411" s="112">
        <v>0</v>
      </c>
      <c r="T411" s="112">
        <v>0</v>
      </c>
      <c r="U411" s="112">
        <v>0</v>
      </c>
      <c r="V411" s="112">
        <v>0</v>
      </c>
      <c r="W411" s="112">
        <v>0</v>
      </c>
      <c r="X411" s="112">
        <v>0</v>
      </c>
      <c r="Y411" s="112">
        <v>0</v>
      </c>
      <c r="Z411" s="112">
        <v>0</v>
      </c>
      <c r="AA411" s="112">
        <v>0</v>
      </c>
    </row>
    <row r="412" ht="13.5" customHeight="1" spans="1:27">
      <c r="A412" s="109"/>
      <c r="B412" s="110" t="s">
        <v>173</v>
      </c>
      <c r="C412" s="109"/>
      <c r="D412" s="109"/>
      <c r="E412" s="110" t="s">
        <v>174</v>
      </c>
      <c r="F412" s="109"/>
      <c r="G412" s="109"/>
      <c r="H412" s="111">
        <v>30000</v>
      </c>
      <c r="I412" s="112">
        <v>5000</v>
      </c>
      <c r="J412" s="112">
        <v>1000</v>
      </c>
      <c r="K412" s="112">
        <v>0</v>
      </c>
      <c r="L412" s="112">
        <v>0</v>
      </c>
      <c r="M412" s="112">
        <v>0</v>
      </c>
      <c r="N412" s="112">
        <v>5000</v>
      </c>
      <c r="O412" s="112">
        <v>0</v>
      </c>
      <c r="P412" s="112">
        <v>0</v>
      </c>
      <c r="Q412" s="112">
        <v>0</v>
      </c>
      <c r="R412" s="112">
        <v>0</v>
      </c>
      <c r="S412" s="112">
        <v>0</v>
      </c>
      <c r="T412" s="112">
        <v>0</v>
      </c>
      <c r="U412" s="112">
        <v>0</v>
      </c>
      <c r="V412" s="112">
        <v>0</v>
      </c>
      <c r="W412" s="112">
        <v>0</v>
      </c>
      <c r="X412" s="112">
        <v>0</v>
      </c>
      <c r="Y412" s="112">
        <v>0</v>
      </c>
      <c r="Z412" s="112">
        <v>0</v>
      </c>
      <c r="AA412" s="112">
        <v>19000</v>
      </c>
    </row>
    <row r="413" ht="13.5" customHeight="1" spans="1:27">
      <c r="A413" s="110" t="s">
        <v>37</v>
      </c>
      <c r="B413" s="110" t="s">
        <v>173</v>
      </c>
      <c r="C413" s="110" t="s">
        <v>175</v>
      </c>
      <c r="D413" s="109"/>
      <c r="E413" s="110" t="s">
        <v>765</v>
      </c>
      <c r="F413" s="110" t="s">
        <v>766</v>
      </c>
      <c r="G413" s="110" t="s">
        <v>977</v>
      </c>
      <c r="H413" s="111">
        <v>30000</v>
      </c>
      <c r="I413" s="112">
        <v>5000</v>
      </c>
      <c r="J413" s="112">
        <v>1000</v>
      </c>
      <c r="K413" s="112">
        <v>0</v>
      </c>
      <c r="L413" s="112">
        <v>0</v>
      </c>
      <c r="M413" s="112">
        <v>0</v>
      </c>
      <c r="N413" s="112">
        <v>5000</v>
      </c>
      <c r="O413" s="112">
        <v>0</v>
      </c>
      <c r="P413" s="112">
        <v>0</v>
      </c>
      <c r="Q413" s="112">
        <v>0</v>
      </c>
      <c r="R413" s="112">
        <v>0</v>
      </c>
      <c r="S413" s="112">
        <v>0</v>
      </c>
      <c r="T413" s="112">
        <v>0</v>
      </c>
      <c r="U413" s="112">
        <v>0</v>
      </c>
      <c r="V413" s="112">
        <v>0</v>
      </c>
      <c r="W413" s="112">
        <v>0</v>
      </c>
      <c r="X413" s="112">
        <v>0</v>
      </c>
      <c r="Y413" s="112">
        <v>0</v>
      </c>
      <c r="Z413" s="112">
        <v>0</v>
      </c>
      <c r="AA413" s="112">
        <v>19000</v>
      </c>
    </row>
    <row r="414" ht="13.5" customHeight="1" spans="1:27">
      <c r="A414" s="110" t="s">
        <v>205</v>
      </c>
      <c r="B414" s="109"/>
      <c r="C414" s="109"/>
      <c r="D414" s="109"/>
      <c r="E414" s="110" t="s">
        <v>206</v>
      </c>
      <c r="F414" s="109"/>
      <c r="G414" s="109"/>
      <c r="H414" s="111">
        <v>43200</v>
      </c>
      <c r="I414" s="112">
        <v>6000</v>
      </c>
      <c r="J414" s="112">
        <v>6000</v>
      </c>
      <c r="K414" s="112">
        <v>0</v>
      </c>
      <c r="L414" s="112">
        <v>0</v>
      </c>
      <c r="M414" s="112">
        <v>0</v>
      </c>
      <c r="N414" s="112">
        <v>6000</v>
      </c>
      <c r="O414" s="112">
        <v>12000</v>
      </c>
      <c r="P414" s="112">
        <v>0</v>
      </c>
      <c r="Q414" s="112">
        <v>0</v>
      </c>
      <c r="R414" s="112">
        <v>0</v>
      </c>
      <c r="S414" s="112">
        <v>0</v>
      </c>
      <c r="T414" s="112">
        <v>0</v>
      </c>
      <c r="U414" s="112">
        <v>0</v>
      </c>
      <c r="V414" s="112">
        <v>0</v>
      </c>
      <c r="W414" s="112">
        <v>0</v>
      </c>
      <c r="X414" s="112">
        <v>0</v>
      </c>
      <c r="Y414" s="112">
        <v>0</v>
      </c>
      <c r="Z414" s="112">
        <v>0</v>
      </c>
      <c r="AA414" s="112">
        <v>13200</v>
      </c>
    </row>
    <row r="415" ht="13.5" customHeight="1" spans="1:27">
      <c r="A415" s="109"/>
      <c r="B415" s="110" t="s">
        <v>229</v>
      </c>
      <c r="C415" s="109"/>
      <c r="D415" s="109"/>
      <c r="E415" s="110" t="s">
        <v>230</v>
      </c>
      <c r="F415" s="109"/>
      <c r="G415" s="109"/>
      <c r="H415" s="111">
        <v>43200</v>
      </c>
      <c r="I415" s="112">
        <v>6000</v>
      </c>
      <c r="J415" s="112">
        <v>6000</v>
      </c>
      <c r="K415" s="112">
        <v>0</v>
      </c>
      <c r="L415" s="112">
        <v>0</v>
      </c>
      <c r="M415" s="112">
        <v>0</v>
      </c>
      <c r="N415" s="112">
        <v>6000</v>
      </c>
      <c r="O415" s="112">
        <v>12000</v>
      </c>
      <c r="P415" s="112">
        <v>0</v>
      </c>
      <c r="Q415" s="112">
        <v>0</v>
      </c>
      <c r="R415" s="112">
        <v>0</v>
      </c>
      <c r="S415" s="112">
        <v>0</v>
      </c>
      <c r="T415" s="112">
        <v>0</v>
      </c>
      <c r="U415" s="112">
        <v>0</v>
      </c>
      <c r="V415" s="112">
        <v>0</v>
      </c>
      <c r="W415" s="112">
        <v>0</v>
      </c>
      <c r="X415" s="112">
        <v>0</v>
      </c>
      <c r="Y415" s="112">
        <v>0</v>
      </c>
      <c r="Z415" s="112">
        <v>0</v>
      </c>
      <c r="AA415" s="112">
        <v>13200</v>
      </c>
    </row>
    <row r="416" ht="13.5" customHeight="1" spans="1:27">
      <c r="A416" s="110" t="s">
        <v>205</v>
      </c>
      <c r="B416" s="110" t="s">
        <v>229</v>
      </c>
      <c r="C416" s="110" t="s">
        <v>235</v>
      </c>
      <c r="D416" s="109"/>
      <c r="E416" s="110" t="s">
        <v>978</v>
      </c>
      <c r="F416" s="110" t="s">
        <v>979</v>
      </c>
      <c r="G416" s="110" t="s">
        <v>979</v>
      </c>
      <c r="H416" s="111">
        <v>43200</v>
      </c>
      <c r="I416" s="112">
        <v>6000</v>
      </c>
      <c r="J416" s="112">
        <v>6000</v>
      </c>
      <c r="K416" s="112">
        <v>0</v>
      </c>
      <c r="L416" s="112">
        <v>0</v>
      </c>
      <c r="M416" s="112">
        <v>0</v>
      </c>
      <c r="N416" s="112">
        <v>6000</v>
      </c>
      <c r="O416" s="112">
        <v>12000</v>
      </c>
      <c r="P416" s="112">
        <v>0</v>
      </c>
      <c r="Q416" s="112">
        <v>0</v>
      </c>
      <c r="R416" s="112">
        <v>0</v>
      </c>
      <c r="S416" s="112">
        <v>0</v>
      </c>
      <c r="T416" s="112">
        <v>0</v>
      </c>
      <c r="U416" s="112">
        <v>0</v>
      </c>
      <c r="V416" s="112">
        <v>0</v>
      </c>
      <c r="W416" s="112">
        <v>0</v>
      </c>
      <c r="X416" s="112">
        <v>0</v>
      </c>
      <c r="Y416" s="112">
        <v>0</v>
      </c>
      <c r="Z416" s="112">
        <v>0</v>
      </c>
      <c r="AA416" s="112">
        <v>13200</v>
      </c>
    </row>
    <row r="417" ht="13.5" customHeight="1" spans="1:27">
      <c r="A417" s="110" t="s">
        <v>585</v>
      </c>
      <c r="B417" s="109"/>
      <c r="C417" s="109"/>
      <c r="D417" s="109"/>
      <c r="E417" s="110" t="s">
        <v>586</v>
      </c>
      <c r="F417" s="109"/>
      <c r="G417" s="109"/>
      <c r="H417" s="111">
        <v>562669</v>
      </c>
      <c r="I417" s="112">
        <v>184000</v>
      </c>
      <c r="J417" s="112">
        <v>65000</v>
      </c>
      <c r="K417" s="112">
        <v>12000</v>
      </c>
      <c r="L417" s="112">
        <v>16500</v>
      </c>
      <c r="M417" s="112">
        <v>17000</v>
      </c>
      <c r="N417" s="112">
        <v>114669</v>
      </c>
      <c r="O417" s="112">
        <v>0</v>
      </c>
      <c r="P417" s="112">
        <v>8000</v>
      </c>
      <c r="Q417" s="112">
        <v>0</v>
      </c>
      <c r="R417" s="112">
        <v>0</v>
      </c>
      <c r="S417" s="112">
        <v>48800</v>
      </c>
      <c r="T417" s="112">
        <v>0</v>
      </c>
      <c r="U417" s="112">
        <v>0</v>
      </c>
      <c r="V417" s="112">
        <v>0</v>
      </c>
      <c r="W417" s="112">
        <v>0</v>
      </c>
      <c r="X417" s="112">
        <v>0</v>
      </c>
      <c r="Y417" s="112">
        <v>0</v>
      </c>
      <c r="Z417" s="112">
        <v>0</v>
      </c>
      <c r="AA417" s="112">
        <v>96700</v>
      </c>
    </row>
    <row r="418" ht="13.5" customHeight="1" spans="1:27">
      <c r="A418" s="109"/>
      <c r="B418" s="110" t="s">
        <v>587</v>
      </c>
      <c r="C418" s="109"/>
      <c r="D418" s="109"/>
      <c r="E418" s="110" t="s">
        <v>588</v>
      </c>
      <c r="F418" s="109"/>
      <c r="G418" s="109"/>
      <c r="H418" s="111">
        <v>562669</v>
      </c>
      <c r="I418" s="112">
        <v>184000</v>
      </c>
      <c r="J418" s="112">
        <v>65000</v>
      </c>
      <c r="K418" s="112">
        <v>12000</v>
      </c>
      <c r="L418" s="112">
        <v>16500</v>
      </c>
      <c r="M418" s="112">
        <v>17000</v>
      </c>
      <c r="N418" s="112">
        <v>114669</v>
      </c>
      <c r="O418" s="112">
        <v>0</v>
      </c>
      <c r="P418" s="112">
        <v>8000</v>
      </c>
      <c r="Q418" s="112">
        <v>0</v>
      </c>
      <c r="R418" s="112">
        <v>0</v>
      </c>
      <c r="S418" s="112">
        <v>48800</v>
      </c>
      <c r="T418" s="112">
        <v>0</v>
      </c>
      <c r="U418" s="112">
        <v>0</v>
      </c>
      <c r="V418" s="112">
        <v>0</v>
      </c>
      <c r="W418" s="112">
        <v>0</v>
      </c>
      <c r="X418" s="112">
        <v>0</v>
      </c>
      <c r="Y418" s="112">
        <v>0</v>
      </c>
      <c r="Z418" s="112">
        <v>0</v>
      </c>
      <c r="AA418" s="112">
        <v>96700</v>
      </c>
    </row>
    <row r="419" ht="13.5" customHeight="1" spans="1:27">
      <c r="A419" s="110" t="s">
        <v>585</v>
      </c>
      <c r="B419" s="110" t="s">
        <v>587</v>
      </c>
      <c r="C419" s="110" t="s">
        <v>589</v>
      </c>
      <c r="D419" s="109"/>
      <c r="E419" s="110" t="s">
        <v>765</v>
      </c>
      <c r="F419" s="110" t="s">
        <v>980</v>
      </c>
      <c r="G419" s="110" t="s">
        <v>981</v>
      </c>
      <c r="H419" s="111">
        <v>67160</v>
      </c>
      <c r="I419" s="112">
        <v>23000</v>
      </c>
      <c r="J419" s="112">
        <v>8000</v>
      </c>
      <c r="K419" s="112">
        <v>1000</v>
      </c>
      <c r="L419" s="112">
        <v>2500</v>
      </c>
      <c r="M419" s="112">
        <v>4000</v>
      </c>
      <c r="N419" s="112">
        <v>11160</v>
      </c>
      <c r="O419" s="112">
        <v>0</v>
      </c>
      <c r="P419" s="112">
        <v>1000</v>
      </c>
      <c r="Q419" s="112">
        <v>0</v>
      </c>
      <c r="R419" s="112">
        <v>0</v>
      </c>
      <c r="S419" s="112">
        <v>5000</v>
      </c>
      <c r="T419" s="112">
        <v>0</v>
      </c>
      <c r="U419" s="112">
        <v>0</v>
      </c>
      <c r="V419" s="112">
        <v>0</v>
      </c>
      <c r="W419" s="112">
        <v>0</v>
      </c>
      <c r="X419" s="112">
        <v>0</v>
      </c>
      <c r="Y419" s="112">
        <v>0</v>
      </c>
      <c r="Z419" s="112">
        <v>0</v>
      </c>
      <c r="AA419" s="112">
        <v>11500</v>
      </c>
    </row>
    <row r="420" ht="13.5" customHeight="1" spans="1:27">
      <c r="A420" s="110" t="s">
        <v>585</v>
      </c>
      <c r="B420" s="110" t="s">
        <v>587</v>
      </c>
      <c r="C420" s="110" t="s">
        <v>589</v>
      </c>
      <c r="D420" s="109"/>
      <c r="E420" s="110" t="s">
        <v>765</v>
      </c>
      <c r="F420" s="110" t="s">
        <v>980</v>
      </c>
      <c r="G420" s="110" t="s">
        <v>982</v>
      </c>
      <c r="H420" s="111">
        <v>64370</v>
      </c>
      <c r="I420" s="112">
        <v>23000</v>
      </c>
      <c r="J420" s="112">
        <v>8000</v>
      </c>
      <c r="K420" s="112">
        <v>2000</v>
      </c>
      <c r="L420" s="112">
        <v>2000</v>
      </c>
      <c r="M420" s="112">
        <v>2000</v>
      </c>
      <c r="N420" s="112">
        <v>8370</v>
      </c>
      <c r="O420" s="112">
        <v>0</v>
      </c>
      <c r="P420" s="112">
        <v>1000</v>
      </c>
      <c r="Q420" s="112">
        <v>0</v>
      </c>
      <c r="R420" s="112">
        <v>0</v>
      </c>
      <c r="S420" s="112">
        <v>13800</v>
      </c>
      <c r="T420" s="112">
        <v>0</v>
      </c>
      <c r="U420" s="112">
        <v>0</v>
      </c>
      <c r="V420" s="112">
        <v>0</v>
      </c>
      <c r="W420" s="112">
        <v>0</v>
      </c>
      <c r="X420" s="112">
        <v>0</v>
      </c>
      <c r="Y420" s="112">
        <v>0</v>
      </c>
      <c r="Z420" s="112">
        <v>0</v>
      </c>
      <c r="AA420" s="112">
        <v>4200</v>
      </c>
    </row>
    <row r="421" ht="13.5" customHeight="1" spans="1:27">
      <c r="A421" s="110" t="s">
        <v>585</v>
      </c>
      <c r="B421" s="110" t="s">
        <v>587</v>
      </c>
      <c r="C421" s="110" t="s">
        <v>589</v>
      </c>
      <c r="D421" s="109"/>
      <c r="E421" s="110" t="s">
        <v>765</v>
      </c>
      <c r="F421" s="110" t="s">
        <v>980</v>
      </c>
      <c r="G421" s="110" t="s">
        <v>983</v>
      </c>
      <c r="H421" s="111">
        <v>72740</v>
      </c>
      <c r="I421" s="112">
        <v>23000</v>
      </c>
      <c r="J421" s="112">
        <v>8000</v>
      </c>
      <c r="K421" s="112">
        <v>2000</v>
      </c>
      <c r="L421" s="112">
        <v>2000</v>
      </c>
      <c r="M421" s="112">
        <v>2000</v>
      </c>
      <c r="N421" s="112">
        <v>16740</v>
      </c>
      <c r="O421" s="112">
        <v>0</v>
      </c>
      <c r="P421" s="112">
        <v>1000</v>
      </c>
      <c r="Q421" s="112">
        <v>0</v>
      </c>
      <c r="R421" s="112">
        <v>0</v>
      </c>
      <c r="S421" s="112">
        <v>5000</v>
      </c>
      <c r="T421" s="112">
        <v>0</v>
      </c>
      <c r="U421" s="112">
        <v>0</v>
      </c>
      <c r="V421" s="112">
        <v>0</v>
      </c>
      <c r="W421" s="112">
        <v>0</v>
      </c>
      <c r="X421" s="112">
        <v>0</v>
      </c>
      <c r="Y421" s="112">
        <v>0</v>
      </c>
      <c r="Z421" s="112">
        <v>0</v>
      </c>
      <c r="AA421" s="112">
        <v>13000</v>
      </c>
    </row>
    <row r="422" ht="13.5" customHeight="1" spans="1:27">
      <c r="A422" s="110" t="s">
        <v>585</v>
      </c>
      <c r="B422" s="110" t="s">
        <v>587</v>
      </c>
      <c r="C422" s="110" t="s">
        <v>589</v>
      </c>
      <c r="D422" s="109"/>
      <c r="E422" s="110" t="s">
        <v>765</v>
      </c>
      <c r="F422" s="110" t="s">
        <v>980</v>
      </c>
      <c r="G422" s="110" t="s">
        <v>984</v>
      </c>
      <c r="H422" s="111">
        <v>81110</v>
      </c>
      <c r="I422" s="112">
        <v>23000</v>
      </c>
      <c r="J422" s="112">
        <v>9000</v>
      </c>
      <c r="K422" s="112">
        <v>1000</v>
      </c>
      <c r="L422" s="112">
        <v>2000</v>
      </c>
      <c r="M422" s="112">
        <v>1000</v>
      </c>
      <c r="N422" s="112">
        <v>25110</v>
      </c>
      <c r="O422" s="112">
        <v>0</v>
      </c>
      <c r="P422" s="112">
        <v>1000</v>
      </c>
      <c r="Q422" s="112">
        <v>0</v>
      </c>
      <c r="R422" s="112">
        <v>0</v>
      </c>
      <c r="S422" s="112">
        <v>5000</v>
      </c>
      <c r="T422" s="112">
        <v>0</v>
      </c>
      <c r="U422" s="112">
        <v>0</v>
      </c>
      <c r="V422" s="112">
        <v>0</v>
      </c>
      <c r="W422" s="112">
        <v>0</v>
      </c>
      <c r="X422" s="112">
        <v>0</v>
      </c>
      <c r="Y422" s="112">
        <v>0</v>
      </c>
      <c r="Z422" s="112">
        <v>0</v>
      </c>
      <c r="AA422" s="112">
        <v>14000</v>
      </c>
    </row>
    <row r="423" ht="13.5" customHeight="1" spans="1:27">
      <c r="A423" s="110" t="s">
        <v>585</v>
      </c>
      <c r="B423" s="110" t="s">
        <v>587</v>
      </c>
      <c r="C423" s="110" t="s">
        <v>589</v>
      </c>
      <c r="D423" s="109"/>
      <c r="E423" s="110" t="s">
        <v>765</v>
      </c>
      <c r="F423" s="110" t="s">
        <v>980</v>
      </c>
      <c r="G423" s="110" t="s">
        <v>985</v>
      </c>
      <c r="H423" s="111">
        <v>64370</v>
      </c>
      <c r="I423" s="112">
        <v>23000</v>
      </c>
      <c r="J423" s="112">
        <v>8000</v>
      </c>
      <c r="K423" s="112">
        <v>2000</v>
      </c>
      <c r="L423" s="112">
        <v>2000</v>
      </c>
      <c r="M423" s="112">
        <v>2000</v>
      </c>
      <c r="N423" s="112">
        <v>8370</v>
      </c>
      <c r="O423" s="112">
        <v>0</v>
      </c>
      <c r="P423" s="112">
        <v>1000</v>
      </c>
      <c r="Q423" s="112">
        <v>0</v>
      </c>
      <c r="R423" s="112">
        <v>0</v>
      </c>
      <c r="S423" s="112">
        <v>5000</v>
      </c>
      <c r="T423" s="112">
        <v>0</v>
      </c>
      <c r="U423" s="112">
        <v>0</v>
      </c>
      <c r="V423" s="112">
        <v>0</v>
      </c>
      <c r="W423" s="112">
        <v>0</v>
      </c>
      <c r="X423" s="112">
        <v>0</v>
      </c>
      <c r="Y423" s="112">
        <v>0</v>
      </c>
      <c r="Z423" s="112">
        <v>0</v>
      </c>
      <c r="AA423" s="112">
        <v>13000</v>
      </c>
    </row>
    <row r="424" ht="13.5" customHeight="1" spans="1:27">
      <c r="A424" s="110" t="s">
        <v>585</v>
      </c>
      <c r="B424" s="110" t="s">
        <v>587</v>
      </c>
      <c r="C424" s="110" t="s">
        <v>589</v>
      </c>
      <c r="D424" s="109"/>
      <c r="E424" s="110" t="s">
        <v>765</v>
      </c>
      <c r="F424" s="110" t="s">
        <v>980</v>
      </c>
      <c r="G424" s="110" t="s">
        <v>986</v>
      </c>
      <c r="H424" s="111">
        <v>72740</v>
      </c>
      <c r="I424" s="112">
        <v>23000</v>
      </c>
      <c r="J424" s="112">
        <v>8000</v>
      </c>
      <c r="K424" s="112">
        <v>2000</v>
      </c>
      <c r="L424" s="112">
        <v>2000</v>
      </c>
      <c r="M424" s="112">
        <v>2000</v>
      </c>
      <c r="N424" s="112">
        <v>16740</v>
      </c>
      <c r="O424" s="112">
        <v>0</v>
      </c>
      <c r="P424" s="112">
        <v>1000</v>
      </c>
      <c r="Q424" s="112">
        <v>0</v>
      </c>
      <c r="R424" s="112">
        <v>0</v>
      </c>
      <c r="S424" s="112">
        <v>5000</v>
      </c>
      <c r="T424" s="112">
        <v>0</v>
      </c>
      <c r="U424" s="112">
        <v>0</v>
      </c>
      <c r="V424" s="112">
        <v>0</v>
      </c>
      <c r="W424" s="112">
        <v>0</v>
      </c>
      <c r="X424" s="112">
        <v>0</v>
      </c>
      <c r="Y424" s="112">
        <v>0</v>
      </c>
      <c r="Z424" s="112">
        <v>0</v>
      </c>
      <c r="AA424" s="112">
        <v>13000</v>
      </c>
    </row>
    <row r="425" ht="13.5" customHeight="1" spans="1:27">
      <c r="A425" s="110" t="s">
        <v>585</v>
      </c>
      <c r="B425" s="110" t="s">
        <v>587</v>
      </c>
      <c r="C425" s="110" t="s">
        <v>589</v>
      </c>
      <c r="D425" s="109"/>
      <c r="E425" s="110" t="s">
        <v>765</v>
      </c>
      <c r="F425" s="110" t="s">
        <v>980</v>
      </c>
      <c r="G425" s="110" t="s">
        <v>987</v>
      </c>
      <c r="H425" s="111">
        <v>72740</v>
      </c>
      <c r="I425" s="112">
        <v>23000</v>
      </c>
      <c r="J425" s="112">
        <v>8000</v>
      </c>
      <c r="K425" s="112">
        <v>1000</v>
      </c>
      <c r="L425" s="112">
        <v>2000</v>
      </c>
      <c r="M425" s="112">
        <v>2000</v>
      </c>
      <c r="N425" s="112">
        <v>16740</v>
      </c>
      <c r="O425" s="112">
        <v>0</v>
      </c>
      <c r="P425" s="112">
        <v>1000</v>
      </c>
      <c r="Q425" s="112">
        <v>0</v>
      </c>
      <c r="R425" s="112">
        <v>0</v>
      </c>
      <c r="S425" s="112">
        <v>5000</v>
      </c>
      <c r="T425" s="112">
        <v>0</v>
      </c>
      <c r="U425" s="112">
        <v>0</v>
      </c>
      <c r="V425" s="112">
        <v>0</v>
      </c>
      <c r="W425" s="112">
        <v>0</v>
      </c>
      <c r="X425" s="112">
        <v>0</v>
      </c>
      <c r="Y425" s="112">
        <v>0</v>
      </c>
      <c r="Z425" s="112">
        <v>0</v>
      </c>
      <c r="AA425" s="112">
        <v>14000</v>
      </c>
    </row>
    <row r="426" ht="13.5" customHeight="1" spans="1:27">
      <c r="A426" s="110" t="s">
        <v>585</v>
      </c>
      <c r="B426" s="110" t="s">
        <v>587</v>
      </c>
      <c r="C426" s="110" t="s">
        <v>589</v>
      </c>
      <c r="D426" s="109"/>
      <c r="E426" s="110" t="s">
        <v>765</v>
      </c>
      <c r="F426" s="110" t="s">
        <v>980</v>
      </c>
      <c r="G426" s="110" t="s">
        <v>988</v>
      </c>
      <c r="H426" s="111">
        <v>67439</v>
      </c>
      <c r="I426" s="112">
        <v>23000</v>
      </c>
      <c r="J426" s="112">
        <v>8000</v>
      </c>
      <c r="K426" s="112">
        <v>1000</v>
      </c>
      <c r="L426" s="112">
        <v>2000</v>
      </c>
      <c r="M426" s="112">
        <v>2000</v>
      </c>
      <c r="N426" s="112">
        <v>11439</v>
      </c>
      <c r="O426" s="112">
        <v>0</v>
      </c>
      <c r="P426" s="112">
        <v>1000</v>
      </c>
      <c r="Q426" s="112">
        <v>0</v>
      </c>
      <c r="R426" s="112">
        <v>0</v>
      </c>
      <c r="S426" s="112">
        <v>5000</v>
      </c>
      <c r="T426" s="112">
        <v>0</v>
      </c>
      <c r="U426" s="112">
        <v>0</v>
      </c>
      <c r="V426" s="112">
        <v>0</v>
      </c>
      <c r="W426" s="112">
        <v>0</v>
      </c>
      <c r="X426" s="112">
        <v>0</v>
      </c>
      <c r="Y426" s="112">
        <v>0</v>
      </c>
      <c r="Z426" s="112">
        <v>0</v>
      </c>
      <c r="AA426" s="112">
        <v>14000</v>
      </c>
    </row>
    <row r="427" ht="13.5" customHeight="1" spans="1:27">
      <c r="A427" s="110" t="s">
        <v>612</v>
      </c>
      <c r="B427" s="109"/>
      <c r="C427" s="109"/>
      <c r="D427" s="109"/>
      <c r="E427" s="110" t="s">
        <v>613</v>
      </c>
      <c r="F427" s="109"/>
      <c r="G427" s="109"/>
      <c r="H427" s="111">
        <v>727050</v>
      </c>
      <c r="I427" s="112">
        <v>229000</v>
      </c>
      <c r="J427" s="112">
        <v>81600</v>
      </c>
      <c r="K427" s="112">
        <v>2900</v>
      </c>
      <c r="L427" s="112">
        <v>11900</v>
      </c>
      <c r="M427" s="112">
        <v>2900</v>
      </c>
      <c r="N427" s="112">
        <v>176000</v>
      </c>
      <c r="O427" s="112">
        <v>14300</v>
      </c>
      <c r="P427" s="112">
        <v>24900</v>
      </c>
      <c r="Q427" s="112">
        <v>0</v>
      </c>
      <c r="R427" s="112">
        <v>4400</v>
      </c>
      <c r="S427" s="112">
        <v>3200</v>
      </c>
      <c r="T427" s="112">
        <v>6700</v>
      </c>
      <c r="U427" s="112">
        <v>0</v>
      </c>
      <c r="V427" s="112">
        <v>60000</v>
      </c>
      <c r="W427" s="112">
        <v>0</v>
      </c>
      <c r="X427" s="112">
        <v>23750</v>
      </c>
      <c r="Y427" s="112">
        <v>0</v>
      </c>
      <c r="Z427" s="112">
        <v>0</v>
      </c>
      <c r="AA427" s="112">
        <v>85500</v>
      </c>
    </row>
    <row r="428" ht="13.5" customHeight="1" spans="1:27">
      <c r="A428" s="109"/>
      <c r="B428" s="110" t="s">
        <v>614</v>
      </c>
      <c r="C428" s="109"/>
      <c r="D428" s="109"/>
      <c r="E428" s="110" t="s">
        <v>615</v>
      </c>
      <c r="F428" s="109"/>
      <c r="G428" s="109"/>
      <c r="H428" s="111">
        <v>45000</v>
      </c>
      <c r="I428" s="112">
        <v>6000</v>
      </c>
      <c r="J428" s="112">
        <v>1200</v>
      </c>
      <c r="K428" s="112">
        <v>1200</v>
      </c>
      <c r="L428" s="112">
        <v>1200</v>
      </c>
      <c r="M428" s="112">
        <v>1200</v>
      </c>
      <c r="N428" s="112">
        <v>12000</v>
      </c>
      <c r="O428" s="112">
        <v>6600</v>
      </c>
      <c r="P428" s="112">
        <v>1800</v>
      </c>
      <c r="Q428" s="112">
        <v>0</v>
      </c>
      <c r="R428" s="112">
        <v>1200</v>
      </c>
      <c r="S428" s="112">
        <v>1200</v>
      </c>
      <c r="T428" s="112">
        <v>2400</v>
      </c>
      <c r="U428" s="112">
        <v>0</v>
      </c>
      <c r="V428" s="112">
        <v>0</v>
      </c>
      <c r="W428" s="112">
        <v>0</v>
      </c>
      <c r="X428" s="112">
        <v>0</v>
      </c>
      <c r="Y428" s="112">
        <v>0</v>
      </c>
      <c r="Z428" s="112">
        <v>0</v>
      </c>
      <c r="AA428" s="112">
        <v>9000</v>
      </c>
    </row>
    <row r="429" ht="13.5" customHeight="1" spans="1:27">
      <c r="A429" s="110" t="s">
        <v>612</v>
      </c>
      <c r="B429" s="110" t="s">
        <v>614</v>
      </c>
      <c r="C429" s="110" t="s">
        <v>617</v>
      </c>
      <c r="D429" s="109"/>
      <c r="E429" s="110" t="s">
        <v>874</v>
      </c>
      <c r="F429" s="110" t="s">
        <v>989</v>
      </c>
      <c r="G429" s="110" t="s">
        <v>989</v>
      </c>
      <c r="H429" s="111">
        <v>45000</v>
      </c>
      <c r="I429" s="112">
        <v>6000</v>
      </c>
      <c r="J429" s="112">
        <v>1200</v>
      </c>
      <c r="K429" s="112">
        <v>1200</v>
      </c>
      <c r="L429" s="112">
        <v>1200</v>
      </c>
      <c r="M429" s="112">
        <v>1200</v>
      </c>
      <c r="N429" s="112">
        <v>12000</v>
      </c>
      <c r="O429" s="112">
        <v>6600</v>
      </c>
      <c r="P429" s="112">
        <v>1800</v>
      </c>
      <c r="Q429" s="112">
        <v>0</v>
      </c>
      <c r="R429" s="112">
        <v>1200</v>
      </c>
      <c r="S429" s="112">
        <v>1200</v>
      </c>
      <c r="T429" s="112">
        <v>2400</v>
      </c>
      <c r="U429" s="112">
        <v>0</v>
      </c>
      <c r="V429" s="112">
        <v>0</v>
      </c>
      <c r="W429" s="112">
        <v>0</v>
      </c>
      <c r="X429" s="112">
        <v>0</v>
      </c>
      <c r="Y429" s="112">
        <v>0</v>
      </c>
      <c r="Z429" s="112">
        <v>0</v>
      </c>
      <c r="AA429" s="112">
        <v>9000</v>
      </c>
    </row>
    <row r="430" ht="13.5" customHeight="1" spans="1:27">
      <c r="A430" s="109"/>
      <c r="B430" s="110" t="s">
        <v>646</v>
      </c>
      <c r="C430" s="109"/>
      <c r="D430" s="109"/>
      <c r="E430" s="110" t="s">
        <v>647</v>
      </c>
      <c r="F430" s="109"/>
      <c r="G430" s="109"/>
      <c r="H430" s="111">
        <v>87050</v>
      </c>
      <c r="I430" s="112">
        <v>7000</v>
      </c>
      <c r="J430" s="112">
        <v>1400</v>
      </c>
      <c r="K430" s="112">
        <v>1700</v>
      </c>
      <c r="L430" s="112">
        <v>1700</v>
      </c>
      <c r="M430" s="112">
        <v>1700</v>
      </c>
      <c r="N430" s="112">
        <v>14000</v>
      </c>
      <c r="O430" s="112">
        <v>7700</v>
      </c>
      <c r="P430" s="112">
        <v>8100</v>
      </c>
      <c r="Q430" s="112">
        <v>0</v>
      </c>
      <c r="R430" s="112">
        <v>3200</v>
      </c>
      <c r="S430" s="112">
        <v>2000</v>
      </c>
      <c r="T430" s="112">
        <v>4300</v>
      </c>
      <c r="U430" s="112">
        <v>0</v>
      </c>
      <c r="V430" s="112">
        <v>0</v>
      </c>
      <c r="W430" s="112">
        <v>0</v>
      </c>
      <c r="X430" s="112">
        <v>23750</v>
      </c>
      <c r="Y430" s="112">
        <v>0</v>
      </c>
      <c r="Z430" s="112">
        <v>0</v>
      </c>
      <c r="AA430" s="112">
        <v>10500</v>
      </c>
    </row>
    <row r="431" ht="13.5" customHeight="1" spans="1:27">
      <c r="A431" s="110" t="s">
        <v>612</v>
      </c>
      <c r="B431" s="110" t="s">
        <v>646</v>
      </c>
      <c r="C431" s="110" t="s">
        <v>653</v>
      </c>
      <c r="D431" s="109"/>
      <c r="E431" s="110" t="s">
        <v>886</v>
      </c>
      <c r="F431" s="110" t="s">
        <v>990</v>
      </c>
      <c r="G431" s="110" t="s">
        <v>990</v>
      </c>
      <c r="H431" s="111">
        <v>76250</v>
      </c>
      <c r="I431" s="112">
        <v>7000</v>
      </c>
      <c r="J431" s="112">
        <v>1400</v>
      </c>
      <c r="K431" s="112">
        <v>1400</v>
      </c>
      <c r="L431" s="112">
        <v>1400</v>
      </c>
      <c r="M431" s="112">
        <v>1400</v>
      </c>
      <c r="N431" s="112">
        <v>14000</v>
      </c>
      <c r="O431" s="112">
        <v>7700</v>
      </c>
      <c r="P431" s="112">
        <v>2100</v>
      </c>
      <c r="Q431" s="112">
        <v>0</v>
      </c>
      <c r="R431" s="112">
        <v>1400</v>
      </c>
      <c r="S431" s="112">
        <v>1400</v>
      </c>
      <c r="T431" s="112">
        <v>2800</v>
      </c>
      <c r="U431" s="112">
        <v>0</v>
      </c>
      <c r="V431" s="112">
        <v>0</v>
      </c>
      <c r="W431" s="112">
        <v>0</v>
      </c>
      <c r="X431" s="112">
        <v>23750</v>
      </c>
      <c r="Y431" s="112">
        <v>0</v>
      </c>
      <c r="Z431" s="112">
        <v>0</v>
      </c>
      <c r="AA431" s="112">
        <v>10500</v>
      </c>
    </row>
    <row r="432" ht="13.5" customHeight="1" spans="1:27">
      <c r="A432" s="110" t="s">
        <v>612</v>
      </c>
      <c r="B432" s="110" t="s">
        <v>646</v>
      </c>
      <c r="C432" s="110" t="s">
        <v>653</v>
      </c>
      <c r="D432" s="109"/>
      <c r="E432" s="110" t="s">
        <v>886</v>
      </c>
      <c r="F432" s="110" t="s">
        <v>979</v>
      </c>
      <c r="G432" s="110" t="s">
        <v>979</v>
      </c>
      <c r="H432" s="111">
        <v>10800</v>
      </c>
      <c r="I432" s="112">
        <v>0</v>
      </c>
      <c r="J432" s="112">
        <v>0</v>
      </c>
      <c r="K432" s="112">
        <v>300</v>
      </c>
      <c r="L432" s="112">
        <v>300</v>
      </c>
      <c r="M432" s="112">
        <v>300</v>
      </c>
      <c r="N432" s="112">
        <v>0</v>
      </c>
      <c r="O432" s="112">
        <v>0</v>
      </c>
      <c r="P432" s="112">
        <v>6000</v>
      </c>
      <c r="Q432" s="112">
        <v>0</v>
      </c>
      <c r="R432" s="112">
        <v>1800</v>
      </c>
      <c r="S432" s="112">
        <v>600</v>
      </c>
      <c r="T432" s="112">
        <v>1500</v>
      </c>
      <c r="U432" s="112">
        <v>0</v>
      </c>
      <c r="V432" s="112">
        <v>0</v>
      </c>
      <c r="W432" s="112">
        <v>0</v>
      </c>
      <c r="X432" s="112">
        <v>0</v>
      </c>
      <c r="Y432" s="112">
        <v>0</v>
      </c>
      <c r="Z432" s="112">
        <v>0</v>
      </c>
      <c r="AA432" s="112">
        <v>0</v>
      </c>
    </row>
    <row r="433" ht="13.5" customHeight="1" spans="1:27">
      <c r="A433" s="109"/>
      <c r="B433" s="110" t="s">
        <v>670</v>
      </c>
      <c r="C433" s="109"/>
      <c r="D433" s="109"/>
      <c r="E433" s="110" t="s">
        <v>671</v>
      </c>
      <c r="F433" s="109"/>
      <c r="G433" s="109"/>
      <c r="H433" s="111">
        <v>595000</v>
      </c>
      <c r="I433" s="112">
        <v>216000</v>
      </c>
      <c r="J433" s="112">
        <v>79000</v>
      </c>
      <c r="K433" s="112">
        <v>0</v>
      </c>
      <c r="L433" s="112">
        <v>9000</v>
      </c>
      <c r="M433" s="112">
        <v>0</v>
      </c>
      <c r="N433" s="112">
        <v>150000</v>
      </c>
      <c r="O433" s="112">
        <v>0</v>
      </c>
      <c r="P433" s="112">
        <v>15000</v>
      </c>
      <c r="Q433" s="112">
        <v>0</v>
      </c>
      <c r="R433" s="112">
        <v>0</v>
      </c>
      <c r="S433" s="112">
        <v>0</v>
      </c>
      <c r="T433" s="112">
        <v>0</v>
      </c>
      <c r="U433" s="112">
        <v>0</v>
      </c>
      <c r="V433" s="112">
        <v>60000</v>
      </c>
      <c r="W433" s="112">
        <v>0</v>
      </c>
      <c r="X433" s="112">
        <v>0</v>
      </c>
      <c r="Y433" s="112">
        <v>0</v>
      </c>
      <c r="Z433" s="112">
        <v>0</v>
      </c>
      <c r="AA433" s="112">
        <v>66000</v>
      </c>
    </row>
    <row r="434" ht="13.5" customHeight="1" spans="1:27">
      <c r="A434" s="110" t="s">
        <v>612</v>
      </c>
      <c r="B434" s="110" t="s">
        <v>670</v>
      </c>
      <c r="C434" s="110" t="s">
        <v>672</v>
      </c>
      <c r="D434" s="109"/>
      <c r="E434" s="110" t="s">
        <v>991</v>
      </c>
      <c r="F434" s="110" t="s">
        <v>980</v>
      </c>
      <c r="G434" s="110" t="s">
        <v>992</v>
      </c>
      <c r="H434" s="111">
        <v>35000</v>
      </c>
      <c r="I434" s="112">
        <v>10000</v>
      </c>
      <c r="J434" s="112">
        <v>5000</v>
      </c>
      <c r="K434" s="112">
        <v>0</v>
      </c>
      <c r="L434" s="112">
        <v>600</v>
      </c>
      <c r="M434" s="112">
        <v>0</v>
      </c>
      <c r="N434" s="112">
        <v>10000</v>
      </c>
      <c r="O434" s="112">
        <v>0</v>
      </c>
      <c r="P434" s="112">
        <v>1000</v>
      </c>
      <c r="Q434" s="112">
        <v>0</v>
      </c>
      <c r="R434" s="112">
        <v>0</v>
      </c>
      <c r="S434" s="112">
        <v>0</v>
      </c>
      <c r="T434" s="112">
        <v>0</v>
      </c>
      <c r="U434" s="112">
        <v>0</v>
      </c>
      <c r="V434" s="112">
        <v>4000</v>
      </c>
      <c r="W434" s="112">
        <v>0</v>
      </c>
      <c r="X434" s="112">
        <v>0</v>
      </c>
      <c r="Y434" s="112">
        <v>0</v>
      </c>
      <c r="Z434" s="112">
        <v>0</v>
      </c>
      <c r="AA434" s="112">
        <v>4400</v>
      </c>
    </row>
    <row r="435" ht="13.5" customHeight="1" spans="1:27">
      <c r="A435" s="110" t="s">
        <v>612</v>
      </c>
      <c r="B435" s="110" t="s">
        <v>670</v>
      </c>
      <c r="C435" s="110" t="s">
        <v>672</v>
      </c>
      <c r="D435" s="109"/>
      <c r="E435" s="110" t="s">
        <v>991</v>
      </c>
      <c r="F435" s="110" t="s">
        <v>980</v>
      </c>
      <c r="G435" s="110" t="s">
        <v>993</v>
      </c>
      <c r="H435" s="111">
        <v>24000</v>
      </c>
      <c r="I435" s="112">
        <v>20000</v>
      </c>
      <c r="J435" s="112">
        <v>4000</v>
      </c>
      <c r="K435" s="112">
        <v>0</v>
      </c>
      <c r="L435" s="112">
        <v>0</v>
      </c>
      <c r="M435" s="112">
        <v>0</v>
      </c>
      <c r="N435" s="112">
        <v>0</v>
      </c>
      <c r="O435" s="112">
        <v>0</v>
      </c>
      <c r="P435" s="112">
        <v>0</v>
      </c>
      <c r="Q435" s="112">
        <v>0</v>
      </c>
      <c r="R435" s="112">
        <v>0</v>
      </c>
      <c r="S435" s="112">
        <v>0</v>
      </c>
      <c r="T435" s="112">
        <v>0</v>
      </c>
      <c r="U435" s="112">
        <v>0</v>
      </c>
      <c r="V435" s="112">
        <v>0</v>
      </c>
      <c r="W435" s="112">
        <v>0</v>
      </c>
      <c r="X435" s="112">
        <v>0</v>
      </c>
      <c r="Y435" s="112">
        <v>0</v>
      </c>
      <c r="Z435" s="112">
        <v>0</v>
      </c>
      <c r="AA435" s="112">
        <v>0</v>
      </c>
    </row>
    <row r="436" ht="13.5" customHeight="1" spans="1:27">
      <c r="A436" s="110" t="s">
        <v>612</v>
      </c>
      <c r="B436" s="110" t="s">
        <v>670</v>
      </c>
      <c r="C436" s="110" t="s">
        <v>672</v>
      </c>
      <c r="D436" s="109"/>
      <c r="E436" s="110" t="s">
        <v>991</v>
      </c>
      <c r="F436" s="110" t="s">
        <v>980</v>
      </c>
      <c r="G436" s="110" t="s">
        <v>994</v>
      </c>
      <c r="H436" s="111">
        <v>30000</v>
      </c>
      <c r="I436" s="112">
        <v>30000</v>
      </c>
      <c r="J436" s="112">
        <v>0</v>
      </c>
      <c r="K436" s="112">
        <v>0</v>
      </c>
      <c r="L436" s="112">
        <v>0</v>
      </c>
      <c r="M436" s="112">
        <v>0</v>
      </c>
      <c r="N436" s="112">
        <v>0</v>
      </c>
      <c r="O436" s="112">
        <v>0</v>
      </c>
      <c r="P436" s="112">
        <v>0</v>
      </c>
      <c r="Q436" s="112">
        <v>0</v>
      </c>
      <c r="R436" s="112">
        <v>0</v>
      </c>
      <c r="S436" s="112">
        <v>0</v>
      </c>
      <c r="T436" s="112">
        <v>0</v>
      </c>
      <c r="U436" s="112">
        <v>0</v>
      </c>
      <c r="V436" s="112">
        <v>0</v>
      </c>
      <c r="W436" s="112">
        <v>0</v>
      </c>
      <c r="X436" s="112">
        <v>0</v>
      </c>
      <c r="Y436" s="112">
        <v>0</v>
      </c>
      <c r="Z436" s="112">
        <v>0</v>
      </c>
      <c r="AA436" s="112">
        <v>0</v>
      </c>
    </row>
    <row r="437" ht="13.5" customHeight="1" spans="1:27">
      <c r="A437" s="110" t="s">
        <v>612</v>
      </c>
      <c r="B437" s="110" t="s">
        <v>670</v>
      </c>
      <c r="C437" s="110" t="s">
        <v>672</v>
      </c>
      <c r="D437" s="109"/>
      <c r="E437" s="110" t="s">
        <v>991</v>
      </c>
      <c r="F437" s="110" t="s">
        <v>980</v>
      </c>
      <c r="G437" s="110" t="s">
        <v>995</v>
      </c>
      <c r="H437" s="111">
        <v>35000</v>
      </c>
      <c r="I437" s="112">
        <v>10000</v>
      </c>
      <c r="J437" s="112">
        <v>5000</v>
      </c>
      <c r="K437" s="112">
        <v>0</v>
      </c>
      <c r="L437" s="112">
        <v>600</v>
      </c>
      <c r="M437" s="112">
        <v>0</v>
      </c>
      <c r="N437" s="112">
        <v>10000</v>
      </c>
      <c r="O437" s="112">
        <v>0</v>
      </c>
      <c r="P437" s="112">
        <v>1000</v>
      </c>
      <c r="Q437" s="112">
        <v>0</v>
      </c>
      <c r="R437" s="112">
        <v>0</v>
      </c>
      <c r="S437" s="112">
        <v>0</v>
      </c>
      <c r="T437" s="112">
        <v>0</v>
      </c>
      <c r="U437" s="112">
        <v>0</v>
      </c>
      <c r="V437" s="112">
        <v>4000</v>
      </c>
      <c r="W437" s="112">
        <v>0</v>
      </c>
      <c r="X437" s="112">
        <v>0</v>
      </c>
      <c r="Y437" s="112">
        <v>0</v>
      </c>
      <c r="Z437" s="112">
        <v>0</v>
      </c>
      <c r="AA437" s="112">
        <v>4400</v>
      </c>
    </row>
    <row r="438" ht="13.5" customHeight="1" spans="1:27">
      <c r="A438" s="110" t="s">
        <v>612</v>
      </c>
      <c r="B438" s="110" t="s">
        <v>670</v>
      </c>
      <c r="C438" s="110" t="s">
        <v>672</v>
      </c>
      <c r="D438" s="109"/>
      <c r="E438" s="110" t="s">
        <v>991</v>
      </c>
      <c r="F438" s="110" t="s">
        <v>980</v>
      </c>
      <c r="G438" s="110" t="s">
        <v>996</v>
      </c>
      <c r="H438" s="111">
        <v>35000</v>
      </c>
      <c r="I438" s="112">
        <v>10000</v>
      </c>
      <c r="J438" s="112">
        <v>5000</v>
      </c>
      <c r="K438" s="112">
        <v>0</v>
      </c>
      <c r="L438" s="112">
        <v>600</v>
      </c>
      <c r="M438" s="112">
        <v>0</v>
      </c>
      <c r="N438" s="112">
        <v>10000</v>
      </c>
      <c r="O438" s="112">
        <v>0</v>
      </c>
      <c r="P438" s="112">
        <v>1000</v>
      </c>
      <c r="Q438" s="112">
        <v>0</v>
      </c>
      <c r="R438" s="112">
        <v>0</v>
      </c>
      <c r="S438" s="112">
        <v>0</v>
      </c>
      <c r="T438" s="112">
        <v>0</v>
      </c>
      <c r="U438" s="112">
        <v>0</v>
      </c>
      <c r="V438" s="112">
        <v>4000</v>
      </c>
      <c r="W438" s="112">
        <v>0</v>
      </c>
      <c r="X438" s="112">
        <v>0</v>
      </c>
      <c r="Y438" s="112">
        <v>0</v>
      </c>
      <c r="Z438" s="112">
        <v>0</v>
      </c>
      <c r="AA438" s="112">
        <v>4400</v>
      </c>
    </row>
    <row r="439" ht="13.5" customHeight="1" spans="1:27">
      <c r="A439" s="110" t="s">
        <v>612</v>
      </c>
      <c r="B439" s="110" t="s">
        <v>670</v>
      </c>
      <c r="C439" s="110" t="s">
        <v>672</v>
      </c>
      <c r="D439" s="109"/>
      <c r="E439" s="110" t="s">
        <v>991</v>
      </c>
      <c r="F439" s="110" t="s">
        <v>980</v>
      </c>
      <c r="G439" s="110" t="s">
        <v>997</v>
      </c>
      <c r="H439" s="111">
        <v>35000</v>
      </c>
      <c r="I439" s="112">
        <v>10000</v>
      </c>
      <c r="J439" s="112">
        <v>5000</v>
      </c>
      <c r="K439" s="112">
        <v>0</v>
      </c>
      <c r="L439" s="112">
        <v>600</v>
      </c>
      <c r="M439" s="112">
        <v>0</v>
      </c>
      <c r="N439" s="112">
        <v>10000</v>
      </c>
      <c r="O439" s="112">
        <v>0</v>
      </c>
      <c r="P439" s="112">
        <v>1000</v>
      </c>
      <c r="Q439" s="112">
        <v>0</v>
      </c>
      <c r="R439" s="112">
        <v>0</v>
      </c>
      <c r="S439" s="112">
        <v>0</v>
      </c>
      <c r="T439" s="112">
        <v>0</v>
      </c>
      <c r="U439" s="112">
        <v>0</v>
      </c>
      <c r="V439" s="112">
        <v>4000</v>
      </c>
      <c r="W439" s="112">
        <v>0</v>
      </c>
      <c r="X439" s="112">
        <v>0</v>
      </c>
      <c r="Y439" s="112">
        <v>0</v>
      </c>
      <c r="Z439" s="112">
        <v>0</v>
      </c>
      <c r="AA439" s="112">
        <v>4400</v>
      </c>
    </row>
    <row r="440" ht="13.5" customHeight="1" spans="1:27">
      <c r="A440" s="110" t="s">
        <v>612</v>
      </c>
      <c r="B440" s="110" t="s">
        <v>670</v>
      </c>
      <c r="C440" s="110" t="s">
        <v>672</v>
      </c>
      <c r="D440" s="109"/>
      <c r="E440" s="110" t="s">
        <v>991</v>
      </c>
      <c r="F440" s="110" t="s">
        <v>980</v>
      </c>
      <c r="G440" s="110" t="s">
        <v>998</v>
      </c>
      <c r="H440" s="111">
        <v>35000</v>
      </c>
      <c r="I440" s="112">
        <v>10000</v>
      </c>
      <c r="J440" s="112">
        <v>5000</v>
      </c>
      <c r="K440" s="112">
        <v>0</v>
      </c>
      <c r="L440" s="112">
        <v>600</v>
      </c>
      <c r="M440" s="112">
        <v>0</v>
      </c>
      <c r="N440" s="112">
        <v>10000</v>
      </c>
      <c r="O440" s="112">
        <v>0</v>
      </c>
      <c r="P440" s="112">
        <v>1000</v>
      </c>
      <c r="Q440" s="112">
        <v>0</v>
      </c>
      <c r="R440" s="112">
        <v>0</v>
      </c>
      <c r="S440" s="112">
        <v>0</v>
      </c>
      <c r="T440" s="112">
        <v>0</v>
      </c>
      <c r="U440" s="112">
        <v>0</v>
      </c>
      <c r="V440" s="112">
        <v>4000</v>
      </c>
      <c r="W440" s="112">
        <v>0</v>
      </c>
      <c r="X440" s="112">
        <v>0</v>
      </c>
      <c r="Y440" s="112">
        <v>0</v>
      </c>
      <c r="Z440" s="112">
        <v>0</v>
      </c>
      <c r="AA440" s="112">
        <v>4400</v>
      </c>
    </row>
    <row r="441" ht="13.5" customHeight="1" spans="1:27">
      <c r="A441" s="110" t="s">
        <v>612</v>
      </c>
      <c r="B441" s="110" t="s">
        <v>670</v>
      </c>
      <c r="C441" s="110" t="s">
        <v>672</v>
      </c>
      <c r="D441" s="109"/>
      <c r="E441" s="110" t="s">
        <v>991</v>
      </c>
      <c r="F441" s="110" t="s">
        <v>980</v>
      </c>
      <c r="G441" s="110" t="s">
        <v>999</v>
      </c>
      <c r="H441" s="111">
        <v>35000</v>
      </c>
      <c r="I441" s="112">
        <v>10000</v>
      </c>
      <c r="J441" s="112">
        <v>5000</v>
      </c>
      <c r="K441" s="112">
        <v>0</v>
      </c>
      <c r="L441" s="112">
        <v>600</v>
      </c>
      <c r="M441" s="112">
        <v>0</v>
      </c>
      <c r="N441" s="112">
        <v>10000</v>
      </c>
      <c r="O441" s="112">
        <v>0</v>
      </c>
      <c r="P441" s="112">
        <v>1000</v>
      </c>
      <c r="Q441" s="112">
        <v>0</v>
      </c>
      <c r="R441" s="112">
        <v>0</v>
      </c>
      <c r="S441" s="112">
        <v>0</v>
      </c>
      <c r="T441" s="112">
        <v>0</v>
      </c>
      <c r="U441" s="112">
        <v>0</v>
      </c>
      <c r="V441" s="112">
        <v>4000</v>
      </c>
      <c r="W441" s="112">
        <v>0</v>
      </c>
      <c r="X441" s="112">
        <v>0</v>
      </c>
      <c r="Y441" s="112">
        <v>0</v>
      </c>
      <c r="Z441" s="112">
        <v>0</v>
      </c>
      <c r="AA441" s="112">
        <v>4400</v>
      </c>
    </row>
    <row r="442" ht="13.5" customHeight="1" spans="1:27">
      <c r="A442" s="110" t="s">
        <v>612</v>
      </c>
      <c r="B442" s="110" t="s">
        <v>670</v>
      </c>
      <c r="C442" s="110" t="s">
        <v>672</v>
      </c>
      <c r="D442" s="109"/>
      <c r="E442" s="110" t="s">
        <v>991</v>
      </c>
      <c r="F442" s="110" t="s">
        <v>980</v>
      </c>
      <c r="G442" s="110" t="s">
        <v>1000</v>
      </c>
      <c r="H442" s="111">
        <v>35000</v>
      </c>
      <c r="I442" s="112">
        <v>10000</v>
      </c>
      <c r="J442" s="112">
        <v>5000</v>
      </c>
      <c r="K442" s="112">
        <v>0</v>
      </c>
      <c r="L442" s="112">
        <v>600</v>
      </c>
      <c r="M442" s="112">
        <v>0</v>
      </c>
      <c r="N442" s="112">
        <v>10000</v>
      </c>
      <c r="O442" s="112">
        <v>0</v>
      </c>
      <c r="P442" s="112">
        <v>1000</v>
      </c>
      <c r="Q442" s="112">
        <v>0</v>
      </c>
      <c r="R442" s="112">
        <v>0</v>
      </c>
      <c r="S442" s="112">
        <v>0</v>
      </c>
      <c r="T442" s="112">
        <v>0</v>
      </c>
      <c r="U442" s="112">
        <v>0</v>
      </c>
      <c r="V442" s="112">
        <v>4000</v>
      </c>
      <c r="W442" s="112">
        <v>0</v>
      </c>
      <c r="X442" s="112">
        <v>0</v>
      </c>
      <c r="Y442" s="112">
        <v>0</v>
      </c>
      <c r="Z442" s="112">
        <v>0</v>
      </c>
      <c r="AA442" s="112">
        <v>4400</v>
      </c>
    </row>
    <row r="443" ht="13.5" customHeight="1" spans="1:27">
      <c r="A443" s="110" t="s">
        <v>612</v>
      </c>
      <c r="B443" s="110" t="s">
        <v>670</v>
      </c>
      <c r="C443" s="110" t="s">
        <v>672</v>
      </c>
      <c r="D443" s="109"/>
      <c r="E443" s="110" t="s">
        <v>991</v>
      </c>
      <c r="F443" s="110" t="s">
        <v>980</v>
      </c>
      <c r="G443" s="110" t="s">
        <v>1001</v>
      </c>
      <c r="H443" s="111">
        <v>35000</v>
      </c>
      <c r="I443" s="112">
        <v>10000</v>
      </c>
      <c r="J443" s="112">
        <v>5000</v>
      </c>
      <c r="K443" s="112">
        <v>0</v>
      </c>
      <c r="L443" s="112">
        <v>600</v>
      </c>
      <c r="M443" s="112">
        <v>0</v>
      </c>
      <c r="N443" s="112">
        <v>10000</v>
      </c>
      <c r="O443" s="112">
        <v>0</v>
      </c>
      <c r="P443" s="112">
        <v>1000</v>
      </c>
      <c r="Q443" s="112">
        <v>0</v>
      </c>
      <c r="R443" s="112">
        <v>0</v>
      </c>
      <c r="S443" s="112">
        <v>0</v>
      </c>
      <c r="T443" s="112">
        <v>0</v>
      </c>
      <c r="U443" s="112">
        <v>0</v>
      </c>
      <c r="V443" s="112">
        <v>4000</v>
      </c>
      <c r="W443" s="112">
        <v>0</v>
      </c>
      <c r="X443" s="112">
        <v>0</v>
      </c>
      <c r="Y443" s="112">
        <v>0</v>
      </c>
      <c r="Z443" s="112">
        <v>0</v>
      </c>
      <c r="AA443" s="112">
        <v>4400</v>
      </c>
    </row>
    <row r="444" ht="13.5" customHeight="1" spans="1:27">
      <c r="A444" s="110" t="s">
        <v>612</v>
      </c>
      <c r="B444" s="110" t="s">
        <v>670</v>
      </c>
      <c r="C444" s="110" t="s">
        <v>672</v>
      </c>
      <c r="D444" s="109"/>
      <c r="E444" s="110" t="s">
        <v>991</v>
      </c>
      <c r="F444" s="110" t="s">
        <v>980</v>
      </c>
      <c r="G444" s="110" t="s">
        <v>1002</v>
      </c>
      <c r="H444" s="111">
        <v>16000</v>
      </c>
      <c r="I444" s="112">
        <v>16000</v>
      </c>
      <c r="J444" s="112">
        <v>0</v>
      </c>
      <c r="K444" s="112">
        <v>0</v>
      </c>
      <c r="L444" s="112">
        <v>0</v>
      </c>
      <c r="M444" s="112">
        <v>0</v>
      </c>
      <c r="N444" s="112">
        <v>0</v>
      </c>
      <c r="O444" s="112">
        <v>0</v>
      </c>
      <c r="P444" s="112">
        <v>0</v>
      </c>
      <c r="Q444" s="112">
        <v>0</v>
      </c>
      <c r="R444" s="112">
        <v>0</v>
      </c>
      <c r="S444" s="112">
        <v>0</v>
      </c>
      <c r="T444" s="112">
        <v>0</v>
      </c>
      <c r="U444" s="112">
        <v>0</v>
      </c>
      <c r="V444" s="112">
        <v>0</v>
      </c>
      <c r="W444" s="112">
        <v>0</v>
      </c>
      <c r="X444" s="112">
        <v>0</v>
      </c>
      <c r="Y444" s="112">
        <v>0</v>
      </c>
      <c r="Z444" s="112">
        <v>0</v>
      </c>
      <c r="AA444" s="112">
        <v>0</v>
      </c>
    </row>
    <row r="445" ht="13.5" customHeight="1" spans="1:27">
      <c r="A445" s="110" t="s">
        <v>612</v>
      </c>
      <c r="B445" s="110" t="s">
        <v>670</v>
      </c>
      <c r="C445" s="110" t="s">
        <v>672</v>
      </c>
      <c r="D445" s="109"/>
      <c r="E445" s="110" t="s">
        <v>991</v>
      </c>
      <c r="F445" s="110" t="s">
        <v>980</v>
      </c>
      <c r="G445" s="110" t="s">
        <v>1003</v>
      </c>
      <c r="H445" s="111">
        <v>35000</v>
      </c>
      <c r="I445" s="112">
        <v>10000</v>
      </c>
      <c r="J445" s="112">
        <v>5000</v>
      </c>
      <c r="K445" s="112">
        <v>0</v>
      </c>
      <c r="L445" s="112">
        <v>600</v>
      </c>
      <c r="M445" s="112">
        <v>0</v>
      </c>
      <c r="N445" s="112">
        <v>10000</v>
      </c>
      <c r="O445" s="112">
        <v>0</v>
      </c>
      <c r="P445" s="112">
        <v>1000</v>
      </c>
      <c r="Q445" s="112">
        <v>0</v>
      </c>
      <c r="R445" s="112">
        <v>0</v>
      </c>
      <c r="S445" s="112">
        <v>0</v>
      </c>
      <c r="T445" s="112">
        <v>0</v>
      </c>
      <c r="U445" s="112">
        <v>0</v>
      </c>
      <c r="V445" s="112">
        <v>4000</v>
      </c>
      <c r="W445" s="112">
        <v>0</v>
      </c>
      <c r="X445" s="112">
        <v>0</v>
      </c>
      <c r="Y445" s="112">
        <v>0</v>
      </c>
      <c r="Z445" s="112">
        <v>0</v>
      </c>
      <c r="AA445" s="112">
        <v>4400</v>
      </c>
    </row>
    <row r="446" ht="13.5" customHeight="1" spans="1:27">
      <c r="A446" s="110" t="s">
        <v>612</v>
      </c>
      <c r="B446" s="110" t="s">
        <v>670</v>
      </c>
      <c r="C446" s="110" t="s">
        <v>672</v>
      </c>
      <c r="D446" s="109"/>
      <c r="E446" s="110" t="s">
        <v>991</v>
      </c>
      <c r="F446" s="110" t="s">
        <v>980</v>
      </c>
      <c r="G446" s="110" t="s">
        <v>1004</v>
      </c>
      <c r="H446" s="111">
        <v>35000</v>
      </c>
      <c r="I446" s="112">
        <v>10000</v>
      </c>
      <c r="J446" s="112">
        <v>5000</v>
      </c>
      <c r="K446" s="112">
        <v>0</v>
      </c>
      <c r="L446" s="112">
        <v>600</v>
      </c>
      <c r="M446" s="112">
        <v>0</v>
      </c>
      <c r="N446" s="112">
        <v>10000</v>
      </c>
      <c r="O446" s="112">
        <v>0</v>
      </c>
      <c r="P446" s="112">
        <v>1000</v>
      </c>
      <c r="Q446" s="112">
        <v>0</v>
      </c>
      <c r="R446" s="112">
        <v>0</v>
      </c>
      <c r="S446" s="112">
        <v>0</v>
      </c>
      <c r="T446" s="112">
        <v>0</v>
      </c>
      <c r="U446" s="112">
        <v>0</v>
      </c>
      <c r="V446" s="112">
        <v>4000</v>
      </c>
      <c r="W446" s="112">
        <v>0</v>
      </c>
      <c r="X446" s="112">
        <v>0</v>
      </c>
      <c r="Y446" s="112">
        <v>0</v>
      </c>
      <c r="Z446" s="112">
        <v>0</v>
      </c>
      <c r="AA446" s="112">
        <v>4400</v>
      </c>
    </row>
    <row r="447" ht="13.5" customHeight="1" spans="1:27">
      <c r="A447" s="110" t="s">
        <v>612</v>
      </c>
      <c r="B447" s="110" t="s">
        <v>670</v>
      </c>
      <c r="C447" s="110" t="s">
        <v>672</v>
      </c>
      <c r="D447" s="109"/>
      <c r="E447" s="110" t="s">
        <v>991</v>
      </c>
      <c r="F447" s="110" t="s">
        <v>980</v>
      </c>
      <c r="G447" s="110" t="s">
        <v>1005</v>
      </c>
      <c r="H447" s="111">
        <v>35000</v>
      </c>
      <c r="I447" s="112">
        <v>10000</v>
      </c>
      <c r="J447" s="112">
        <v>5000</v>
      </c>
      <c r="K447" s="112">
        <v>0</v>
      </c>
      <c r="L447" s="112">
        <v>600</v>
      </c>
      <c r="M447" s="112">
        <v>0</v>
      </c>
      <c r="N447" s="112">
        <v>10000</v>
      </c>
      <c r="O447" s="112">
        <v>0</v>
      </c>
      <c r="P447" s="112">
        <v>1000</v>
      </c>
      <c r="Q447" s="112">
        <v>0</v>
      </c>
      <c r="R447" s="112">
        <v>0</v>
      </c>
      <c r="S447" s="112">
        <v>0</v>
      </c>
      <c r="T447" s="112">
        <v>0</v>
      </c>
      <c r="U447" s="112">
        <v>0</v>
      </c>
      <c r="V447" s="112">
        <v>4000</v>
      </c>
      <c r="W447" s="112">
        <v>0</v>
      </c>
      <c r="X447" s="112">
        <v>0</v>
      </c>
      <c r="Y447" s="112">
        <v>0</v>
      </c>
      <c r="Z447" s="112">
        <v>0</v>
      </c>
      <c r="AA447" s="112">
        <v>4400</v>
      </c>
    </row>
    <row r="448" ht="13.5" customHeight="1" spans="1:27">
      <c r="A448" s="110" t="s">
        <v>612</v>
      </c>
      <c r="B448" s="110" t="s">
        <v>670</v>
      </c>
      <c r="C448" s="110" t="s">
        <v>672</v>
      </c>
      <c r="D448" s="109"/>
      <c r="E448" s="110" t="s">
        <v>991</v>
      </c>
      <c r="F448" s="110" t="s">
        <v>980</v>
      </c>
      <c r="G448" s="110" t="s">
        <v>1006</v>
      </c>
      <c r="H448" s="111">
        <v>35000</v>
      </c>
      <c r="I448" s="112">
        <v>10000</v>
      </c>
      <c r="J448" s="112">
        <v>5000</v>
      </c>
      <c r="K448" s="112">
        <v>0</v>
      </c>
      <c r="L448" s="112">
        <v>600</v>
      </c>
      <c r="M448" s="112">
        <v>0</v>
      </c>
      <c r="N448" s="112">
        <v>10000</v>
      </c>
      <c r="O448" s="112">
        <v>0</v>
      </c>
      <c r="P448" s="112">
        <v>1000</v>
      </c>
      <c r="Q448" s="112">
        <v>0</v>
      </c>
      <c r="R448" s="112">
        <v>0</v>
      </c>
      <c r="S448" s="112">
        <v>0</v>
      </c>
      <c r="T448" s="112">
        <v>0</v>
      </c>
      <c r="U448" s="112">
        <v>0</v>
      </c>
      <c r="V448" s="112">
        <v>4000</v>
      </c>
      <c r="W448" s="112">
        <v>0</v>
      </c>
      <c r="X448" s="112">
        <v>0</v>
      </c>
      <c r="Y448" s="112">
        <v>0</v>
      </c>
      <c r="Z448" s="112">
        <v>0</v>
      </c>
      <c r="AA448" s="112">
        <v>4400</v>
      </c>
    </row>
    <row r="449" ht="13.5" customHeight="1" spans="1:27">
      <c r="A449" s="110" t="s">
        <v>612</v>
      </c>
      <c r="B449" s="110" t="s">
        <v>670</v>
      </c>
      <c r="C449" s="110" t="s">
        <v>672</v>
      </c>
      <c r="D449" s="109"/>
      <c r="E449" s="110" t="s">
        <v>991</v>
      </c>
      <c r="F449" s="110" t="s">
        <v>980</v>
      </c>
      <c r="G449" s="110" t="s">
        <v>1007</v>
      </c>
      <c r="H449" s="111">
        <v>35000</v>
      </c>
      <c r="I449" s="112">
        <v>10000</v>
      </c>
      <c r="J449" s="112">
        <v>5000</v>
      </c>
      <c r="K449" s="112">
        <v>0</v>
      </c>
      <c r="L449" s="112">
        <v>600</v>
      </c>
      <c r="M449" s="112">
        <v>0</v>
      </c>
      <c r="N449" s="112">
        <v>10000</v>
      </c>
      <c r="O449" s="112">
        <v>0</v>
      </c>
      <c r="P449" s="112">
        <v>1000</v>
      </c>
      <c r="Q449" s="112">
        <v>0</v>
      </c>
      <c r="R449" s="112">
        <v>0</v>
      </c>
      <c r="S449" s="112">
        <v>0</v>
      </c>
      <c r="T449" s="112">
        <v>0</v>
      </c>
      <c r="U449" s="112">
        <v>0</v>
      </c>
      <c r="V449" s="112">
        <v>4000</v>
      </c>
      <c r="W449" s="112">
        <v>0</v>
      </c>
      <c r="X449" s="112">
        <v>0</v>
      </c>
      <c r="Y449" s="112">
        <v>0</v>
      </c>
      <c r="Z449" s="112">
        <v>0</v>
      </c>
      <c r="AA449" s="112">
        <v>4400</v>
      </c>
    </row>
    <row r="450" ht="13.5" customHeight="1" spans="1:27">
      <c r="A450" s="110" t="s">
        <v>612</v>
      </c>
      <c r="B450" s="110" t="s">
        <v>670</v>
      </c>
      <c r="C450" s="110" t="s">
        <v>672</v>
      </c>
      <c r="D450" s="109"/>
      <c r="E450" s="110" t="s">
        <v>991</v>
      </c>
      <c r="F450" s="110" t="s">
        <v>980</v>
      </c>
      <c r="G450" s="110" t="s">
        <v>1008</v>
      </c>
      <c r="H450" s="111">
        <v>35000</v>
      </c>
      <c r="I450" s="112">
        <v>10000</v>
      </c>
      <c r="J450" s="112">
        <v>5000</v>
      </c>
      <c r="K450" s="112">
        <v>0</v>
      </c>
      <c r="L450" s="112">
        <v>600</v>
      </c>
      <c r="M450" s="112">
        <v>0</v>
      </c>
      <c r="N450" s="112">
        <v>10000</v>
      </c>
      <c r="O450" s="112">
        <v>0</v>
      </c>
      <c r="P450" s="112">
        <v>1000</v>
      </c>
      <c r="Q450" s="112">
        <v>0</v>
      </c>
      <c r="R450" s="112">
        <v>0</v>
      </c>
      <c r="S450" s="112">
        <v>0</v>
      </c>
      <c r="T450" s="112">
        <v>0</v>
      </c>
      <c r="U450" s="112">
        <v>0</v>
      </c>
      <c r="V450" s="112">
        <v>4000</v>
      </c>
      <c r="W450" s="112">
        <v>0</v>
      </c>
      <c r="X450" s="112">
        <v>0</v>
      </c>
      <c r="Y450" s="112">
        <v>0</v>
      </c>
      <c r="Z450" s="112">
        <v>0</v>
      </c>
      <c r="AA450" s="112">
        <v>4400</v>
      </c>
    </row>
    <row r="451" ht="13.5" customHeight="1" spans="1:27">
      <c r="A451" s="110" t="s">
        <v>612</v>
      </c>
      <c r="B451" s="110" t="s">
        <v>670</v>
      </c>
      <c r="C451" s="110" t="s">
        <v>672</v>
      </c>
      <c r="D451" s="109"/>
      <c r="E451" s="110" t="s">
        <v>991</v>
      </c>
      <c r="F451" s="110" t="s">
        <v>980</v>
      </c>
      <c r="G451" s="110" t="s">
        <v>1009</v>
      </c>
      <c r="H451" s="111">
        <v>35000</v>
      </c>
      <c r="I451" s="112">
        <v>10000</v>
      </c>
      <c r="J451" s="112">
        <v>5000</v>
      </c>
      <c r="K451" s="112">
        <v>0</v>
      </c>
      <c r="L451" s="112">
        <v>600</v>
      </c>
      <c r="M451" s="112">
        <v>0</v>
      </c>
      <c r="N451" s="112">
        <v>10000</v>
      </c>
      <c r="O451" s="112">
        <v>0</v>
      </c>
      <c r="P451" s="112">
        <v>1000</v>
      </c>
      <c r="Q451" s="112">
        <v>0</v>
      </c>
      <c r="R451" s="112">
        <v>0</v>
      </c>
      <c r="S451" s="112">
        <v>0</v>
      </c>
      <c r="T451" s="112">
        <v>0</v>
      </c>
      <c r="U451" s="112">
        <v>0</v>
      </c>
      <c r="V451" s="112">
        <v>4000</v>
      </c>
      <c r="W451" s="112">
        <v>0</v>
      </c>
      <c r="X451" s="112">
        <v>0</v>
      </c>
      <c r="Y451" s="112">
        <v>0</v>
      </c>
      <c r="Z451" s="112">
        <v>0</v>
      </c>
      <c r="AA451" s="112">
        <v>4400</v>
      </c>
    </row>
    <row r="452" ht="13.5" customHeight="1" spans="1:27">
      <c r="A452" s="109"/>
      <c r="B452" s="109"/>
      <c r="C452" s="109"/>
      <c r="D452" s="110" t="s">
        <v>1010</v>
      </c>
      <c r="E452" s="110" t="s">
        <v>1011</v>
      </c>
      <c r="F452" s="109"/>
      <c r="G452" s="109"/>
      <c r="H452" s="111">
        <v>1322550</v>
      </c>
      <c r="I452" s="112">
        <v>367600</v>
      </c>
      <c r="J452" s="112">
        <v>78900</v>
      </c>
      <c r="K452" s="112">
        <v>26800</v>
      </c>
      <c r="L452" s="112">
        <v>40800</v>
      </c>
      <c r="M452" s="112">
        <v>21100</v>
      </c>
      <c r="N452" s="112">
        <v>102400</v>
      </c>
      <c r="O452" s="112">
        <v>75800</v>
      </c>
      <c r="P452" s="112">
        <v>140400</v>
      </c>
      <c r="Q452" s="112">
        <v>0</v>
      </c>
      <c r="R452" s="112">
        <v>37800</v>
      </c>
      <c r="S452" s="112">
        <v>51000</v>
      </c>
      <c r="T452" s="112">
        <v>18200</v>
      </c>
      <c r="U452" s="112">
        <v>0</v>
      </c>
      <c r="V452" s="112">
        <v>136000</v>
      </c>
      <c r="W452" s="112">
        <v>0</v>
      </c>
      <c r="X452" s="112">
        <v>80750</v>
      </c>
      <c r="Y452" s="112">
        <v>0</v>
      </c>
      <c r="Z452" s="112">
        <v>0</v>
      </c>
      <c r="AA452" s="112">
        <v>145000</v>
      </c>
    </row>
    <row r="453" ht="13.5" customHeight="1" spans="1:27">
      <c r="A453" s="109"/>
      <c r="B453" s="109"/>
      <c r="C453" s="109"/>
      <c r="D453" s="110" t="s">
        <v>1012</v>
      </c>
      <c r="E453" s="110" t="s">
        <v>45</v>
      </c>
      <c r="F453" s="109"/>
      <c r="G453" s="109"/>
      <c r="H453" s="111">
        <v>1322550</v>
      </c>
      <c r="I453" s="112">
        <v>367600</v>
      </c>
      <c r="J453" s="112">
        <v>78900</v>
      </c>
      <c r="K453" s="112">
        <v>26800</v>
      </c>
      <c r="L453" s="112">
        <v>40800</v>
      </c>
      <c r="M453" s="112">
        <v>21100</v>
      </c>
      <c r="N453" s="112">
        <v>102400</v>
      </c>
      <c r="O453" s="112">
        <v>75800</v>
      </c>
      <c r="P453" s="112">
        <v>140400</v>
      </c>
      <c r="Q453" s="112">
        <v>0</v>
      </c>
      <c r="R453" s="112">
        <v>37800</v>
      </c>
      <c r="S453" s="112">
        <v>51000</v>
      </c>
      <c r="T453" s="112">
        <v>18200</v>
      </c>
      <c r="U453" s="112">
        <v>0</v>
      </c>
      <c r="V453" s="112">
        <v>136000</v>
      </c>
      <c r="W453" s="112">
        <v>0</v>
      </c>
      <c r="X453" s="112">
        <v>80750</v>
      </c>
      <c r="Y453" s="112">
        <v>0</v>
      </c>
      <c r="Z453" s="112">
        <v>0</v>
      </c>
      <c r="AA453" s="112">
        <v>145000</v>
      </c>
    </row>
    <row r="454" ht="13.5" customHeight="1" spans="1:27">
      <c r="A454" s="110" t="s">
        <v>37</v>
      </c>
      <c r="B454" s="109"/>
      <c r="C454" s="109"/>
      <c r="D454" s="109"/>
      <c r="E454" s="110" t="s">
        <v>38</v>
      </c>
      <c r="F454" s="109"/>
      <c r="G454" s="109"/>
      <c r="H454" s="111">
        <v>714000</v>
      </c>
      <c r="I454" s="112">
        <v>251600</v>
      </c>
      <c r="J454" s="112">
        <v>33000</v>
      </c>
      <c r="K454" s="112">
        <v>25000</v>
      </c>
      <c r="L454" s="112">
        <v>26000</v>
      </c>
      <c r="M454" s="112">
        <v>18000</v>
      </c>
      <c r="N454" s="112">
        <v>43400</v>
      </c>
      <c r="O454" s="112">
        <v>20000</v>
      </c>
      <c r="P454" s="112">
        <v>95000</v>
      </c>
      <c r="Q454" s="112">
        <v>0</v>
      </c>
      <c r="R454" s="112">
        <v>35000</v>
      </c>
      <c r="S454" s="112">
        <v>10000</v>
      </c>
      <c r="T454" s="112">
        <v>14000</v>
      </c>
      <c r="U454" s="112">
        <v>0</v>
      </c>
      <c r="V454" s="112">
        <v>19000</v>
      </c>
      <c r="W454" s="112">
        <v>0</v>
      </c>
      <c r="X454" s="112">
        <v>57000</v>
      </c>
      <c r="Y454" s="112">
        <v>0</v>
      </c>
      <c r="Z454" s="112">
        <v>0</v>
      </c>
      <c r="AA454" s="112">
        <v>67000</v>
      </c>
    </row>
    <row r="455" ht="13.5" customHeight="1" spans="1:27">
      <c r="A455" s="109"/>
      <c r="B455" s="110" t="s">
        <v>39</v>
      </c>
      <c r="C455" s="109"/>
      <c r="D455" s="109"/>
      <c r="E455" s="110" t="s">
        <v>40</v>
      </c>
      <c r="F455" s="109"/>
      <c r="G455" s="109"/>
      <c r="H455" s="111">
        <v>55000</v>
      </c>
      <c r="I455" s="112">
        <v>25000</v>
      </c>
      <c r="J455" s="112">
        <v>0</v>
      </c>
      <c r="K455" s="112">
        <v>0</v>
      </c>
      <c r="L455" s="112">
        <v>0</v>
      </c>
      <c r="M455" s="112">
        <v>0</v>
      </c>
      <c r="N455" s="112">
        <v>0</v>
      </c>
      <c r="O455" s="112">
        <v>0</v>
      </c>
      <c r="P455" s="112">
        <v>0</v>
      </c>
      <c r="Q455" s="112">
        <v>0</v>
      </c>
      <c r="R455" s="112">
        <v>30000</v>
      </c>
      <c r="S455" s="112">
        <v>0</v>
      </c>
      <c r="T455" s="112">
        <v>0</v>
      </c>
      <c r="U455" s="112">
        <v>0</v>
      </c>
      <c r="V455" s="112">
        <v>0</v>
      </c>
      <c r="W455" s="112">
        <v>0</v>
      </c>
      <c r="X455" s="112">
        <v>0</v>
      </c>
      <c r="Y455" s="112">
        <v>0</v>
      </c>
      <c r="Z455" s="112">
        <v>0</v>
      </c>
      <c r="AA455" s="112">
        <v>0</v>
      </c>
    </row>
    <row r="456" ht="13.5" customHeight="1" spans="1:27">
      <c r="A456" s="110" t="s">
        <v>37</v>
      </c>
      <c r="B456" s="110" t="s">
        <v>39</v>
      </c>
      <c r="C456" s="110" t="s">
        <v>41</v>
      </c>
      <c r="D456" s="109"/>
      <c r="E456" s="110" t="s">
        <v>765</v>
      </c>
      <c r="F456" s="110" t="s">
        <v>766</v>
      </c>
      <c r="G456" s="110" t="s">
        <v>967</v>
      </c>
      <c r="H456" s="111">
        <v>25000</v>
      </c>
      <c r="I456" s="112">
        <v>25000</v>
      </c>
      <c r="J456" s="112">
        <v>0</v>
      </c>
      <c r="K456" s="112">
        <v>0</v>
      </c>
      <c r="L456" s="112">
        <v>0</v>
      </c>
      <c r="M456" s="112">
        <v>0</v>
      </c>
      <c r="N456" s="112">
        <v>0</v>
      </c>
      <c r="O456" s="112">
        <v>0</v>
      </c>
      <c r="P456" s="112">
        <v>0</v>
      </c>
      <c r="Q456" s="112">
        <v>0</v>
      </c>
      <c r="R456" s="112">
        <v>0</v>
      </c>
      <c r="S456" s="112">
        <v>0</v>
      </c>
      <c r="T456" s="112">
        <v>0</v>
      </c>
      <c r="U456" s="112">
        <v>0</v>
      </c>
      <c r="V456" s="112">
        <v>0</v>
      </c>
      <c r="W456" s="112">
        <v>0</v>
      </c>
      <c r="X456" s="112">
        <v>0</v>
      </c>
      <c r="Y456" s="112">
        <v>0</v>
      </c>
      <c r="Z456" s="112">
        <v>0</v>
      </c>
      <c r="AA456" s="112">
        <v>0</v>
      </c>
    </row>
    <row r="457" ht="13.5" customHeight="1" spans="1:27">
      <c r="A457" s="110" t="s">
        <v>37</v>
      </c>
      <c r="B457" s="110" t="s">
        <v>39</v>
      </c>
      <c r="C457" s="110" t="s">
        <v>41</v>
      </c>
      <c r="D457" s="109"/>
      <c r="E457" s="110" t="s">
        <v>765</v>
      </c>
      <c r="F457" s="110" t="s">
        <v>766</v>
      </c>
      <c r="G457" s="110" t="s">
        <v>968</v>
      </c>
      <c r="H457" s="111">
        <v>30000</v>
      </c>
      <c r="I457" s="112">
        <v>0</v>
      </c>
      <c r="J457" s="112">
        <v>0</v>
      </c>
      <c r="K457" s="112">
        <v>0</v>
      </c>
      <c r="L457" s="112">
        <v>0</v>
      </c>
      <c r="M457" s="112">
        <v>0</v>
      </c>
      <c r="N457" s="112">
        <v>0</v>
      </c>
      <c r="O457" s="112">
        <v>0</v>
      </c>
      <c r="P457" s="112">
        <v>0</v>
      </c>
      <c r="Q457" s="112">
        <v>0</v>
      </c>
      <c r="R457" s="112">
        <v>30000</v>
      </c>
      <c r="S457" s="112">
        <v>0</v>
      </c>
      <c r="T457" s="112">
        <v>0</v>
      </c>
      <c r="U457" s="112">
        <v>0</v>
      </c>
      <c r="V457" s="112">
        <v>0</v>
      </c>
      <c r="W457" s="112">
        <v>0</v>
      </c>
      <c r="X457" s="112">
        <v>0</v>
      </c>
      <c r="Y457" s="112">
        <v>0</v>
      </c>
      <c r="Z457" s="112">
        <v>0</v>
      </c>
      <c r="AA457" s="112">
        <v>0</v>
      </c>
    </row>
    <row r="458" ht="13.5" customHeight="1" spans="1:27">
      <c r="A458" s="109"/>
      <c r="B458" s="110" t="s">
        <v>58</v>
      </c>
      <c r="C458" s="109"/>
      <c r="D458" s="109"/>
      <c r="E458" s="110" t="s">
        <v>59</v>
      </c>
      <c r="F458" s="109"/>
      <c r="G458" s="109"/>
      <c r="H458" s="111">
        <v>8000</v>
      </c>
      <c r="I458" s="112">
        <v>8000</v>
      </c>
      <c r="J458" s="112">
        <v>0</v>
      </c>
      <c r="K458" s="112">
        <v>0</v>
      </c>
      <c r="L458" s="112">
        <v>0</v>
      </c>
      <c r="M458" s="112">
        <v>0</v>
      </c>
      <c r="N458" s="112">
        <v>0</v>
      </c>
      <c r="O458" s="112">
        <v>0</v>
      </c>
      <c r="P458" s="112">
        <v>0</v>
      </c>
      <c r="Q458" s="112">
        <v>0</v>
      </c>
      <c r="R458" s="112">
        <v>0</v>
      </c>
      <c r="S458" s="112">
        <v>0</v>
      </c>
      <c r="T458" s="112">
        <v>0</v>
      </c>
      <c r="U458" s="112">
        <v>0</v>
      </c>
      <c r="V458" s="112">
        <v>0</v>
      </c>
      <c r="W458" s="112">
        <v>0</v>
      </c>
      <c r="X458" s="112">
        <v>0</v>
      </c>
      <c r="Y458" s="112">
        <v>0</v>
      </c>
      <c r="Z458" s="112">
        <v>0</v>
      </c>
      <c r="AA458" s="112">
        <v>0</v>
      </c>
    </row>
    <row r="459" ht="13.5" customHeight="1" spans="1:27">
      <c r="A459" s="110" t="s">
        <v>37</v>
      </c>
      <c r="B459" s="110" t="s">
        <v>58</v>
      </c>
      <c r="C459" s="110" t="s">
        <v>60</v>
      </c>
      <c r="D459" s="109"/>
      <c r="E459" s="110" t="s">
        <v>765</v>
      </c>
      <c r="F459" s="110" t="s">
        <v>766</v>
      </c>
      <c r="G459" s="110" t="s">
        <v>1013</v>
      </c>
      <c r="H459" s="111">
        <v>8000</v>
      </c>
      <c r="I459" s="112">
        <v>8000</v>
      </c>
      <c r="J459" s="112">
        <v>0</v>
      </c>
      <c r="K459" s="112">
        <v>0</v>
      </c>
      <c r="L459" s="112">
        <v>0</v>
      </c>
      <c r="M459" s="112">
        <v>0</v>
      </c>
      <c r="N459" s="112">
        <v>0</v>
      </c>
      <c r="O459" s="112">
        <v>0</v>
      </c>
      <c r="P459" s="112">
        <v>0</v>
      </c>
      <c r="Q459" s="112">
        <v>0</v>
      </c>
      <c r="R459" s="112">
        <v>0</v>
      </c>
      <c r="S459" s="112">
        <v>0</v>
      </c>
      <c r="T459" s="112">
        <v>0</v>
      </c>
      <c r="U459" s="112">
        <v>0</v>
      </c>
      <c r="V459" s="112">
        <v>0</v>
      </c>
      <c r="W459" s="112">
        <v>0</v>
      </c>
      <c r="X459" s="112">
        <v>0</v>
      </c>
      <c r="Y459" s="112">
        <v>0</v>
      </c>
      <c r="Z459" s="112">
        <v>0</v>
      </c>
      <c r="AA459" s="112">
        <v>0</v>
      </c>
    </row>
    <row r="460" ht="13.5" customHeight="1" spans="1:27">
      <c r="A460" s="109"/>
      <c r="B460" s="110" t="s">
        <v>74</v>
      </c>
      <c r="C460" s="109"/>
      <c r="D460" s="109"/>
      <c r="E460" s="110" t="s">
        <v>75</v>
      </c>
      <c r="F460" s="109"/>
      <c r="G460" s="109"/>
      <c r="H460" s="111">
        <v>601000</v>
      </c>
      <c r="I460" s="112">
        <v>168600</v>
      </c>
      <c r="J460" s="112">
        <v>33000</v>
      </c>
      <c r="K460" s="112">
        <v>25000</v>
      </c>
      <c r="L460" s="112">
        <v>26000</v>
      </c>
      <c r="M460" s="112">
        <v>18000</v>
      </c>
      <c r="N460" s="112">
        <v>43400</v>
      </c>
      <c r="O460" s="112">
        <v>20000</v>
      </c>
      <c r="P460" s="112">
        <v>95000</v>
      </c>
      <c r="Q460" s="112">
        <v>0</v>
      </c>
      <c r="R460" s="112">
        <v>5000</v>
      </c>
      <c r="S460" s="112">
        <v>10000</v>
      </c>
      <c r="T460" s="112">
        <v>14000</v>
      </c>
      <c r="U460" s="112">
        <v>0</v>
      </c>
      <c r="V460" s="112">
        <v>19000</v>
      </c>
      <c r="W460" s="112">
        <v>0</v>
      </c>
      <c r="X460" s="112">
        <v>57000</v>
      </c>
      <c r="Y460" s="112">
        <v>0</v>
      </c>
      <c r="Z460" s="112">
        <v>0</v>
      </c>
      <c r="AA460" s="112">
        <v>67000</v>
      </c>
    </row>
    <row r="461" ht="13.5" customHeight="1" spans="1:27">
      <c r="A461" s="110" t="s">
        <v>37</v>
      </c>
      <c r="B461" s="110" t="s">
        <v>74</v>
      </c>
      <c r="C461" s="110" t="s">
        <v>76</v>
      </c>
      <c r="D461" s="109"/>
      <c r="E461" s="110" t="s">
        <v>765</v>
      </c>
      <c r="F461" s="110" t="s">
        <v>766</v>
      </c>
      <c r="G461" s="110" t="s">
        <v>1014</v>
      </c>
      <c r="H461" s="111">
        <v>287000</v>
      </c>
      <c r="I461" s="112">
        <v>46600</v>
      </c>
      <c r="J461" s="112">
        <v>23000</v>
      </c>
      <c r="K461" s="112">
        <v>15000</v>
      </c>
      <c r="L461" s="112">
        <v>16000</v>
      </c>
      <c r="M461" s="112">
        <v>8000</v>
      </c>
      <c r="N461" s="112">
        <v>33400</v>
      </c>
      <c r="O461" s="112">
        <v>20000</v>
      </c>
      <c r="P461" s="112">
        <v>25000</v>
      </c>
      <c r="Q461" s="112">
        <v>0</v>
      </c>
      <c r="R461" s="112">
        <v>5000</v>
      </c>
      <c r="S461" s="112">
        <v>10000</v>
      </c>
      <c r="T461" s="112">
        <v>14000</v>
      </c>
      <c r="U461" s="112">
        <v>0</v>
      </c>
      <c r="V461" s="112">
        <v>8000</v>
      </c>
      <c r="W461" s="112">
        <v>0</v>
      </c>
      <c r="X461" s="112">
        <v>57000</v>
      </c>
      <c r="Y461" s="112">
        <v>0</v>
      </c>
      <c r="Z461" s="112">
        <v>0</v>
      </c>
      <c r="AA461" s="112">
        <v>6000</v>
      </c>
    </row>
    <row r="462" ht="13.5" customHeight="1" spans="1:27">
      <c r="A462" s="110" t="s">
        <v>37</v>
      </c>
      <c r="B462" s="110" t="s">
        <v>74</v>
      </c>
      <c r="C462" s="110" t="s">
        <v>76</v>
      </c>
      <c r="D462" s="109"/>
      <c r="E462" s="110" t="s">
        <v>765</v>
      </c>
      <c r="F462" s="110" t="s">
        <v>766</v>
      </c>
      <c r="G462" s="110" t="s">
        <v>1015</v>
      </c>
      <c r="H462" s="111">
        <v>50000</v>
      </c>
      <c r="I462" s="112">
        <v>50000</v>
      </c>
      <c r="J462" s="112">
        <v>0</v>
      </c>
      <c r="K462" s="112">
        <v>0</v>
      </c>
      <c r="L462" s="112">
        <v>0</v>
      </c>
      <c r="M462" s="112">
        <v>0</v>
      </c>
      <c r="N462" s="112">
        <v>0</v>
      </c>
      <c r="O462" s="112">
        <v>0</v>
      </c>
      <c r="P462" s="112">
        <v>0</v>
      </c>
      <c r="Q462" s="112">
        <v>0</v>
      </c>
      <c r="R462" s="112">
        <v>0</v>
      </c>
      <c r="S462" s="112">
        <v>0</v>
      </c>
      <c r="T462" s="112">
        <v>0</v>
      </c>
      <c r="U462" s="112">
        <v>0</v>
      </c>
      <c r="V462" s="112">
        <v>0</v>
      </c>
      <c r="W462" s="112">
        <v>0</v>
      </c>
      <c r="X462" s="112">
        <v>0</v>
      </c>
      <c r="Y462" s="112">
        <v>0</v>
      </c>
      <c r="Z462" s="112">
        <v>0</v>
      </c>
      <c r="AA462" s="112">
        <v>0</v>
      </c>
    </row>
    <row r="463" ht="13.5" customHeight="1" spans="1:27">
      <c r="A463" s="110" t="s">
        <v>37</v>
      </c>
      <c r="B463" s="110" t="s">
        <v>74</v>
      </c>
      <c r="C463" s="110" t="s">
        <v>76</v>
      </c>
      <c r="D463" s="109"/>
      <c r="E463" s="110" t="s">
        <v>765</v>
      </c>
      <c r="F463" s="110" t="s">
        <v>766</v>
      </c>
      <c r="G463" s="110" t="s">
        <v>1016</v>
      </c>
      <c r="H463" s="111">
        <v>56000</v>
      </c>
      <c r="I463" s="112">
        <v>10000</v>
      </c>
      <c r="J463" s="112">
        <v>5000</v>
      </c>
      <c r="K463" s="112">
        <v>5000</v>
      </c>
      <c r="L463" s="112">
        <v>5000</v>
      </c>
      <c r="M463" s="112">
        <v>5000</v>
      </c>
      <c r="N463" s="112">
        <v>5000</v>
      </c>
      <c r="O463" s="112">
        <v>0</v>
      </c>
      <c r="P463" s="112">
        <v>10000</v>
      </c>
      <c r="Q463" s="112">
        <v>0</v>
      </c>
      <c r="R463" s="112">
        <v>0</v>
      </c>
      <c r="S463" s="112">
        <v>0</v>
      </c>
      <c r="T463" s="112">
        <v>0</v>
      </c>
      <c r="U463" s="112">
        <v>0</v>
      </c>
      <c r="V463" s="112">
        <v>6000</v>
      </c>
      <c r="W463" s="112">
        <v>0</v>
      </c>
      <c r="X463" s="112">
        <v>0</v>
      </c>
      <c r="Y463" s="112">
        <v>0</v>
      </c>
      <c r="Z463" s="112">
        <v>0</v>
      </c>
      <c r="AA463" s="112">
        <v>5000</v>
      </c>
    </row>
    <row r="464" ht="13.5" customHeight="1" spans="1:27">
      <c r="A464" s="110" t="s">
        <v>37</v>
      </c>
      <c r="B464" s="110" t="s">
        <v>74</v>
      </c>
      <c r="C464" s="110" t="s">
        <v>76</v>
      </c>
      <c r="D464" s="109"/>
      <c r="E464" s="110" t="s">
        <v>765</v>
      </c>
      <c r="F464" s="110" t="s">
        <v>766</v>
      </c>
      <c r="G464" s="110" t="s">
        <v>970</v>
      </c>
      <c r="H464" s="111">
        <v>50000</v>
      </c>
      <c r="I464" s="112">
        <v>0</v>
      </c>
      <c r="J464" s="112">
        <v>0</v>
      </c>
      <c r="K464" s="112">
        <v>0</v>
      </c>
      <c r="L464" s="112">
        <v>0</v>
      </c>
      <c r="M464" s="112">
        <v>0</v>
      </c>
      <c r="N464" s="112">
        <v>0</v>
      </c>
      <c r="O464" s="112">
        <v>0</v>
      </c>
      <c r="P464" s="112">
        <v>0</v>
      </c>
      <c r="Q464" s="112">
        <v>0</v>
      </c>
      <c r="R464" s="112">
        <v>0</v>
      </c>
      <c r="S464" s="112">
        <v>0</v>
      </c>
      <c r="T464" s="112">
        <v>0</v>
      </c>
      <c r="U464" s="112">
        <v>0</v>
      </c>
      <c r="V464" s="112">
        <v>0</v>
      </c>
      <c r="W464" s="112">
        <v>0</v>
      </c>
      <c r="X464" s="112">
        <v>0</v>
      </c>
      <c r="Y464" s="112">
        <v>0</v>
      </c>
      <c r="Z464" s="112">
        <v>0</v>
      </c>
      <c r="AA464" s="112">
        <v>50000</v>
      </c>
    </row>
    <row r="465" ht="13.5" customHeight="1" spans="1:27">
      <c r="A465" s="110" t="s">
        <v>37</v>
      </c>
      <c r="B465" s="110" t="s">
        <v>74</v>
      </c>
      <c r="C465" s="110" t="s">
        <v>76</v>
      </c>
      <c r="D465" s="109"/>
      <c r="E465" s="110" t="s">
        <v>765</v>
      </c>
      <c r="F465" s="110" t="s">
        <v>766</v>
      </c>
      <c r="G465" s="110" t="s">
        <v>971</v>
      </c>
      <c r="H465" s="111">
        <v>50000</v>
      </c>
      <c r="I465" s="112">
        <v>0</v>
      </c>
      <c r="J465" s="112">
        <v>0</v>
      </c>
      <c r="K465" s="112">
        <v>0</v>
      </c>
      <c r="L465" s="112">
        <v>0</v>
      </c>
      <c r="M465" s="112">
        <v>0</v>
      </c>
      <c r="N465" s="112">
        <v>0</v>
      </c>
      <c r="O465" s="112">
        <v>0</v>
      </c>
      <c r="P465" s="112">
        <v>50000</v>
      </c>
      <c r="Q465" s="112">
        <v>0</v>
      </c>
      <c r="R465" s="112">
        <v>0</v>
      </c>
      <c r="S465" s="112">
        <v>0</v>
      </c>
      <c r="T465" s="112">
        <v>0</v>
      </c>
      <c r="U465" s="112">
        <v>0</v>
      </c>
      <c r="V465" s="112">
        <v>0</v>
      </c>
      <c r="W465" s="112">
        <v>0</v>
      </c>
      <c r="X465" s="112">
        <v>0</v>
      </c>
      <c r="Y465" s="112">
        <v>0</v>
      </c>
      <c r="Z465" s="112">
        <v>0</v>
      </c>
      <c r="AA465" s="112">
        <v>0</v>
      </c>
    </row>
    <row r="466" ht="13.5" customHeight="1" spans="1:27">
      <c r="A466" s="110" t="s">
        <v>37</v>
      </c>
      <c r="B466" s="110" t="s">
        <v>74</v>
      </c>
      <c r="C466" s="110" t="s">
        <v>76</v>
      </c>
      <c r="D466" s="109"/>
      <c r="E466" s="110" t="s">
        <v>765</v>
      </c>
      <c r="F466" s="110" t="s">
        <v>766</v>
      </c>
      <c r="G466" s="110" t="s">
        <v>1017</v>
      </c>
      <c r="H466" s="111">
        <v>2000</v>
      </c>
      <c r="I466" s="112">
        <v>2000</v>
      </c>
      <c r="J466" s="112">
        <v>0</v>
      </c>
      <c r="K466" s="112">
        <v>0</v>
      </c>
      <c r="L466" s="112">
        <v>0</v>
      </c>
      <c r="M466" s="112">
        <v>0</v>
      </c>
      <c r="N466" s="112">
        <v>0</v>
      </c>
      <c r="O466" s="112">
        <v>0</v>
      </c>
      <c r="P466" s="112">
        <v>0</v>
      </c>
      <c r="Q466" s="112">
        <v>0</v>
      </c>
      <c r="R466" s="112">
        <v>0</v>
      </c>
      <c r="S466" s="112">
        <v>0</v>
      </c>
      <c r="T466" s="112">
        <v>0</v>
      </c>
      <c r="U466" s="112">
        <v>0</v>
      </c>
      <c r="V466" s="112">
        <v>0</v>
      </c>
      <c r="W466" s="112">
        <v>0</v>
      </c>
      <c r="X466" s="112">
        <v>0</v>
      </c>
      <c r="Y466" s="112">
        <v>0</v>
      </c>
      <c r="Z466" s="112">
        <v>0</v>
      </c>
      <c r="AA466" s="112">
        <v>0</v>
      </c>
    </row>
    <row r="467" ht="13.5" customHeight="1" spans="1:27">
      <c r="A467" s="110" t="s">
        <v>37</v>
      </c>
      <c r="B467" s="110" t="s">
        <v>74</v>
      </c>
      <c r="C467" s="110" t="s">
        <v>76</v>
      </c>
      <c r="D467" s="109"/>
      <c r="E467" s="110" t="s">
        <v>765</v>
      </c>
      <c r="F467" s="110" t="s">
        <v>766</v>
      </c>
      <c r="G467" s="110" t="s">
        <v>1018</v>
      </c>
      <c r="H467" s="111">
        <v>10000</v>
      </c>
      <c r="I467" s="112">
        <v>10000</v>
      </c>
      <c r="J467" s="112">
        <v>0</v>
      </c>
      <c r="K467" s="112">
        <v>0</v>
      </c>
      <c r="L467" s="112">
        <v>0</v>
      </c>
      <c r="M467" s="112">
        <v>0</v>
      </c>
      <c r="N467" s="112">
        <v>0</v>
      </c>
      <c r="O467" s="112">
        <v>0</v>
      </c>
      <c r="P467" s="112">
        <v>0</v>
      </c>
      <c r="Q467" s="112">
        <v>0</v>
      </c>
      <c r="R467" s="112">
        <v>0</v>
      </c>
      <c r="S467" s="112">
        <v>0</v>
      </c>
      <c r="T467" s="112">
        <v>0</v>
      </c>
      <c r="U467" s="112">
        <v>0</v>
      </c>
      <c r="V467" s="112">
        <v>0</v>
      </c>
      <c r="W467" s="112">
        <v>0</v>
      </c>
      <c r="X467" s="112">
        <v>0</v>
      </c>
      <c r="Y467" s="112">
        <v>0</v>
      </c>
      <c r="Z467" s="112">
        <v>0</v>
      </c>
      <c r="AA467" s="112">
        <v>0</v>
      </c>
    </row>
    <row r="468" ht="13.5" customHeight="1" spans="1:27">
      <c r="A468" s="110" t="s">
        <v>37</v>
      </c>
      <c r="B468" s="110" t="s">
        <v>74</v>
      </c>
      <c r="C468" s="110" t="s">
        <v>76</v>
      </c>
      <c r="D468" s="109"/>
      <c r="E468" s="110" t="s">
        <v>765</v>
      </c>
      <c r="F468" s="110" t="s">
        <v>766</v>
      </c>
      <c r="G468" s="110" t="s">
        <v>1019</v>
      </c>
      <c r="H468" s="111">
        <v>10000</v>
      </c>
      <c r="I468" s="112">
        <v>10000</v>
      </c>
      <c r="J468" s="112">
        <v>0</v>
      </c>
      <c r="K468" s="112">
        <v>0</v>
      </c>
      <c r="L468" s="112">
        <v>0</v>
      </c>
      <c r="M468" s="112">
        <v>0</v>
      </c>
      <c r="N468" s="112">
        <v>0</v>
      </c>
      <c r="O468" s="112">
        <v>0</v>
      </c>
      <c r="P468" s="112">
        <v>0</v>
      </c>
      <c r="Q468" s="112">
        <v>0</v>
      </c>
      <c r="R468" s="112">
        <v>0</v>
      </c>
      <c r="S468" s="112">
        <v>0</v>
      </c>
      <c r="T468" s="112">
        <v>0</v>
      </c>
      <c r="U468" s="112">
        <v>0</v>
      </c>
      <c r="V468" s="112">
        <v>0</v>
      </c>
      <c r="W468" s="112">
        <v>0</v>
      </c>
      <c r="X468" s="112">
        <v>0</v>
      </c>
      <c r="Y468" s="112">
        <v>0</v>
      </c>
      <c r="Z468" s="112">
        <v>0</v>
      </c>
      <c r="AA468" s="112">
        <v>0</v>
      </c>
    </row>
    <row r="469" ht="13.5" customHeight="1" spans="1:27">
      <c r="A469" s="110" t="s">
        <v>37</v>
      </c>
      <c r="B469" s="110" t="s">
        <v>74</v>
      </c>
      <c r="C469" s="110" t="s">
        <v>76</v>
      </c>
      <c r="D469" s="109"/>
      <c r="E469" s="110" t="s">
        <v>765</v>
      </c>
      <c r="F469" s="110" t="s">
        <v>766</v>
      </c>
      <c r="G469" s="110" t="s">
        <v>975</v>
      </c>
      <c r="H469" s="111">
        <v>30000</v>
      </c>
      <c r="I469" s="112">
        <v>30000</v>
      </c>
      <c r="J469" s="112">
        <v>0</v>
      </c>
      <c r="K469" s="112">
        <v>0</v>
      </c>
      <c r="L469" s="112">
        <v>0</v>
      </c>
      <c r="M469" s="112">
        <v>0</v>
      </c>
      <c r="N469" s="112">
        <v>0</v>
      </c>
      <c r="O469" s="112">
        <v>0</v>
      </c>
      <c r="P469" s="112">
        <v>0</v>
      </c>
      <c r="Q469" s="112">
        <v>0</v>
      </c>
      <c r="R469" s="112">
        <v>0</v>
      </c>
      <c r="S469" s="112">
        <v>0</v>
      </c>
      <c r="T469" s="112">
        <v>0</v>
      </c>
      <c r="U469" s="112">
        <v>0</v>
      </c>
      <c r="V469" s="112">
        <v>0</v>
      </c>
      <c r="W469" s="112">
        <v>0</v>
      </c>
      <c r="X469" s="112">
        <v>0</v>
      </c>
      <c r="Y469" s="112">
        <v>0</v>
      </c>
      <c r="Z469" s="112">
        <v>0</v>
      </c>
      <c r="AA469" s="112">
        <v>0</v>
      </c>
    </row>
    <row r="470" ht="13.5" customHeight="1" spans="1:27">
      <c r="A470" s="110" t="s">
        <v>37</v>
      </c>
      <c r="B470" s="110" t="s">
        <v>74</v>
      </c>
      <c r="C470" s="110" t="s">
        <v>76</v>
      </c>
      <c r="D470" s="109"/>
      <c r="E470" s="110" t="s">
        <v>765</v>
      </c>
      <c r="F470" s="110" t="s">
        <v>766</v>
      </c>
      <c r="G470" s="110" t="s">
        <v>1020</v>
      </c>
      <c r="H470" s="111">
        <v>56000</v>
      </c>
      <c r="I470" s="112">
        <v>10000</v>
      </c>
      <c r="J470" s="112">
        <v>5000</v>
      </c>
      <c r="K470" s="112">
        <v>5000</v>
      </c>
      <c r="L470" s="112">
        <v>5000</v>
      </c>
      <c r="M470" s="112">
        <v>5000</v>
      </c>
      <c r="N470" s="112">
        <v>5000</v>
      </c>
      <c r="O470" s="112">
        <v>0</v>
      </c>
      <c r="P470" s="112">
        <v>10000</v>
      </c>
      <c r="Q470" s="112">
        <v>0</v>
      </c>
      <c r="R470" s="112">
        <v>0</v>
      </c>
      <c r="S470" s="112">
        <v>0</v>
      </c>
      <c r="T470" s="112">
        <v>0</v>
      </c>
      <c r="U470" s="112">
        <v>0</v>
      </c>
      <c r="V470" s="112">
        <v>5000</v>
      </c>
      <c r="W470" s="112">
        <v>0</v>
      </c>
      <c r="X470" s="112">
        <v>0</v>
      </c>
      <c r="Y470" s="112">
        <v>0</v>
      </c>
      <c r="Z470" s="112">
        <v>0</v>
      </c>
      <c r="AA470" s="112">
        <v>6000</v>
      </c>
    </row>
    <row r="471" ht="13.5" customHeight="1" spans="1:27">
      <c r="A471" s="109"/>
      <c r="B471" s="110" t="s">
        <v>139</v>
      </c>
      <c r="C471" s="109"/>
      <c r="D471" s="109"/>
      <c r="E471" s="110" t="s">
        <v>140</v>
      </c>
      <c r="F471" s="109"/>
      <c r="G471" s="109"/>
      <c r="H471" s="111">
        <v>20000</v>
      </c>
      <c r="I471" s="112">
        <v>20000</v>
      </c>
      <c r="J471" s="112">
        <v>0</v>
      </c>
      <c r="K471" s="112">
        <v>0</v>
      </c>
      <c r="L471" s="112">
        <v>0</v>
      </c>
      <c r="M471" s="112">
        <v>0</v>
      </c>
      <c r="N471" s="112">
        <v>0</v>
      </c>
      <c r="O471" s="112">
        <v>0</v>
      </c>
      <c r="P471" s="112">
        <v>0</v>
      </c>
      <c r="Q471" s="112">
        <v>0</v>
      </c>
      <c r="R471" s="112">
        <v>0</v>
      </c>
      <c r="S471" s="112">
        <v>0</v>
      </c>
      <c r="T471" s="112">
        <v>0</v>
      </c>
      <c r="U471" s="112">
        <v>0</v>
      </c>
      <c r="V471" s="112">
        <v>0</v>
      </c>
      <c r="W471" s="112">
        <v>0</v>
      </c>
      <c r="X471" s="112">
        <v>0</v>
      </c>
      <c r="Y471" s="112">
        <v>0</v>
      </c>
      <c r="Z471" s="112">
        <v>0</v>
      </c>
      <c r="AA471" s="112">
        <v>0</v>
      </c>
    </row>
    <row r="472" ht="13.5" customHeight="1" spans="1:27">
      <c r="A472" s="110" t="s">
        <v>37</v>
      </c>
      <c r="B472" s="110" t="s">
        <v>139</v>
      </c>
      <c r="C472" s="110" t="s">
        <v>141</v>
      </c>
      <c r="D472" s="109"/>
      <c r="E472" s="110" t="s">
        <v>765</v>
      </c>
      <c r="F472" s="110" t="s">
        <v>766</v>
      </c>
      <c r="G472" s="110" t="s">
        <v>976</v>
      </c>
      <c r="H472" s="111">
        <v>20000</v>
      </c>
      <c r="I472" s="112">
        <v>20000</v>
      </c>
      <c r="J472" s="112">
        <v>0</v>
      </c>
      <c r="K472" s="112">
        <v>0</v>
      </c>
      <c r="L472" s="112">
        <v>0</v>
      </c>
      <c r="M472" s="112">
        <v>0</v>
      </c>
      <c r="N472" s="112">
        <v>0</v>
      </c>
      <c r="O472" s="112">
        <v>0</v>
      </c>
      <c r="P472" s="112">
        <v>0</v>
      </c>
      <c r="Q472" s="112">
        <v>0</v>
      </c>
      <c r="R472" s="112">
        <v>0</v>
      </c>
      <c r="S472" s="112">
        <v>0</v>
      </c>
      <c r="T472" s="112">
        <v>0</v>
      </c>
      <c r="U472" s="112">
        <v>0</v>
      </c>
      <c r="V472" s="112">
        <v>0</v>
      </c>
      <c r="W472" s="112">
        <v>0</v>
      </c>
      <c r="X472" s="112">
        <v>0</v>
      </c>
      <c r="Y472" s="112">
        <v>0</v>
      </c>
      <c r="Z472" s="112">
        <v>0</v>
      </c>
      <c r="AA472" s="112">
        <v>0</v>
      </c>
    </row>
    <row r="473" ht="13.5" customHeight="1" spans="1:27">
      <c r="A473" s="109"/>
      <c r="B473" s="110" t="s">
        <v>167</v>
      </c>
      <c r="C473" s="109"/>
      <c r="D473" s="109"/>
      <c r="E473" s="110" t="s">
        <v>168</v>
      </c>
      <c r="F473" s="109"/>
      <c r="G473" s="109"/>
      <c r="H473" s="111">
        <v>30000</v>
      </c>
      <c r="I473" s="112">
        <v>30000</v>
      </c>
      <c r="J473" s="112">
        <v>0</v>
      </c>
      <c r="K473" s="112">
        <v>0</v>
      </c>
      <c r="L473" s="112">
        <v>0</v>
      </c>
      <c r="M473" s="112">
        <v>0</v>
      </c>
      <c r="N473" s="112">
        <v>0</v>
      </c>
      <c r="O473" s="112">
        <v>0</v>
      </c>
      <c r="P473" s="112">
        <v>0</v>
      </c>
      <c r="Q473" s="112">
        <v>0</v>
      </c>
      <c r="R473" s="112">
        <v>0</v>
      </c>
      <c r="S473" s="112">
        <v>0</v>
      </c>
      <c r="T473" s="112">
        <v>0</v>
      </c>
      <c r="U473" s="112">
        <v>0</v>
      </c>
      <c r="V473" s="112">
        <v>0</v>
      </c>
      <c r="W473" s="112">
        <v>0</v>
      </c>
      <c r="X473" s="112">
        <v>0</v>
      </c>
      <c r="Y473" s="112">
        <v>0</v>
      </c>
      <c r="Z473" s="112">
        <v>0</v>
      </c>
      <c r="AA473" s="112">
        <v>0</v>
      </c>
    </row>
    <row r="474" ht="13.5" customHeight="1" spans="1:27">
      <c r="A474" s="110" t="s">
        <v>37</v>
      </c>
      <c r="B474" s="110" t="s">
        <v>167</v>
      </c>
      <c r="C474" s="110" t="s">
        <v>169</v>
      </c>
      <c r="D474" s="109"/>
      <c r="E474" s="110" t="s">
        <v>765</v>
      </c>
      <c r="F474" s="110" t="s">
        <v>766</v>
      </c>
      <c r="G474" s="110" t="s">
        <v>977</v>
      </c>
      <c r="H474" s="111">
        <v>30000</v>
      </c>
      <c r="I474" s="112">
        <v>30000</v>
      </c>
      <c r="J474" s="112">
        <v>0</v>
      </c>
      <c r="K474" s="112">
        <v>0</v>
      </c>
      <c r="L474" s="112">
        <v>0</v>
      </c>
      <c r="M474" s="112">
        <v>0</v>
      </c>
      <c r="N474" s="112">
        <v>0</v>
      </c>
      <c r="O474" s="112">
        <v>0</v>
      </c>
      <c r="P474" s="112">
        <v>0</v>
      </c>
      <c r="Q474" s="112">
        <v>0</v>
      </c>
      <c r="R474" s="112">
        <v>0</v>
      </c>
      <c r="S474" s="112">
        <v>0</v>
      </c>
      <c r="T474" s="112">
        <v>0</v>
      </c>
      <c r="U474" s="112">
        <v>0</v>
      </c>
      <c r="V474" s="112">
        <v>0</v>
      </c>
      <c r="W474" s="112">
        <v>0</v>
      </c>
      <c r="X474" s="112">
        <v>0</v>
      </c>
      <c r="Y474" s="112">
        <v>0</v>
      </c>
      <c r="Z474" s="112">
        <v>0</v>
      </c>
      <c r="AA474" s="112">
        <v>0</v>
      </c>
    </row>
    <row r="475" ht="13.5" customHeight="1" spans="1:27">
      <c r="A475" s="110" t="s">
        <v>205</v>
      </c>
      <c r="B475" s="109"/>
      <c r="C475" s="109"/>
      <c r="D475" s="109"/>
      <c r="E475" s="110" t="s">
        <v>206</v>
      </c>
      <c r="F475" s="109"/>
      <c r="G475" s="109"/>
      <c r="H475" s="111">
        <v>36000</v>
      </c>
      <c r="I475" s="112">
        <v>4000</v>
      </c>
      <c r="J475" s="112">
        <v>4000</v>
      </c>
      <c r="K475" s="112">
        <v>200</v>
      </c>
      <c r="L475" s="112">
        <v>200</v>
      </c>
      <c r="M475" s="112">
        <v>200</v>
      </c>
      <c r="N475" s="112">
        <v>4000</v>
      </c>
      <c r="O475" s="112">
        <v>8000</v>
      </c>
      <c r="P475" s="112">
        <v>4000</v>
      </c>
      <c r="Q475" s="112">
        <v>0</v>
      </c>
      <c r="R475" s="112">
        <v>1200</v>
      </c>
      <c r="S475" s="112">
        <v>400</v>
      </c>
      <c r="T475" s="112">
        <v>1000</v>
      </c>
      <c r="U475" s="112">
        <v>0</v>
      </c>
      <c r="V475" s="112">
        <v>0</v>
      </c>
      <c r="W475" s="112">
        <v>0</v>
      </c>
      <c r="X475" s="112">
        <v>0</v>
      </c>
      <c r="Y475" s="112">
        <v>0</v>
      </c>
      <c r="Z475" s="112">
        <v>0</v>
      </c>
      <c r="AA475" s="112">
        <v>8800</v>
      </c>
    </row>
    <row r="476" ht="13.5" customHeight="1" spans="1:27">
      <c r="A476" s="109"/>
      <c r="B476" s="110" t="s">
        <v>229</v>
      </c>
      <c r="C476" s="109"/>
      <c r="D476" s="109"/>
      <c r="E476" s="110" t="s">
        <v>230</v>
      </c>
      <c r="F476" s="109"/>
      <c r="G476" s="109"/>
      <c r="H476" s="111">
        <v>36000</v>
      </c>
      <c r="I476" s="112">
        <v>4000</v>
      </c>
      <c r="J476" s="112">
        <v>4000</v>
      </c>
      <c r="K476" s="112">
        <v>200</v>
      </c>
      <c r="L476" s="112">
        <v>200</v>
      </c>
      <c r="M476" s="112">
        <v>200</v>
      </c>
      <c r="N476" s="112">
        <v>4000</v>
      </c>
      <c r="O476" s="112">
        <v>8000</v>
      </c>
      <c r="P476" s="112">
        <v>4000</v>
      </c>
      <c r="Q476" s="112">
        <v>0</v>
      </c>
      <c r="R476" s="112">
        <v>1200</v>
      </c>
      <c r="S476" s="112">
        <v>400</v>
      </c>
      <c r="T476" s="112">
        <v>1000</v>
      </c>
      <c r="U476" s="112">
        <v>0</v>
      </c>
      <c r="V476" s="112">
        <v>0</v>
      </c>
      <c r="W476" s="112">
        <v>0</v>
      </c>
      <c r="X476" s="112">
        <v>0</v>
      </c>
      <c r="Y476" s="112">
        <v>0</v>
      </c>
      <c r="Z476" s="112">
        <v>0</v>
      </c>
      <c r="AA476" s="112">
        <v>8800</v>
      </c>
    </row>
    <row r="477" ht="13.5" customHeight="1" spans="1:27">
      <c r="A477" s="110" t="s">
        <v>205</v>
      </c>
      <c r="B477" s="110" t="s">
        <v>229</v>
      </c>
      <c r="C477" s="110" t="s">
        <v>231</v>
      </c>
      <c r="D477" s="109"/>
      <c r="E477" s="110" t="s">
        <v>765</v>
      </c>
      <c r="F477" s="110" t="s">
        <v>979</v>
      </c>
      <c r="G477" s="110" t="s">
        <v>979</v>
      </c>
      <c r="H477" s="111">
        <v>36000</v>
      </c>
      <c r="I477" s="112">
        <v>4000</v>
      </c>
      <c r="J477" s="112">
        <v>4000</v>
      </c>
      <c r="K477" s="112">
        <v>200</v>
      </c>
      <c r="L477" s="112">
        <v>200</v>
      </c>
      <c r="M477" s="112">
        <v>200</v>
      </c>
      <c r="N477" s="112">
        <v>4000</v>
      </c>
      <c r="O477" s="112">
        <v>8000</v>
      </c>
      <c r="P477" s="112">
        <v>4000</v>
      </c>
      <c r="Q477" s="112">
        <v>0</v>
      </c>
      <c r="R477" s="112">
        <v>1200</v>
      </c>
      <c r="S477" s="112">
        <v>400</v>
      </c>
      <c r="T477" s="112">
        <v>1000</v>
      </c>
      <c r="U477" s="112">
        <v>0</v>
      </c>
      <c r="V477" s="112">
        <v>0</v>
      </c>
      <c r="W477" s="112">
        <v>0</v>
      </c>
      <c r="X477" s="112">
        <v>0</v>
      </c>
      <c r="Y477" s="112">
        <v>0</v>
      </c>
      <c r="Z477" s="112">
        <v>0</v>
      </c>
      <c r="AA477" s="112">
        <v>8800</v>
      </c>
    </row>
    <row r="478" ht="13.5" customHeight="1" spans="1:27">
      <c r="A478" s="110" t="s">
        <v>612</v>
      </c>
      <c r="B478" s="109"/>
      <c r="C478" s="109"/>
      <c r="D478" s="109"/>
      <c r="E478" s="110" t="s">
        <v>613</v>
      </c>
      <c r="F478" s="109"/>
      <c r="G478" s="109"/>
      <c r="H478" s="111">
        <v>572550</v>
      </c>
      <c r="I478" s="112">
        <v>112000</v>
      </c>
      <c r="J478" s="112">
        <v>41900</v>
      </c>
      <c r="K478" s="112">
        <v>1600</v>
      </c>
      <c r="L478" s="112">
        <v>14600</v>
      </c>
      <c r="M478" s="112">
        <v>2900</v>
      </c>
      <c r="N478" s="112">
        <v>55000</v>
      </c>
      <c r="O478" s="112">
        <v>47800</v>
      </c>
      <c r="P478" s="112">
        <v>41400</v>
      </c>
      <c r="Q478" s="112">
        <v>0</v>
      </c>
      <c r="R478" s="112">
        <v>1600</v>
      </c>
      <c r="S478" s="112">
        <v>40600</v>
      </c>
      <c r="T478" s="112">
        <v>3200</v>
      </c>
      <c r="U478" s="112">
        <v>0</v>
      </c>
      <c r="V478" s="112">
        <v>117000</v>
      </c>
      <c r="W478" s="112">
        <v>0</v>
      </c>
      <c r="X478" s="112">
        <v>23750</v>
      </c>
      <c r="Y478" s="112">
        <v>0</v>
      </c>
      <c r="Z478" s="112">
        <v>0</v>
      </c>
      <c r="AA478" s="112">
        <v>69200</v>
      </c>
    </row>
    <row r="479" ht="13.5" customHeight="1" spans="1:27">
      <c r="A479" s="109"/>
      <c r="B479" s="110" t="s">
        <v>614</v>
      </c>
      <c r="C479" s="109"/>
      <c r="D479" s="109"/>
      <c r="E479" s="110" t="s">
        <v>615</v>
      </c>
      <c r="F479" s="109"/>
      <c r="G479" s="109"/>
      <c r="H479" s="111">
        <v>22500</v>
      </c>
      <c r="I479" s="112">
        <v>3000</v>
      </c>
      <c r="J479" s="112">
        <v>600</v>
      </c>
      <c r="K479" s="112">
        <v>600</v>
      </c>
      <c r="L479" s="112">
        <v>600</v>
      </c>
      <c r="M479" s="112">
        <v>600</v>
      </c>
      <c r="N479" s="112">
        <v>6000</v>
      </c>
      <c r="O479" s="112">
        <v>3300</v>
      </c>
      <c r="P479" s="112">
        <v>900</v>
      </c>
      <c r="Q479" s="112">
        <v>0</v>
      </c>
      <c r="R479" s="112">
        <v>600</v>
      </c>
      <c r="S479" s="112">
        <v>600</v>
      </c>
      <c r="T479" s="112">
        <v>1200</v>
      </c>
      <c r="U479" s="112">
        <v>0</v>
      </c>
      <c r="V479" s="112">
        <v>0</v>
      </c>
      <c r="W479" s="112">
        <v>0</v>
      </c>
      <c r="X479" s="112">
        <v>0</v>
      </c>
      <c r="Y479" s="112">
        <v>0</v>
      </c>
      <c r="Z479" s="112">
        <v>0</v>
      </c>
      <c r="AA479" s="112">
        <v>4500</v>
      </c>
    </row>
    <row r="480" ht="13.5" customHeight="1" spans="1:27">
      <c r="A480" s="110" t="s">
        <v>612</v>
      </c>
      <c r="B480" s="110" t="s">
        <v>614</v>
      </c>
      <c r="C480" s="110" t="s">
        <v>617</v>
      </c>
      <c r="D480" s="109"/>
      <c r="E480" s="110" t="s">
        <v>874</v>
      </c>
      <c r="F480" s="110" t="s">
        <v>989</v>
      </c>
      <c r="G480" s="110" t="s">
        <v>989</v>
      </c>
      <c r="H480" s="111">
        <v>22500</v>
      </c>
      <c r="I480" s="112">
        <v>3000</v>
      </c>
      <c r="J480" s="112">
        <v>600</v>
      </c>
      <c r="K480" s="112">
        <v>600</v>
      </c>
      <c r="L480" s="112">
        <v>600</v>
      </c>
      <c r="M480" s="112">
        <v>600</v>
      </c>
      <c r="N480" s="112">
        <v>6000</v>
      </c>
      <c r="O480" s="112">
        <v>3300</v>
      </c>
      <c r="P480" s="112">
        <v>900</v>
      </c>
      <c r="Q480" s="112">
        <v>0</v>
      </c>
      <c r="R480" s="112">
        <v>600</v>
      </c>
      <c r="S480" s="112">
        <v>600</v>
      </c>
      <c r="T480" s="112">
        <v>1200</v>
      </c>
      <c r="U480" s="112">
        <v>0</v>
      </c>
      <c r="V480" s="112">
        <v>0</v>
      </c>
      <c r="W480" s="112">
        <v>0</v>
      </c>
      <c r="X480" s="112">
        <v>0</v>
      </c>
      <c r="Y480" s="112">
        <v>0</v>
      </c>
      <c r="Z480" s="112">
        <v>0</v>
      </c>
      <c r="AA480" s="112">
        <v>4500</v>
      </c>
    </row>
    <row r="481" ht="13.5" customHeight="1" spans="1:27">
      <c r="A481" s="109"/>
      <c r="B481" s="110" t="s">
        <v>646</v>
      </c>
      <c r="C481" s="109"/>
      <c r="D481" s="109"/>
      <c r="E481" s="110" t="s">
        <v>647</v>
      </c>
      <c r="F481" s="109"/>
      <c r="G481" s="109"/>
      <c r="H481" s="111">
        <v>61250</v>
      </c>
      <c r="I481" s="112">
        <v>5000</v>
      </c>
      <c r="J481" s="112">
        <v>1000</v>
      </c>
      <c r="K481" s="112">
        <v>1000</v>
      </c>
      <c r="L481" s="112">
        <v>1000</v>
      </c>
      <c r="M481" s="112">
        <v>1000</v>
      </c>
      <c r="N481" s="112">
        <v>10000</v>
      </c>
      <c r="O481" s="112">
        <v>5500</v>
      </c>
      <c r="P481" s="112">
        <v>1500</v>
      </c>
      <c r="Q481" s="112">
        <v>0</v>
      </c>
      <c r="R481" s="112">
        <v>1000</v>
      </c>
      <c r="S481" s="112">
        <v>1000</v>
      </c>
      <c r="T481" s="112">
        <v>2000</v>
      </c>
      <c r="U481" s="112">
        <v>0</v>
      </c>
      <c r="V481" s="112">
        <v>0</v>
      </c>
      <c r="W481" s="112">
        <v>0</v>
      </c>
      <c r="X481" s="112">
        <v>23750</v>
      </c>
      <c r="Y481" s="112">
        <v>0</v>
      </c>
      <c r="Z481" s="112">
        <v>0</v>
      </c>
      <c r="AA481" s="112">
        <v>7500</v>
      </c>
    </row>
    <row r="482" ht="13.5" customHeight="1" spans="1:27">
      <c r="A482" s="110" t="s">
        <v>612</v>
      </c>
      <c r="B482" s="110" t="s">
        <v>646</v>
      </c>
      <c r="C482" s="110" t="s">
        <v>653</v>
      </c>
      <c r="D482" s="109"/>
      <c r="E482" s="110" t="s">
        <v>886</v>
      </c>
      <c r="F482" s="110" t="s">
        <v>990</v>
      </c>
      <c r="G482" s="110" t="s">
        <v>990</v>
      </c>
      <c r="H482" s="111">
        <v>61250</v>
      </c>
      <c r="I482" s="112">
        <v>5000</v>
      </c>
      <c r="J482" s="112">
        <v>1000</v>
      </c>
      <c r="K482" s="112">
        <v>1000</v>
      </c>
      <c r="L482" s="112">
        <v>1000</v>
      </c>
      <c r="M482" s="112">
        <v>1000</v>
      </c>
      <c r="N482" s="112">
        <v>10000</v>
      </c>
      <c r="O482" s="112">
        <v>5500</v>
      </c>
      <c r="P482" s="112">
        <v>1500</v>
      </c>
      <c r="Q482" s="112">
        <v>0</v>
      </c>
      <c r="R482" s="112">
        <v>1000</v>
      </c>
      <c r="S482" s="112">
        <v>1000</v>
      </c>
      <c r="T482" s="112">
        <v>2000</v>
      </c>
      <c r="U482" s="112">
        <v>0</v>
      </c>
      <c r="V482" s="112">
        <v>0</v>
      </c>
      <c r="W482" s="112">
        <v>0</v>
      </c>
      <c r="X482" s="112">
        <v>23750</v>
      </c>
      <c r="Y482" s="112">
        <v>0</v>
      </c>
      <c r="Z482" s="112">
        <v>0</v>
      </c>
      <c r="AA482" s="112">
        <v>7500</v>
      </c>
    </row>
    <row r="483" ht="13.5" customHeight="1" spans="1:27">
      <c r="A483" s="109"/>
      <c r="B483" s="110" t="s">
        <v>670</v>
      </c>
      <c r="C483" s="109"/>
      <c r="D483" s="109"/>
      <c r="E483" s="110" t="s">
        <v>671</v>
      </c>
      <c r="F483" s="109"/>
      <c r="G483" s="109"/>
      <c r="H483" s="111">
        <v>488800</v>
      </c>
      <c r="I483" s="112">
        <v>104000</v>
      </c>
      <c r="J483" s="112">
        <v>40300</v>
      </c>
      <c r="K483" s="112">
        <v>0</v>
      </c>
      <c r="L483" s="112">
        <v>13000</v>
      </c>
      <c r="M483" s="112">
        <v>1300</v>
      </c>
      <c r="N483" s="112">
        <v>39000</v>
      </c>
      <c r="O483" s="112">
        <v>39000</v>
      </c>
      <c r="P483" s="112">
        <v>39000</v>
      </c>
      <c r="Q483" s="112">
        <v>0</v>
      </c>
      <c r="R483" s="112">
        <v>0</v>
      </c>
      <c r="S483" s="112">
        <v>39000</v>
      </c>
      <c r="T483" s="112">
        <v>0</v>
      </c>
      <c r="U483" s="112">
        <v>0</v>
      </c>
      <c r="V483" s="112">
        <v>117000</v>
      </c>
      <c r="W483" s="112">
        <v>0</v>
      </c>
      <c r="X483" s="112">
        <v>0</v>
      </c>
      <c r="Y483" s="112">
        <v>0</v>
      </c>
      <c r="Z483" s="112">
        <v>0</v>
      </c>
      <c r="AA483" s="112">
        <v>57200</v>
      </c>
    </row>
    <row r="484" ht="13.5" customHeight="1" spans="1:27">
      <c r="A484" s="110" t="s">
        <v>612</v>
      </c>
      <c r="B484" s="110" t="s">
        <v>670</v>
      </c>
      <c r="C484" s="110" t="s">
        <v>672</v>
      </c>
      <c r="D484" s="109"/>
      <c r="E484" s="110" t="s">
        <v>991</v>
      </c>
      <c r="F484" s="110" t="s">
        <v>980</v>
      </c>
      <c r="G484" s="110" t="s">
        <v>1021</v>
      </c>
      <c r="H484" s="111">
        <v>35000</v>
      </c>
      <c r="I484" s="112">
        <v>6000</v>
      </c>
      <c r="J484" s="112">
        <v>3000</v>
      </c>
      <c r="K484" s="112">
        <v>0</v>
      </c>
      <c r="L484" s="112">
        <v>1000</v>
      </c>
      <c r="M484" s="112">
        <v>0</v>
      </c>
      <c r="N484" s="112">
        <v>3000</v>
      </c>
      <c r="O484" s="112">
        <v>3000</v>
      </c>
      <c r="P484" s="112">
        <v>3000</v>
      </c>
      <c r="Q484" s="112">
        <v>0</v>
      </c>
      <c r="R484" s="112">
        <v>0</v>
      </c>
      <c r="S484" s="112">
        <v>3000</v>
      </c>
      <c r="T484" s="112">
        <v>0</v>
      </c>
      <c r="U484" s="112">
        <v>0</v>
      </c>
      <c r="V484" s="112">
        <v>9000</v>
      </c>
      <c r="W484" s="112">
        <v>0</v>
      </c>
      <c r="X484" s="112">
        <v>0</v>
      </c>
      <c r="Y484" s="112">
        <v>0</v>
      </c>
      <c r="Z484" s="112">
        <v>0</v>
      </c>
      <c r="AA484" s="112">
        <v>4000</v>
      </c>
    </row>
    <row r="485" ht="13.5" customHeight="1" spans="1:27">
      <c r="A485" s="110" t="s">
        <v>612</v>
      </c>
      <c r="B485" s="110" t="s">
        <v>670</v>
      </c>
      <c r="C485" s="110" t="s">
        <v>672</v>
      </c>
      <c r="D485" s="109"/>
      <c r="E485" s="110" t="s">
        <v>991</v>
      </c>
      <c r="F485" s="110" t="s">
        <v>980</v>
      </c>
      <c r="G485" s="110" t="s">
        <v>1022</v>
      </c>
      <c r="H485" s="111">
        <v>35000</v>
      </c>
      <c r="I485" s="112">
        <v>6000</v>
      </c>
      <c r="J485" s="112">
        <v>3000</v>
      </c>
      <c r="K485" s="112">
        <v>0</v>
      </c>
      <c r="L485" s="112">
        <v>1000</v>
      </c>
      <c r="M485" s="112">
        <v>0</v>
      </c>
      <c r="N485" s="112">
        <v>3000</v>
      </c>
      <c r="O485" s="112">
        <v>3000</v>
      </c>
      <c r="P485" s="112">
        <v>3000</v>
      </c>
      <c r="Q485" s="112">
        <v>0</v>
      </c>
      <c r="R485" s="112">
        <v>0</v>
      </c>
      <c r="S485" s="112">
        <v>3000</v>
      </c>
      <c r="T485" s="112">
        <v>0</v>
      </c>
      <c r="U485" s="112">
        <v>0</v>
      </c>
      <c r="V485" s="112">
        <v>9000</v>
      </c>
      <c r="W485" s="112">
        <v>0</v>
      </c>
      <c r="X485" s="112">
        <v>0</v>
      </c>
      <c r="Y485" s="112">
        <v>0</v>
      </c>
      <c r="Z485" s="112">
        <v>0</v>
      </c>
      <c r="AA485" s="112">
        <v>4000</v>
      </c>
    </row>
    <row r="486" ht="13.5" customHeight="1" spans="1:27">
      <c r="A486" s="110" t="s">
        <v>612</v>
      </c>
      <c r="B486" s="110" t="s">
        <v>670</v>
      </c>
      <c r="C486" s="110" t="s">
        <v>672</v>
      </c>
      <c r="D486" s="109"/>
      <c r="E486" s="110" t="s">
        <v>991</v>
      </c>
      <c r="F486" s="110" t="s">
        <v>980</v>
      </c>
      <c r="G486" s="110" t="s">
        <v>1023</v>
      </c>
      <c r="H486" s="111">
        <v>35000</v>
      </c>
      <c r="I486" s="112">
        <v>6000</v>
      </c>
      <c r="J486" s="112">
        <v>3000</v>
      </c>
      <c r="K486" s="112">
        <v>0</v>
      </c>
      <c r="L486" s="112">
        <v>1000</v>
      </c>
      <c r="M486" s="112">
        <v>0</v>
      </c>
      <c r="N486" s="112">
        <v>3000</v>
      </c>
      <c r="O486" s="112">
        <v>3000</v>
      </c>
      <c r="P486" s="112">
        <v>3000</v>
      </c>
      <c r="Q486" s="112">
        <v>0</v>
      </c>
      <c r="R486" s="112">
        <v>0</v>
      </c>
      <c r="S486" s="112">
        <v>3000</v>
      </c>
      <c r="T486" s="112">
        <v>0</v>
      </c>
      <c r="U486" s="112">
        <v>0</v>
      </c>
      <c r="V486" s="112">
        <v>9000</v>
      </c>
      <c r="W486" s="112">
        <v>0</v>
      </c>
      <c r="X486" s="112">
        <v>0</v>
      </c>
      <c r="Y486" s="112">
        <v>0</v>
      </c>
      <c r="Z486" s="112">
        <v>0</v>
      </c>
      <c r="AA486" s="112">
        <v>4000</v>
      </c>
    </row>
    <row r="487" ht="13.5" customHeight="1" spans="1:27">
      <c r="A487" s="110" t="s">
        <v>612</v>
      </c>
      <c r="B487" s="110" t="s">
        <v>670</v>
      </c>
      <c r="C487" s="110" t="s">
        <v>672</v>
      </c>
      <c r="D487" s="109"/>
      <c r="E487" s="110" t="s">
        <v>991</v>
      </c>
      <c r="F487" s="110" t="s">
        <v>980</v>
      </c>
      <c r="G487" s="110" t="s">
        <v>1024</v>
      </c>
      <c r="H487" s="111">
        <v>35000</v>
      </c>
      <c r="I487" s="112">
        <v>6000</v>
      </c>
      <c r="J487" s="112">
        <v>3000</v>
      </c>
      <c r="K487" s="112">
        <v>0</v>
      </c>
      <c r="L487" s="112">
        <v>1000</v>
      </c>
      <c r="M487" s="112">
        <v>0</v>
      </c>
      <c r="N487" s="112">
        <v>3000</v>
      </c>
      <c r="O487" s="112">
        <v>3000</v>
      </c>
      <c r="P487" s="112">
        <v>3000</v>
      </c>
      <c r="Q487" s="112">
        <v>0</v>
      </c>
      <c r="R487" s="112">
        <v>0</v>
      </c>
      <c r="S487" s="112">
        <v>3000</v>
      </c>
      <c r="T487" s="112">
        <v>0</v>
      </c>
      <c r="U487" s="112">
        <v>0</v>
      </c>
      <c r="V487" s="112">
        <v>9000</v>
      </c>
      <c r="W487" s="112">
        <v>0</v>
      </c>
      <c r="X487" s="112">
        <v>0</v>
      </c>
      <c r="Y487" s="112">
        <v>0</v>
      </c>
      <c r="Z487" s="112">
        <v>0</v>
      </c>
      <c r="AA487" s="112">
        <v>4000</v>
      </c>
    </row>
    <row r="488" ht="13.5" customHeight="1" spans="1:27">
      <c r="A488" s="110" t="s">
        <v>612</v>
      </c>
      <c r="B488" s="110" t="s">
        <v>670</v>
      </c>
      <c r="C488" s="110" t="s">
        <v>672</v>
      </c>
      <c r="D488" s="109"/>
      <c r="E488" s="110" t="s">
        <v>991</v>
      </c>
      <c r="F488" s="110" t="s">
        <v>980</v>
      </c>
      <c r="G488" s="110" t="s">
        <v>993</v>
      </c>
      <c r="H488" s="111">
        <v>20800</v>
      </c>
      <c r="I488" s="112">
        <v>13000</v>
      </c>
      <c r="J488" s="112">
        <v>1300</v>
      </c>
      <c r="K488" s="112">
        <v>0</v>
      </c>
      <c r="L488" s="112">
        <v>0</v>
      </c>
      <c r="M488" s="112">
        <v>1300</v>
      </c>
      <c r="N488" s="112">
        <v>0</v>
      </c>
      <c r="O488" s="112">
        <v>0</v>
      </c>
      <c r="P488" s="112">
        <v>0</v>
      </c>
      <c r="Q488" s="112">
        <v>0</v>
      </c>
      <c r="R488" s="112">
        <v>0</v>
      </c>
      <c r="S488" s="112">
        <v>0</v>
      </c>
      <c r="T488" s="112">
        <v>0</v>
      </c>
      <c r="U488" s="112">
        <v>0</v>
      </c>
      <c r="V488" s="112">
        <v>0</v>
      </c>
      <c r="W488" s="112">
        <v>0</v>
      </c>
      <c r="X488" s="112">
        <v>0</v>
      </c>
      <c r="Y488" s="112">
        <v>0</v>
      </c>
      <c r="Z488" s="112">
        <v>0</v>
      </c>
      <c r="AA488" s="112">
        <v>5200</v>
      </c>
    </row>
    <row r="489" ht="13.5" customHeight="1" spans="1:27">
      <c r="A489" s="110" t="s">
        <v>612</v>
      </c>
      <c r="B489" s="110" t="s">
        <v>670</v>
      </c>
      <c r="C489" s="110" t="s">
        <v>672</v>
      </c>
      <c r="D489" s="109"/>
      <c r="E489" s="110" t="s">
        <v>991</v>
      </c>
      <c r="F489" s="110" t="s">
        <v>980</v>
      </c>
      <c r="G489" s="110" t="s">
        <v>1025</v>
      </c>
      <c r="H489" s="111">
        <v>13000</v>
      </c>
      <c r="I489" s="112">
        <v>13000</v>
      </c>
      <c r="J489" s="112">
        <v>0</v>
      </c>
      <c r="K489" s="112">
        <v>0</v>
      </c>
      <c r="L489" s="112">
        <v>0</v>
      </c>
      <c r="M489" s="112">
        <v>0</v>
      </c>
      <c r="N489" s="112">
        <v>0</v>
      </c>
      <c r="O489" s="112">
        <v>0</v>
      </c>
      <c r="P489" s="112">
        <v>0</v>
      </c>
      <c r="Q489" s="112">
        <v>0</v>
      </c>
      <c r="R489" s="112">
        <v>0</v>
      </c>
      <c r="S489" s="112">
        <v>0</v>
      </c>
      <c r="T489" s="112">
        <v>0</v>
      </c>
      <c r="U489" s="112">
        <v>0</v>
      </c>
      <c r="V489" s="112">
        <v>0</v>
      </c>
      <c r="W489" s="112">
        <v>0</v>
      </c>
      <c r="X489" s="112">
        <v>0</v>
      </c>
      <c r="Y489" s="112">
        <v>0</v>
      </c>
      <c r="Z489" s="112">
        <v>0</v>
      </c>
      <c r="AA489" s="112">
        <v>0</v>
      </c>
    </row>
    <row r="490" ht="13.5" customHeight="1" spans="1:27">
      <c r="A490" s="110" t="s">
        <v>612</v>
      </c>
      <c r="B490" s="110" t="s">
        <v>670</v>
      </c>
      <c r="C490" s="110" t="s">
        <v>672</v>
      </c>
      <c r="D490" s="109"/>
      <c r="E490" s="110" t="s">
        <v>991</v>
      </c>
      <c r="F490" s="110" t="s">
        <v>980</v>
      </c>
      <c r="G490" s="110" t="s">
        <v>1026</v>
      </c>
      <c r="H490" s="111">
        <v>35000</v>
      </c>
      <c r="I490" s="112">
        <v>6000</v>
      </c>
      <c r="J490" s="112">
        <v>3000</v>
      </c>
      <c r="K490" s="112">
        <v>0</v>
      </c>
      <c r="L490" s="112">
        <v>1000</v>
      </c>
      <c r="M490" s="112">
        <v>0</v>
      </c>
      <c r="N490" s="112">
        <v>3000</v>
      </c>
      <c r="O490" s="112">
        <v>3000</v>
      </c>
      <c r="P490" s="112">
        <v>3000</v>
      </c>
      <c r="Q490" s="112">
        <v>0</v>
      </c>
      <c r="R490" s="112">
        <v>0</v>
      </c>
      <c r="S490" s="112">
        <v>3000</v>
      </c>
      <c r="T490" s="112">
        <v>0</v>
      </c>
      <c r="U490" s="112">
        <v>0</v>
      </c>
      <c r="V490" s="112">
        <v>9000</v>
      </c>
      <c r="W490" s="112">
        <v>0</v>
      </c>
      <c r="X490" s="112">
        <v>0</v>
      </c>
      <c r="Y490" s="112">
        <v>0</v>
      </c>
      <c r="Z490" s="112">
        <v>0</v>
      </c>
      <c r="AA490" s="112">
        <v>4000</v>
      </c>
    </row>
    <row r="491" ht="13.5" customHeight="1" spans="1:27">
      <c r="A491" s="110" t="s">
        <v>612</v>
      </c>
      <c r="B491" s="110" t="s">
        <v>670</v>
      </c>
      <c r="C491" s="110" t="s">
        <v>672</v>
      </c>
      <c r="D491" s="109"/>
      <c r="E491" s="110" t="s">
        <v>991</v>
      </c>
      <c r="F491" s="110" t="s">
        <v>980</v>
      </c>
      <c r="G491" s="110" t="s">
        <v>1027</v>
      </c>
      <c r="H491" s="111">
        <v>35000</v>
      </c>
      <c r="I491" s="112">
        <v>6000</v>
      </c>
      <c r="J491" s="112">
        <v>3000</v>
      </c>
      <c r="K491" s="112">
        <v>0</v>
      </c>
      <c r="L491" s="112">
        <v>1000</v>
      </c>
      <c r="M491" s="112">
        <v>0</v>
      </c>
      <c r="N491" s="112">
        <v>3000</v>
      </c>
      <c r="O491" s="112">
        <v>3000</v>
      </c>
      <c r="P491" s="112">
        <v>3000</v>
      </c>
      <c r="Q491" s="112">
        <v>0</v>
      </c>
      <c r="R491" s="112">
        <v>0</v>
      </c>
      <c r="S491" s="112">
        <v>3000</v>
      </c>
      <c r="T491" s="112">
        <v>0</v>
      </c>
      <c r="U491" s="112">
        <v>0</v>
      </c>
      <c r="V491" s="112">
        <v>9000</v>
      </c>
      <c r="W491" s="112">
        <v>0</v>
      </c>
      <c r="X491" s="112">
        <v>0</v>
      </c>
      <c r="Y491" s="112">
        <v>0</v>
      </c>
      <c r="Z491" s="112">
        <v>0</v>
      </c>
      <c r="AA491" s="112">
        <v>4000</v>
      </c>
    </row>
    <row r="492" ht="13.5" customHeight="1" spans="1:27">
      <c r="A492" s="110" t="s">
        <v>612</v>
      </c>
      <c r="B492" s="110" t="s">
        <v>670</v>
      </c>
      <c r="C492" s="110" t="s">
        <v>672</v>
      </c>
      <c r="D492" s="109"/>
      <c r="E492" s="110" t="s">
        <v>991</v>
      </c>
      <c r="F492" s="110" t="s">
        <v>980</v>
      </c>
      <c r="G492" s="110" t="s">
        <v>1028</v>
      </c>
      <c r="H492" s="111">
        <v>35000</v>
      </c>
      <c r="I492" s="112">
        <v>6000</v>
      </c>
      <c r="J492" s="112">
        <v>3000</v>
      </c>
      <c r="K492" s="112">
        <v>0</v>
      </c>
      <c r="L492" s="112">
        <v>1000</v>
      </c>
      <c r="M492" s="112">
        <v>0</v>
      </c>
      <c r="N492" s="112">
        <v>3000</v>
      </c>
      <c r="O492" s="112">
        <v>3000</v>
      </c>
      <c r="P492" s="112">
        <v>3000</v>
      </c>
      <c r="Q492" s="112">
        <v>0</v>
      </c>
      <c r="R492" s="112">
        <v>0</v>
      </c>
      <c r="S492" s="112">
        <v>3000</v>
      </c>
      <c r="T492" s="112">
        <v>0</v>
      </c>
      <c r="U492" s="112">
        <v>0</v>
      </c>
      <c r="V492" s="112">
        <v>9000</v>
      </c>
      <c r="W492" s="112">
        <v>0</v>
      </c>
      <c r="X492" s="112">
        <v>0</v>
      </c>
      <c r="Y492" s="112">
        <v>0</v>
      </c>
      <c r="Z492" s="112">
        <v>0</v>
      </c>
      <c r="AA492" s="112">
        <v>4000</v>
      </c>
    </row>
    <row r="493" ht="13.5" customHeight="1" spans="1:27">
      <c r="A493" s="110" t="s">
        <v>612</v>
      </c>
      <c r="B493" s="110" t="s">
        <v>670</v>
      </c>
      <c r="C493" s="110" t="s">
        <v>672</v>
      </c>
      <c r="D493" s="109"/>
      <c r="E493" s="110" t="s">
        <v>991</v>
      </c>
      <c r="F493" s="110" t="s">
        <v>980</v>
      </c>
      <c r="G493" s="110" t="s">
        <v>1029</v>
      </c>
      <c r="H493" s="111">
        <v>35000</v>
      </c>
      <c r="I493" s="112">
        <v>6000</v>
      </c>
      <c r="J493" s="112">
        <v>3000</v>
      </c>
      <c r="K493" s="112">
        <v>0</v>
      </c>
      <c r="L493" s="112">
        <v>1000</v>
      </c>
      <c r="M493" s="112">
        <v>0</v>
      </c>
      <c r="N493" s="112">
        <v>3000</v>
      </c>
      <c r="O493" s="112">
        <v>3000</v>
      </c>
      <c r="P493" s="112">
        <v>3000</v>
      </c>
      <c r="Q493" s="112">
        <v>0</v>
      </c>
      <c r="R493" s="112">
        <v>0</v>
      </c>
      <c r="S493" s="112">
        <v>3000</v>
      </c>
      <c r="T493" s="112">
        <v>0</v>
      </c>
      <c r="U493" s="112">
        <v>0</v>
      </c>
      <c r="V493" s="112">
        <v>9000</v>
      </c>
      <c r="W493" s="112">
        <v>0</v>
      </c>
      <c r="X493" s="112">
        <v>0</v>
      </c>
      <c r="Y493" s="112">
        <v>0</v>
      </c>
      <c r="Z493" s="112">
        <v>0</v>
      </c>
      <c r="AA493" s="112">
        <v>4000</v>
      </c>
    </row>
    <row r="494" ht="13.5" customHeight="1" spans="1:27">
      <c r="A494" s="110" t="s">
        <v>612</v>
      </c>
      <c r="B494" s="110" t="s">
        <v>670</v>
      </c>
      <c r="C494" s="110" t="s">
        <v>672</v>
      </c>
      <c r="D494" s="109"/>
      <c r="E494" s="110" t="s">
        <v>991</v>
      </c>
      <c r="F494" s="110" t="s">
        <v>980</v>
      </c>
      <c r="G494" s="110" t="s">
        <v>1030</v>
      </c>
      <c r="H494" s="111">
        <v>35000</v>
      </c>
      <c r="I494" s="112">
        <v>6000</v>
      </c>
      <c r="J494" s="112">
        <v>3000</v>
      </c>
      <c r="K494" s="112">
        <v>0</v>
      </c>
      <c r="L494" s="112">
        <v>1000</v>
      </c>
      <c r="M494" s="112">
        <v>0</v>
      </c>
      <c r="N494" s="112">
        <v>3000</v>
      </c>
      <c r="O494" s="112">
        <v>3000</v>
      </c>
      <c r="P494" s="112">
        <v>3000</v>
      </c>
      <c r="Q494" s="112">
        <v>0</v>
      </c>
      <c r="R494" s="112">
        <v>0</v>
      </c>
      <c r="S494" s="112">
        <v>3000</v>
      </c>
      <c r="T494" s="112">
        <v>0</v>
      </c>
      <c r="U494" s="112">
        <v>0</v>
      </c>
      <c r="V494" s="112">
        <v>9000</v>
      </c>
      <c r="W494" s="112">
        <v>0</v>
      </c>
      <c r="X494" s="112">
        <v>0</v>
      </c>
      <c r="Y494" s="112">
        <v>0</v>
      </c>
      <c r="Z494" s="112">
        <v>0</v>
      </c>
      <c r="AA494" s="112">
        <v>4000</v>
      </c>
    </row>
    <row r="495" ht="13.5" customHeight="1" spans="1:27">
      <c r="A495" s="110" t="s">
        <v>612</v>
      </c>
      <c r="B495" s="110" t="s">
        <v>670</v>
      </c>
      <c r="C495" s="110" t="s">
        <v>672</v>
      </c>
      <c r="D495" s="109"/>
      <c r="E495" s="110" t="s">
        <v>991</v>
      </c>
      <c r="F495" s="110" t="s">
        <v>980</v>
      </c>
      <c r="G495" s="110" t="s">
        <v>1031</v>
      </c>
      <c r="H495" s="111">
        <v>35000</v>
      </c>
      <c r="I495" s="112">
        <v>6000</v>
      </c>
      <c r="J495" s="112">
        <v>3000</v>
      </c>
      <c r="K495" s="112">
        <v>0</v>
      </c>
      <c r="L495" s="112">
        <v>1000</v>
      </c>
      <c r="M495" s="112">
        <v>0</v>
      </c>
      <c r="N495" s="112">
        <v>3000</v>
      </c>
      <c r="O495" s="112">
        <v>3000</v>
      </c>
      <c r="P495" s="112">
        <v>3000</v>
      </c>
      <c r="Q495" s="112">
        <v>0</v>
      </c>
      <c r="R495" s="112">
        <v>0</v>
      </c>
      <c r="S495" s="112">
        <v>3000</v>
      </c>
      <c r="T495" s="112">
        <v>0</v>
      </c>
      <c r="U495" s="112">
        <v>0</v>
      </c>
      <c r="V495" s="112">
        <v>9000</v>
      </c>
      <c r="W495" s="112">
        <v>0</v>
      </c>
      <c r="X495" s="112">
        <v>0</v>
      </c>
      <c r="Y495" s="112">
        <v>0</v>
      </c>
      <c r="Z495" s="112">
        <v>0</v>
      </c>
      <c r="AA495" s="112">
        <v>4000</v>
      </c>
    </row>
    <row r="496" ht="13.5" customHeight="1" spans="1:27">
      <c r="A496" s="110" t="s">
        <v>612</v>
      </c>
      <c r="B496" s="110" t="s">
        <v>670</v>
      </c>
      <c r="C496" s="110" t="s">
        <v>672</v>
      </c>
      <c r="D496" s="109"/>
      <c r="E496" s="110" t="s">
        <v>991</v>
      </c>
      <c r="F496" s="110" t="s">
        <v>980</v>
      </c>
      <c r="G496" s="110" t="s">
        <v>1032</v>
      </c>
      <c r="H496" s="111">
        <v>35000</v>
      </c>
      <c r="I496" s="112">
        <v>6000</v>
      </c>
      <c r="J496" s="112">
        <v>3000</v>
      </c>
      <c r="K496" s="112">
        <v>0</v>
      </c>
      <c r="L496" s="112">
        <v>1000</v>
      </c>
      <c r="M496" s="112">
        <v>0</v>
      </c>
      <c r="N496" s="112">
        <v>3000</v>
      </c>
      <c r="O496" s="112">
        <v>3000</v>
      </c>
      <c r="P496" s="112">
        <v>3000</v>
      </c>
      <c r="Q496" s="112">
        <v>0</v>
      </c>
      <c r="R496" s="112">
        <v>0</v>
      </c>
      <c r="S496" s="112">
        <v>3000</v>
      </c>
      <c r="T496" s="112">
        <v>0</v>
      </c>
      <c r="U496" s="112">
        <v>0</v>
      </c>
      <c r="V496" s="112">
        <v>9000</v>
      </c>
      <c r="W496" s="112">
        <v>0</v>
      </c>
      <c r="X496" s="112">
        <v>0</v>
      </c>
      <c r="Y496" s="112">
        <v>0</v>
      </c>
      <c r="Z496" s="112">
        <v>0</v>
      </c>
      <c r="AA496" s="112">
        <v>4000</v>
      </c>
    </row>
    <row r="497" ht="13.5" customHeight="1" spans="1:27">
      <c r="A497" s="110" t="s">
        <v>612</v>
      </c>
      <c r="B497" s="110" t="s">
        <v>670</v>
      </c>
      <c r="C497" s="110" t="s">
        <v>672</v>
      </c>
      <c r="D497" s="109"/>
      <c r="E497" s="110" t="s">
        <v>991</v>
      </c>
      <c r="F497" s="110" t="s">
        <v>980</v>
      </c>
      <c r="G497" s="110" t="s">
        <v>1033</v>
      </c>
      <c r="H497" s="111">
        <v>35000</v>
      </c>
      <c r="I497" s="112">
        <v>6000</v>
      </c>
      <c r="J497" s="112">
        <v>3000</v>
      </c>
      <c r="K497" s="112">
        <v>0</v>
      </c>
      <c r="L497" s="112">
        <v>1000</v>
      </c>
      <c r="M497" s="112">
        <v>0</v>
      </c>
      <c r="N497" s="112">
        <v>3000</v>
      </c>
      <c r="O497" s="112">
        <v>3000</v>
      </c>
      <c r="P497" s="112">
        <v>3000</v>
      </c>
      <c r="Q497" s="112">
        <v>0</v>
      </c>
      <c r="R497" s="112">
        <v>0</v>
      </c>
      <c r="S497" s="112">
        <v>3000</v>
      </c>
      <c r="T497" s="112">
        <v>0</v>
      </c>
      <c r="U497" s="112">
        <v>0</v>
      </c>
      <c r="V497" s="112">
        <v>9000</v>
      </c>
      <c r="W497" s="112">
        <v>0</v>
      </c>
      <c r="X497" s="112">
        <v>0</v>
      </c>
      <c r="Y497" s="112">
        <v>0</v>
      </c>
      <c r="Z497" s="112">
        <v>0</v>
      </c>
      <c r="AA497" s="112">
        <v>4000</v>
      </c>
    </row>
    <row r="498" ht="13.5" customHeight="1" spans="1:27">
      <c r="A498" s="110" t="s">
        <v>612</v>
      </c>
      <c r="B498" s="110" t="s">
        <v>670</v>
      </c>
      <c r="C498" s="110" t="s">
        <v>672</v>
      </c>
      <c r="D498" s="109"/>
      <c r="E498" s="110" t="s">
        <v>991</v>
      </c>
      <c r="F498" s="110" t="s">
        <v>980</v>
      </c>
      <c r="G498" s="110" t="s">
        <v>1034</v>
      </c>
      <c r="H498" s="111">
        <v>35000</v>
      </c>
      <c r="I498" s="112">
        <v>6000</v>
      </c>
      <c r="J498" s="112">
        <v>3000</v>
      </c>
      <c r="K498" s="112">
        <v>0</v>
      </c>
      <c r="L498" s="112">
        <v>1000</v>
      </c>
      <c r="M498" s="112">
        <v>0</v>
      </c>
      <c r="N498" s="112">
        <v>3000</v>
      </c>
      <c r="O498" s="112">
        <v>3000</v>
      </c>
      <c r="P498" s="112">
        <v>3000</v>
      </c>
      <c r="Q498" s="112">
        <v>0</v>
      </c>
      <c r="R498" s="112">
        <v>0</v>
      </c>
      <c r="S498" s="112">
        <v>3000</v>
      </c>
      <c r="T498" s="112">
        <v>0</v>
      </c>
      <c r="U498" s="112">
        <v>0</v>
      </c>
      <c r="V498" s="112">
        <v>9000</v>
      </c>
      <c r="W498" s="112">
        <v>0</v>
      </c>
      <c r="X498" s="112">
        <v>0</v>
      </c>
      <c r="Y498" s="112">
        <v>0</v>
      </c>
      <c r="Z498" s="112">
        <v>0</v>
      </c>
      <c r="AA498" s="112">
        <v>4000</v>
      </c>
    </row>
    <row r="499" ht="13.5" customHeight="1" spans="1:27">
      <c r="A499" s="109"/>
      <c r="B499" s="109"/>
      <c r="C499" s="109"/>
      <c r="D499" s="110" t="s">
        <v>1035</v>
      </c>
      <c r="E499" s="110" t="s">
        <v>1036</v>
      </c>
      <c r="F499" s="109"/>
      <c r="G499" s="109"/>
      <c r="H499" s="111">
        <v>1329100</v>
      </c>
      <c r="I499" s="112">
        <v>209000</v>
      </c>
      <c r="J499" s="112">
        <v>175400</v>
      </c>
      <c r="K499" s="112">
        <v>1500</v>
      </c>
      <c r="L499" s="112">
        <v>50500</v>
      </c>
      <c r="M499" s="112">
        <v>7500</v>
      </c>
      <c r="N499" s="112">
        <v>308000</v>
      </c>
      <c r="O499" s="112">
        <v>26700</v>
      </c>
      <c r="P499" s="112">
        <v>102600</v>
      </c>
      <c r="Q499" s="112">
        <v>0</v>
      </c>
      <c r="R499" s="112">
        <v>26500</v>
      </c>
      <c r="S499" s="112">
        <v>32100</v>
      </c>
      <c r="T499" s="112">
        <v>3800</v>
      </c>
      <c r="U499" s="112">
        <v>0</v>
      </c>
      <c r="V499" s="112">
        <v>142000</v>
      </c>
      <c r="W499" s="112">
        <v>0</v>
      </c>
      <c r="X499" s="112">
        <v>57000</v>
      </c>
      <c r="Y499" s="112">
        <v>0</v>
      </c>
      <c r="Z499" s="112">
        <v>0</v>
      </c>
      <c r="AA499" s="112">
        <v>186500</v>
      </c>
    </row>
    <row r="500" ht="13.5" customHeight="1" spans="1:27">
      <c r="A500" s="109"/>
      <c r="B500" s="109"/>
      <c r="C500" s="109"/>
      <c r="D500" s="110" t="s">
        <v>1037</v>
      </c>
      <c r="E500" s="110" t="s">
        <v>80</v>
      </c>
      <c r="F500" s="109"/>
      <c r="G500" s="109"/>
      <c r="H500" s="111">
        <v>1329100</v>
      </c>
      <c r="I500" s="112">
        <v>209000</v>
      </c>
      <c r="J500" s="112">
        <v>175400</v>
      </c>
      <c r="K500" s="112">
        <v>1500</v>
      </c>
      <c r="L500" s="112">
        <v>50500</v>
      </c>
      <c r="M500" s="112">
        <v>7500</v>
      </c>
      <c r="N500" s="112">
        <v>308000</v>
      </c>
      <c r="O500" s="112">
        <v>26700</v>
      </c>
      <c r="P500" s="112">
        <v>102600</v>
      </c>
      <c r="Q500" s="112">
        <v>0</v>
      </c>
      <c r="R500" s="112">
        <v>26500</v>
      </c>
      <c r="S500" s="112">
        <v>32100</v>
      </c>
      <c r="T500" s="112">
        <v>3800</v>
      </c>
      <c r="U500" s="112">
        <v>0</v>
      </c>
      <c r="V500" s="112">
        <v>142000</v>
      </c>
      <c r="W500" s="112">
        <v>0</v>
      </c>
      <c r="X500" s="112">
        <v>57000</v>
      </c>
      <c r="Y500" s="112">
        <v>0</v>
      </c>
      <c r="Z500" s="112">
        <v>0</v>
      </c>
      <c r="AA500" s="112">
        <v>186500</v>
      </c>
    </row>
    <row r="501" ht="13.5" customHeight="1" spans="1:27">
      <c r="A501" s="110" t="s">
        <v>37</v>
      </c>
      <c r="B501" s="109"/>
      <c r="C501" s="109"/>
      <c r="D501" s="109"/>
      <c r="E501" s="110" t="s">
        <v>38</v>
      </c>
      <c r="F501" s="109"/>
      <c r="G501" s="109"/>
      <c r="H501" s="111">
        <v>600000</v>
      </c>
      <c r="I501" s="112">
        <v>90000</v>
      </c>
      <c r="J501" s="112">
        <v>70000</v>
      </c>
      <c r="K501" s="112">
        <v>0</v>
      </c>
      <c r="L501" s="112">
        <v>25000</v>
      </c>
      <c r="M501" s="112">
        <v>4000</v>
      </c>
      <c r="N501" s="112">
        <v>112000</v>
      </c>
      <c r="O501" s="112">
        <v>15000</v>
      </c>
      <c r="P501" s="112">
        <v>50500</v>
      </c>
      <c r="Q501" s="112">
        <v>0</v>
      </c>
      <c r="R501" s="112">
        <v>24500</v>
      </c>
      <c r="S501" s="112">
        <v>30500</v>
      </c>
      <c r="T501" s="112">
        <v>500</v>
      </c>
      <c r="U501" s="112">
        <v>0</v>
      </c>
      <c r="V501" s="112">
        <v>29000</v>
      </c>
      <c r="W501" s="112">
        <v>0</v>
      </c>
      <c r="X501" s="112">
        <v>57000</v>
      </c>
      <c r="Y501" s="112">
        <v>0</v>
      </c>
      <c r="Z501" s="112">
        <v>0</v>
      </c>
      <c r="AA501" s="112">
        <v>92000</v>
      </c>
    </row>
    <row r="502" ht="13.5" customHeight="1" spans="1:27">
      <c r="A502" s="109"/>
      <c r="B502" s="110" t="s">
        <v>74</v>
      </c>
      <c r="C502" s="109"/>
      <c r="D502" s="109"/>
      <c r="E502" s="110" t="s">
        <v>75</v>
      </c>
      <c r="F502" s="109"/>
      <c r="G502" s="109"/>
      <c r="H502" s="111">
        <v>600000</v>
      </c>
      <c r="I502" s="112">
        <v>90000</v>
      </c>
      <c r="J502" s="112">
        <v>70000</v>
      </c>
      <c r="K502" s="112">
        <v>0</v>
      </c>
      <c r="L502" s="112">
        <v>25000</v>
      </c>
      <c r="M502" s="112">
        <v>4000</v>
      </c>
      <c r="N502" s="112">
        <v>112000</v>
      </c>
      <c r="O502" s="112">
        <v>15000</v>
      </c>
      <c r="P502" s="112">
        <v>50500</v>
      </c>
      <c r="Q502" s="112">
        <v>0</v>
      </c>
      <c r="R502" s="112">
        <v>24500</v>
      </c>
      <c r="S502" s="112">
        <v>30500</v>
      </c>
      <c r="T502" s="112">
        <v>500</v>
      </c>
      <c r="U502" s="112">
        <v>0</v>
      </c>
      <c r="V502" s="112">
        <v>29000</v>
      </c>
      <c r="W502" s="112">
        <v>0</v>
      </c>
      <c r="X502" s="112">
        <v>57000</v>
      </c>
      <c r="Y502" s="112">
        <v>0</v>
      </c>
      <c r="Z502" s="112">
        <v>0</v>
      </c>
      <c r="AA502" s="112">
        <v>92000</v>
      </c>
    </row>
    <row r="503" ht="13.5" customHeight="1" spans="1:27">
      <c r="A503" s="110" t="s">
        <v>37</v>
      </c>
      <c r="B503" s="110" t="s">
        <v>74</v>
      </c>
      <c r="C503" s="110" t="s">
        <v>76</v>
      </c>
      <c r="D503" s="109"/>
      <c r="E503" s="110" t="s">
        <v>765</v>
      </c>
      <c r="F503" s="110" t="s">
        <v>766</v>
      </c>
      <c r="G503" s="110" t="s">
        <v>970</v>
      </c>
      <c r="H503" s="111">
        <v>50000</v>
      </c>
      <c r="I503" s="112">
        <v>0</v>
      </c>
      <c r="J503" s="112">
        <v>0</v>
      </c>
      <c r="K503" s="112">
        <v>0</v>
      </c>
      <c r="L503" s="112">
        <v>0</v>
      </c>
      <c r="M503" s="112">
        <v>0</v>
      </c>
      <c r="N503" s="112">
        <v>0</v>
      </c>
      <c r="O503" s="112">
        <v>0</v>
      </c>
      <c r="P503" s="112">
        <v>0</v>
      </c>
      <c r="Q503" s="112">
        <v>0</v>
      </c>
      <c r="R503" s="112">
        <v>0</v>
      </c>
      <c r="S503" s="112">
        <v>0</v>
      </c>
      <c r="T503" s="112">
        <v>0</v>
      </c>
      <c r="U503" s="112">
        <v>0</v>
      </c>
      <c r="V503" s="112">
        <v>0</v>
      </c>
      <c r="W503" s="112">
        <v>0</v>
      </c>
      <c r="X503" s="112">
        <v>0</v>
      </c>
      <c r="Y503" s="112">
        <v>0</v>
      </c>
      <c r="Z503" s="112">
        <v>0</v>
      </c>
      <c r="AA503" s="112">
        <v>50000</v>
      </c>
    </row>
    <row r="504" ht="13.5" customHeight="1" spans="1:27">
      <c r="A504" s="110" t="s">
        <v>37</v>
      </c>
      <c r="B504" s="110" t="s">
        <v>74</v>
      </c>
      <c r="C504" s="110" t="s">
        <v>76</v>
      </c>
      <c r="D504" s="109"/>
      <c r="E504" s="110" t="s">
        <v>765</v>
      </c>
      <c r="F504" s="110" t="s">
        <v>766</v>
      </c>
      <c r="G504" s="110" t="s">
        <v>971</v>
      </c>
      <c r="H504" s="111">
        <v>50000</v>
      </c>
      <c r="I504" s="112">
        <v>0</v>
      </c>
      <c r="J504" s="112">
        <v>0</v>
      </c>
      <c r="K504" s="112">
        <v>0</v>
      </c>
      <c r="L504" s="112">
        <v>0</v>
      </c>
      <c r="M504" s="112">
        <v>0</v>
      </c>
      <c r="N504" s="112">
        <v>0</v>
      </c>
      <c r="O504" s="112">
        <v>0</v>
      </c>
      <c r="P504" s="112">
        <v>50000</v>
      </c>
      <c r="Q504" s="112">
        <v>0</v>
      </c>
      <c r="R504" s="112">
        <v>0</v>
      </c>
      <c r="S504" s="112">
        <v>0</v>
      </c>
      <c r="T504" s="112">
        <v>0</v>
      </c>
      <c r="U504" s="112">
        <v>0</v>
      </c>
      <c r="V504" s="112">
        <v>0</v>
      </c>
      <c r="W504" s="112">
        <v>0</v>
      </c>
      <c r="X504" s="112">
        <v>0</v>
      </c>
      <c r="Y504" s="112">
        <v>0</v>
      </c>
      <c r="Z504" s="112">
        <v>0</v>
      </c>
      <c r="AA504" s="112">
        <v>0</v>
      </c>
    </row>
    <row r="505" ht="13.5" customHeight="1" spans="1:27">
      <c r="A505" s="110" t="s">
        <v>37</v>
      </c>
      <c r="B505" s="110" t="s">
        <v>74</v>
      </c>
      <c r="C505" s="110" t="s">
        <v>76</v>
      </c>
      <c r="D505" s="109"/>
      <c r="E505" s="110" t="s">
        <v>765</v>
      </c>
      <c r="F505" s="110" t="s">
        <v>766</v>
      </c>
      <c r="G505" s="110" t="s">
        <v>972</v>
      </c>
      <c r="H505" s="111">
        <v>50000</v>
      </c>
      <c r="I505" s="112">
        <v>0</v>
      </c>
      <c r="J505" s="112">
        <v>0</v>
      </c>
      <c r="K505" s="112">
        <v>0</v>
      </c>
      <c r="L505" s="112">
        <v>0</v>
      </c>
      <c r="M505" s="112">
        <v>0</v>
      </c>
      <c r="N505" s="112">
        <v>50000</v>
      </c>
      <c r="O505" s="112">
        <v>0</v>
      </c>
      <c r="P505" s="112">
        <v>0</v>
      </c>
      <c r="Q505" s="112">
        <v>0</v>
      </c>
      <c r="R505" s="112">
        <v>0</v>
      </c>
      <c r="S505" s="112">
        <v>0</v>
      </c>
      <c r="T505" s="112">
        <v>0</v>
      </c>
      <c r="U505" s="112">
        <v>0</v>
      </c>
      <c r="V505" s="112">
        <v>0</v>
      </c>
      <c r="W505" s="112">
        <v>0</v>
      </c>
      <c r="X505" s="112">
        <v>0</v>
      </c>
      <c r="Y505" s="112">
        <v>0</v>
      </c>
      <c r="Z505" s="112">
        <v>0</v>
      </c>
      <c r="AA505" s="112">
        <v>0</v>
      </c>
    </row>
    <row r="506" ht="13.5" customHeight="1" spans="1:27">
      <c r="A506" s="110" t="s">
        <v>37</v>
      </c>
      <c r="B506" s="110" t="s">
        <v>74</v>
      </c>
      <c r="C506" s="110" t="s">
        <v>76</v>
      </c>
      <c r="D506" s="109"/>
      <c r="E506" s="110" t="s">
        <v>765</v>
      </c>
      <c r="F506" s="110" t="s">
        <v>766</v>
      </c>
      <c r="G506" s="110" t="s">
        <v>976</v>
      </c>
      <c r="H506" s="111">
        <v>20000</v>
      </c>
      <c r="I506" s="112">
        <v>0</v>
      </c>
      <c r="J506" s="112">
        <v>20000</v>
      </c>
      <c r="K506" s="112">
        <v>0</v>
      </c>
      <c r="L506" s="112">
        <v>0</v>
      </c>
      <c r="M506" s="112">
        <v>0</v>
      </c>
      <c r="N506" s="112">
        <v>0</v>
      </c>
      <c r="O506" s="112">
        <v>0</v>
      </c>
      <c r="P506" s="112">
        <v>0</v>
      </c>
      <c r="Q506" s="112">
        <v>0</v>
      </c>
      <c r="R506" s="112">
        <v>0</v>
      </c>
      <c r="S506" s="112">
        <v>0</v>
      </c>
      <c r="T506" s="112">
        <v>0</v>
      </c>
      <c r="U506" s="112">
        <v>0</v>
      </c>
      <c r="V506" s="112">
        <v>0</v>
      </c>
      <c r="W506" s="112">
        <v>0</v>
      </c>
      <c r="X506" s="112">
        <v>0</v>
      </c>
      <c r="Y506" s="112">
        <v>0</v>
      </c>
      <c r="Z506" s="112">
        <v>0</v>
      </c>
      <c r="AA506" s="112">
        <v>0</v>
      </c>
    </row>
    <row r="507" ht="13.5" customHeight="1" spans="1:27">
      <c r="A507" s="110" t="s">
        <v>37</v>
      </c>
      <c r="B507" s="110" t="s">
        <v>74</v>
      </c>
      <c r="C507" s="110" t="s">
        <v>76</v>
      </c>
      <c r="D507" s="109"/>
      <c r="E507" s="110" t="s">
        <v>765</v>
      </c>
      <c r="F507" s="110" t="s">
        <v>766</v>
      </c>
      <c r="G507" s="110" t="s">
        <v>967</v>
      </c>
      <c r="H507" s="111">
        <v>24000</v>
      </c>
      <c r="I507" s="112">
        <v>0</v>
      </c>
      <c r="J507" s="112">
        <v>0</v>
      </c>
      <c r="K507" s="112">
        <v>0</v>
      </c>
      <c r="L507" s="112">
        <v>0</v>
      </c>
      <c r="M507" s="112">
        <v>0</v>
      </c>
      <c r="N507" s="112">
        <v>0</v>
      </c>
      <c r="O507" s="112">
        <v>0</v>
      </c>
      <c r="P507" s="112">
        <v>0</v>
      </c>
      <c r="Q507" s="112">
        <v>0</v>
      </c>
      <c r="R507" s="112">
        <v>24000</v>
      </c>
      <c r="S507" s="112">
        <v>0</v>
      </c>
      <c r="T507" s="112">
        <v>0</v>
      </c>
      <c r="U507" s="112">
        <v>0</v>
      </c>
      <c r="V507" s="112">
        <v>0</v>
      </c>
      <c r="W507" s="112">
        <v>0</v>
      </c>
      <c r="X507" s="112">
        <v>0</v>
      </c>
      <c r="Y507" s="112">
        <v>0</v>
      </c>
      <c r="Z507" s="112">
        <v>0</v>
      </c>
      <c r="AA507" s="112">
        <v>0</v>
      </c>
    </row>
    <row r="508" ht="13.5" customHeight="1" spans="1:27">
      <c r="A508" s="110" t="s">
        <v>37</v>
      </c>
      <c r="B508" s="110" t="s">
        <v>74</v>
      </c>
      <c r="C508" s="110" t="s">
        <v>76</v>
      </c>
      <c r="D508" s="109"/>
      <c r="E508" s="110" t="s">
        <v>765</v>
      </c>
      <c r="F508" s="110" t="s">
        <v>766</v>
      </c>
      <c r="G508" s="110" t="s">
        <v>968</v>
      </c>
      <c r="H508" s="111">
        <v>30000</v>
      </c>
      <c r="I508" s="112">
        <v>0</v>
      </c>
      <c r="J508" s="112">
        <v>0</v>
      </c>
      <c r="K508" s="112">
        <v>0</v>
      </c>
      <c r="L508" s="112">
        <v>0</v>
      </c>
      <c r="M508" s="112">
        <v>0</v>
      </c>
      <c r="N508" s="112">
        <v>0</v>
      </c>
      <c r="O508" s="112">
        <v>0</v>
      </c>
      <c r="P508" s="112">
        <v>0</v>
      </c>
      <c r="Q508" s="112">
        <v>0</v>
      </c>
      <c r="R508" s="112">
        <v>0</v>
      </c>
      <c r="S508" s="112">
        <v>30000</v>
      </c>
      <c r="T508" s="112">
        <v>0</v>
      </c>
      <c r="U508" s="112">
        <v>0</v>
      </c>
      <c r="V508" s="112">
        <v>0</v>
      </c>
      <c r="W508" s="112">
        <v>0</v>
      </c>
      <c r="X508" s="112">
        <v>0</v>
      </c>
      <c r="Y508" s="112">
        <v>0</v>
      </c>
      <c r="Z508" s="112">
        <v>0</v>
      </c>
      <c r="AA508" s="112">
        <v>0</v>
      </c>
    </row>
    <row r="509" ht="13.5" customHeight="1" spans="1:27">
      <c r="A509" s="110" t="s">
        <v>37</v>
      </c>
      <c r="B509" s="110" t="s">
        <v>74</v>
      </c>
      <c r="C509" s="110" t="s">
        <v>76</v>
      </c>
      <c r="D509" s="109"/>
      <c r="E509" s="110" t="s">
        <v>765</v>
      </c>
      <c r="F509" s="110" t="s">
        <v>766</v>
      </c>
      <c r="G509" s="110" t="s">
        <v>1018</v>
      </c>
      <c r="H509" s="111">
        <v>10000</v>
      </c>
      <c r="I509" s="112">
        <v>0</v>
      </c>
      <c r="J509" s="112">
        <v>0</v>
      </c>
      <c r="K509" s="112">
        <v>0</v>
      </c>
      <c r="L509" s="112">
        <v>0</v>
      </c>
      <c r="M509" s="112">
        <v>0</v>
      </c>
      <c r="N509" s="112">
        <v>0</v>
      </c>
      <c r="O509" s="112">
        <v>0</v>
      </c>
      <c r="P509" s="112">
        <v>0</v>
      </c>
      <c r="Q509" s="112">
        <v>0</v>
      </c>
      <c r="R509" s="112">
        <v>0</v>
      </c>
      <c r="S509" s="112">
        <v>0</v>
      </c>
      <c r="T509" s="112">
        <v>0</v>
      </c>
      <c r="U509" s="112">
        <v>0</v>
      </c>
      <c r="V509" s="112">
        <v>10000</v>
      </c>
      <c r="W509" s="112">
        <v>0</v>
      </c>
      <c r="X509" s="112">
        <v>0</v>
      </c>
      <c r="Y509" s="112">
        <v>0</v>
      </c>
      <c r="Z509" s="112">
        <v>0</v>
      </c>
      <c r="AA509" s="112">
        <v>0</v>
      </c>
    </row>
    <row r="510" ht="13.5" customHeight="1" spans="1:27">
      <c r="A510" s="110" t="s">
        <v>37</v>
      </c>
      <c r="B510" s="110" t="s">
        <v>74</v>
      </c>
      <c r="C510" s="110" t="s">
        <v>76</v>
      </c>
      <c r="D510" s="109"/>
      <c r="E510" s="110" t="s">
        <v>765</v>
      </c>
      <c r="F510" s="110" t="s">
        <v>766</v>
      </c>
      <c r="G510" s="110" t="s">
        <v>1038</v>
      </c>
      <c r="H510" s="111">
        <v>10000</v>
      </c>
      <c r="I510" s="112">
        <v>0</v>
      </c>
      <c r="J510" s="112">
        <v>0</v>
      </c>
      <c r="K510" s="112">
        <v>0</v>
      </c>
      <c r="L510" s="112">
        <v>0</v>
      </c>
      <c r="M510" s="112">
        <v>0</v>
      </c>
      <c r="N510" s="112">
        <v>0</v>
      </c>
      <c r="O510" s="112">
        <v>0</v>
      </c>
      <c r="P510" s="112">
        <v>0</v>
      </c>
      <c r="Q510" s="112">
        <v>0</v>
      </c>
      <c r="R510" s="112">
        <v>0</v>
      </c>
      <c r="S510" s="112">
        <v>0</v>
      </c>
      <c r="T510" s="112">
        <v>0</v>
      </c>
      <c r="U510" s="112">
        <v>0</v>
      </c>
      <c r="V510" s="112">
        <v>0</v>
      </c>
      <c r="W510" s="112">
        <v>0</v>
      </c>
      <c r="X510" s="112">
        <v>0</v>
      </c>
      <c r="Y510" s="112">
        <v>0</v>
      </c>
      <c r="Z510" s="112">
        <v>0</v>
      </c>
      <c r="AA510" s="112">
        <v>10000</v>
      </c>
    </row>
    <row r="511" ht="13.5" customHeight="1" spans="1:27">
      <c r="A511" s="110" t="s">
        <v>37</v>
      </c>
      <c r="B511" s="110" t="s">
        <v>74</v>
      </c>
      <c r="C511" s="110" t="s">
        <v>76</v>
      </c>
      <c r="D511" s="109"/>
      <c r="E511" s="110" t="s">
        <v>765</v>
      </c>
      <c r="F511" s="110" t="s">
        <v>766</v>
      </c>
      <c r="G511" s="110" t="s">
        <v>977</v>
      </c>
      <c r="H511" s="111">
        <v>30000</v>
      </c>
      <c r="I511" s="112">
        <v>0</v>
      </c>
      <c r="J511" s="112">
        <v>0</v>
      </c>
      <c r="K511" s="112">
        <v>0</v>
      </c>
      <c r="L511" s="112">
        <v>0</v>
      </c>
      <c r="M511" s="112">
        <v>0</v>
      </c>
      <c r="N511" s="112">
        <v>0</v>
      </c>
      <c r="O511" s="112">
        <v>0</v>
      </c>
      <c r="P511" s="112">
        <v>0</v>
      </c>
      <c r="Q511" s="112">
        <v>0</v>
      </c>
      <c r="R511" s="112">
        <v>0</v>
      </c>
      <c r="S511" s="112">
        <v>0</v>
      </c>
      <c r="T511" s="112">
        <v>0</v>
      </c>
      <c r="U511" s="112">
        <v>0</v>
      </c>
      <c r="V511" s="112">
        <v>0</v>
      </c>
      <c r="W511" s="112">
        <v>0</v>
      </c>
      <c r="X511" s="112">
        <v>0</v>
      </c>
      <c r="Y511" s="112">
        <v>0</v>
      </c>
      <c r="Z511" s="112">
        <v>0</v>
      </c>
      <c r="AA511" s="112">
        <v>30000</v>
      </c>
    </row>
    <row r="512" ht="13.5" customHeight="1" spans="1:27">
      <c r="A512" s="110" t="s">
        <v>37</v>
      </c>
      <c r="B512" s="110" t="s">
        <v>74</v>
      </c>
      <c r="C512" s="110" t="s">
        <v>76</v>
      </c>
      <c r="D512" s="109"/>
      <c r="E512" s="110" t="s">
        <v>765</v>
      </c>
      <c r="F512" s="110" t="s">
        <v>766</v>
      </c>
      <c r="G512" s="110" t="s">
        <v>975</v>
      </c>
      <c r="H512" s="111">
        <v>30000</v>
      </c>
      <c r="I512" s="112">
        <v>30000</v>
      </c>
      <c r="J512" s="112">
        <v>0</v>
      </c>
      <c r="K512" s="112">
        <v>0</v>
      </c>
      <c r="L512" s="112">
        <v>0</v>
      </c>
      <c r="M512" s="112">
        <v>0</v>
      </c>
      <c r="N512" s="112">
        <v>0</v>
      </c>
      <c r="O512" s="112">
        <v>0</v>
      </c>
      <c r="P512" s="112">
        <v>0</v>
      </c>
      <c r="Q512" s="112">
        <v>0</v>
      </c>
      <c r="R512" s="112">
        <v>0</v>
      </c>
      <c r="S512" s="112">
        <v>0</v>
      </c>
      <c r="T512" s="112">
        <v>0</v>
      </c>
      <c r="U512" s="112">
        <v>0</v>
      </c>
      <c r="V512" s="112">
        <v>0</v>
      </c>
      <c r="W512" s="112">
        <v>0</v>
      </c>
      <c r="X512" s="112">
        <v>0</v>
      </c>
      <c r="Y512" s="112">
        <v>0</v>
      </c>
      <c r="Z512" s="112">
        <v>0</v>
      </c>
      <c r="AA512" s="112">
        <v>0</v>
      </c>
    </row>
    <row r="513" ht="13.5" customHeight="1" spans="1:27">
      <c r="A513" s="110" t="s">
        <v>37</v>
      </c>
      <c r="B513" s="110" t="s">
        <v>74</v>
      </c>
      <c r="C513" s="110" t="s">
        <v>76</v>
      </c>
      <c r="D513" s="109"/>
      <c r="E513" s="110" t="s">
        <v>765</v>
      </c>
      <c r="F513" s="110" t="s">
        <v>766</v>
      </c>
      <c r="G513" s="110" t="s">
        <v>1039</v>
      </c>
      <c r="H513" s="111">
        <v>9000</v>
      </c>
      <c r="I513" s="112">
        <v>0</v>
      </c>
      <c r="J513" s="112">
        <v>0</v>
      </c>
      <c r="K513" s="112">
        <v>0</v>
      </c>
      <c r="L513" s="112">
        <v>0</v>
      </c>
      <c r="M513" s="112">
        <v>0</v>
      </c>
      <c r="N513" s="112">
        <v>0</v>
      </c>
      <c r="O513" s="112">
        <v>0</v>
      </c>
      <c r="P513" s="112">
        <v>0</v>
      </c>
      <c r="Q513" s="112">
        <v>0</v>
      </c>
      <c r="R513" s="112">
        <v>0</v>
      </c>
      <c r="S513" s="112">
        <v>0</v>
      </c>
      <c r="T513" s="112">
        <v>0</v>
      </c>
      <c r="U513" s="112">
        <v>0</v>
      </c>
      <c r="V513" s="112">
        <v>9000</v>
      </c>
      <c r="W513" s="112">
        <v>0</v>
      </c>
      <c r="X513" s="112">
        <v>0</v>
      </c>
      <c r="Y513" s="112">
        <v>0</v>
      </c>
      <c r="Z513" s="112">
        <v>0</v>
      </c>
      <c r="AA513" s="112">
        <v>0</v>
      </c>
    </row>
    <row r="514" ht="13.5" customHeight="1" spans="1:27">
      <c r="A514" s="110" t="s">
        <v>37</v>
      </c>
      <c r="B514" s="110" t="s">
        <v>74</v>
      </c>
      <c r="C514" s="110" t="s">
        <v>76</v>
      </c>
      <c r="D514" s="109"/>
      <c r="E514" s="110" t="s">
        <v>765</v>
      </c>
      <c r="F514" s="110" t="s">
        <v>766</v>
      </c>
      <c r="G514" s="110" t="s">
        <v>766</v>
      </c>
      <c r="H514" s="111">
        <v>287000</v>
      </c>
      <c r="I514" s="112">
        <v>60000</v>
      </c>
      <c r="J514" s="112">
        <v>50000</v>
      </c>
      <c r="K514" s="112">
        <v>0</v>
      </c>
      <c r="L514" s="112">
        <v>25000</v>
      </c>
      <c r="M514" s="112">
        <v>4000</v>
      </c>
      <c r="N514" s="112">
        <v>62000</v>
      </c>
      <c r="O514" s="112">
        <v>15000</v>
      </c>
      <c r="P514" s="112">
        <v>500</v>
      </c>
      <c r="Q514" s="112">
        <v>0</v>
      </c>
      <c r="R514" s="112">
        <v>500</v>
      </c>
      <c r="S514" s="112">
        <v>500</v>
      </c>
      <c r="T514" s="112">
        <v>500</v>
      </c>
      <c r="U514" s="112">
        <v>0</v>
      </c>
      <c r="V514" s="112">
        <v>10000</v>
      </c>
      <c r="W514" s="112">
        <v>0</v>
      </c>
      <c r="X514" s="112">
        <v>57000</v>
      </c>
      <c r="Y514" s="112">
        <v>0</v>
      </c>
      <c r="Z514" s="112">
        <v>0</v>
      </c>
      <c r="AA514" s="112">
        <v>2000</v>
      </c>
    </row>
    <row r="515" ht="13.5" customHeight="1" spans="1:27">
      <c r="A515" s="110" t="s">
        <v>205</v>
      </c>
      <c r="B515" s="109"/>
      <c r="C515" s="109"/>
      <c r="D515" s="109"/>
      <c r="E515" s="110" t="s">
        <v>206</v>
      </c>
      <c r="F515" s="109"/>
      <c r="G515" s="109"/>
      <c r="H515" s="111">
        <v>18000</v>
      </c>
      <c r="I515" s="112">
        <v>2000</v>
      </c>
      <c r="J515" s="112">
        <v>2000</v>
      </c>
      <c r="K515" s="112">
        <v>100</v>
      </c>
      <c r="L515" s="112">
        <v>100</v>
      </c>
      <c r="M515" s="112">
        <v>100</v>
      </c>
      <c r="N515" s="112">
        <v>2000</v>
      </c>
      <c r="O515" s="112">
        <v>4000</v>
      </c>
      <c r="P515" s="112">
        <v>2000</v>
      </c>
      <c r="Q515" s="112">
        <v>0</v>
      </c>
      <c r="R515" s="112">
        <v>600</v>
      </c>
      <c r="S515" s="112">
        <v>200</v>
      </c>
      <c r="T515" s="112">
        <v>500</v>
      </c>
      <c r="U515" s="112">
        <v>0</v>
      </c>
      <c r="V515" s="112">
        <v>0</v>
      </c>
      <c r="W515" s="112">
        <v>0</v>
      </c>
      <c r="X515" s="112">
        <v>0</v>
      </c>
      <c r="Y515" s="112">
        <v>0</v>
      </c>
      <c r="Z515" s="112">
        <v>0</v>
      </c>
      <c r="AA515" s="112">
        <v>4400</v>
      </c>
    </row>
    <row r="516" ht="13.5" customHeight="1" spans="1:27">
      <c r="A516" s="109"/>
      <c r="B516" s="110" t="s">
        <v>229</v>
      </c>
      <c r="C516" s="109"/>
      <c r="D516" s="109"/>
      <c r="E516" s="110" t="s">
        <v>230</v>
      </c>
      <c r="F516" s="109"/>
      <c r="G516" s="109"/>
      <c r="H516" s="111">
        <v>18000</v>
      </c>
      <c r="I516" s="112">
        <v>2000</v>
      </c>
      <c r="J516" s="112">
        <v>2000</v>
      </c>
      <c r="K516" s="112">
        <v>100</v>
      </c>
      <c r="L516" s="112">
        <v>100</v>
      </c>
      <c r="M516" s="112">
        <v>100</v>
      </c>
      <c r="N516" s="112">
        <v>2000</v>
      </c>
      <c r="O516" s="112">
        <v>4000</v>
      </c>
      <c r="P516" s="112">
        <v>2000</v>
      </c>
      <c r="Q516" s="112">
        <v>0</v>
      </c>
      <c r="R516" s="112">
        <v>600</v>
      </c>
      <c r="S516" s="112">
        <v>200</v>
      </c>
      <c r="T516" s="112">
        <v>500</v>
      </c>
      <c r="U516" s="112">
        <v>0</v>
      </c>
      <c r="V516" s="112">
        <v>0</v>
      </c>
      <c r="W516" s="112">
        <v>0</v>
      </c>
      <c r="X516" s="112">
        <v>0</v>
      </c>
      <c r="Y516" s="112">
        <v>0</v>
      </c>
      <c r="Z516" s="112">
        <v>0</v>
      </c>
      <c r="AA516" s="112">
        <v>4400</v>
      </c>
    </row>
    <row r="517" ht="13.5" customHeight="1" spans="1:27">
      <c r="A517" s="110" t="s">
        <v>205</v>
      </c>
      <c r="B517" s="110" t="s">
        <v>229</v>
      </c>
      <c r="C517" s="110" t="s">
        <v>231</v>
      </c>
      <c r="D517" s="109"/>
      <c r="E517" s="110" t="s">
        <v>765</v>
      </c>
      <c r="F517" s="110" t="s">
        <v>979</v>
      </c>
      <c r="G517" s="110" t="s">
        <v>979</v>
      </c>
      <c r="H517" s="111">
        <v>18000</v>
      </c>
      <c r="I517" s="112">
        <v>2000</v>
      </c>
      <c r="J517" s="112">
        <v>2000</v>
      </c>
      <c r="K517" s="112">
        <v>100</v>
      </c>
      <c r="L517" s="112">
        <v>100</v>
      </c>
      <c r="M517" s="112">
        <v>100</v>
      </c>
      <c r="N517" s="112">
        <v>2000</v>
      </c>
      <c r="O517" s="112">
        <v>4000</v>
      </c>
      <c r="P517" s="112">
        <v>2000</v>
      </c>
      <c r="Q517" s="112">
        <v>0</v>
      </c>
      <c r="R517" s="112">
        <v>600</v>
      </c>
      <c r="S517" s="112">
        <v>200</v>
      </c>
      <c r="T517" s="112">
        <v>500</v>
      </c>
      <c r="U517" s="112">
        <v>0</v>
      </c>
      <c r="V517" s="112">
        <v>0</v>
      </c>
      <c r="W517" s="112">
        <v>0</v>
      </c>
      <c r="X517" s="112">
        <v>0</v>
      </c>
      <c r="Y517" s="112">
        <v>0</v>
      </c>
      <c r="Z517" s="112">
        <v>0</v>
      </c>
      <c r="AA517" s="112">
        <v>4400</v>
      </c>
    </row>
    <row r="518" ht="13.5" customHeight="1" spans="1:27">
      <c r="A518" s="110" t="s">
        <v>585</v>
      </c>
      <c r="B518" s="109"/>
      <c r="C518" s="109"/>
      <c r="D518" s="109"/>
      <c r="E518" s="110" t="s">
        <v>586</v>
      </c>
      <c r="F518" s="109"/>
      <c r="G518" s="109"/>
      <c r="H518" s="111">
        <v>57000</v>
      </c>
      <c r="I518" s="112">
        <v>14000</v>
      </c>
      <c r="J518" s="112">
        <v>6000</v>
      </c>
      <c r="K518" s="112">
        <v>0</v>
      </c>
      <c r="L518" s="112">
        <v>8000</v>
      </c>
      <c r="M518" s="112">
        <v>2000</v>
      </c>
      <c r="N518" s="112">
        <v>20000</v>
      </c>
      <c r="O518" s="112">
        <v>0</v>
      </c>
      <c r="P518" s="112">
        <v>0</v>
      </c>
      <c r="Q518" s="112">
        <v>0</v>
      </c>
      <c r="R518" s="112">
        <v>0</v>
      </c>
      <c r="S518" s="112">
        <v>0</v>
      </c>
      <c r="T518" s="112">
        <v>0</v>
      </c>
      <c r="U518" s="112">
        <v>0</v>
      </c>
      <c r="V518" s="112">
        <v>1000</v>
      </c>
      <c r="W518" s="112">
        <v>0</v>
      </c>
      <c r="X518" s="112">
        <v>0</v>
      </c>
      <c r="Y518" s="112">
        <v>0</v>
      </c>
      <c r="Z518" s="112">
        <v>0</v>
      </c>
      <c r="AA518" s="112">
        <v>6000</v>
      </c>
    </row>
    <row r="519" ht="13.5" customHeight="1" spans="1:27">
      <c r="A519" s="109"/>
      <c r="B519" s="110" t="s">
        <v>609</v>
      </c>
      <c r="C519" s="109"/>
      <c r="D519" s="109"/>
      <c r="E519" s="110" t="s">
        <v>610</v>
      </c>
      <c r="F519" s="109"/>
      <c r="G519" s="109"/>
      <c r="H519" s="111">
        <v>57000</v>
      </c>
      <c r="I519" s="112">
        <v>14000</v>
      </c>
      <c r="J519" s="112">
        <v>6000</v>
      </c>
      <c r="K519" s="112">
        <v>0</v>
      </c>
      <c r="L519" s="112">
        <v>8000</v>
      </c>
      <c r="M519" s="112">
        <v>2000</v>
      </c>
      <c r="N519" s="112">
        <v>20000</v>
      </c>
      <c r="O519" s="112">
        <v>0</v>
      </c>
      <c r="P519" s="112">
        <v>0</v>
      </c>
      <c r="Q519" s="112">
        <v>0</v>
      </c>
      <c r="R519" s="112">
        <v>0</v>
      </c>
      <c r="S519" s="112">
        <v>0</v>
      </c>
      <c r="T519" s="112">
        <v>0</v>
      </c>
      <c r="U519" s="112">
        <v>0</v>
      </c>
      <c r="V519" s="112">
        <v>1000</v>
      </c>
      <c r="W519" s="112">
        <v>0</v>
      </c>
      <c r="X519" s="112">
        <v>0</v>
      </c>
      <c r="Y519" s="112">
        <v>0</v>
      </c>
      <c r="Z519" s="112">
        <v>0</v>
      </c>
      <c r="AA519" s="112">
        <v>6000</v>
      </c>
    </row>
    <row r="520" ht="13.5" customHeight="1" spans="1:27">
      <c r="A520" s="110" t="s">
        <v>585</v>
      </c>
      <c r="B520" s="110" t="s">
        <v>609</v>
      </c>
      <c r="C520" s="110" t="s">
        <v>611</v>
      </c>
      <c r="D520" s="109"/>
      <c r="E520" s="110" t="s">
        <v>1040</v>
      </c>
      <c r="F520" s="110" t="s">
        <v>980</v>
      </c>
      <c r="G520" s="110" t="s">
        <v>1041</v>
      </c>
      <c r="H520" s="111">
        <v>56000</v>
      </c>
      <c r="I520" s="112">
        <v>14000</v>
      </c>
      <c r="J520" s="112">
        <v>6000</v>
      </c>
      <c r="K520" s="112">
        <v>0</v>
      </c>
      <c r="L520" s="112">
        <v>8000</v>
      </c>
      <c r="M520" s="112">
        <v>2000</v>
      </c>
      <c r="N520" s="112">
        <v>20000</v>
      </c>
      <c r="O520" s="112">
        <v>0</v>
      </c>
      <c r="P520" s="112">
        <v>0</v>
      </c>
      <c r="Q520" s="112">
        <v>0</v>
      </c>
      <c r="R520" s="112">
        <v>0</v>
      </c>
      <c r="S520" s="112">
        <v>0</v>
      </c>
      <c r="T520" s="112">
        <v>0</v>
      </c>
      <c r="U520" s="112">
        <v>0</v>
      </c>
      <c r="V520" s="112">
        <v>0</v>
      </c>
      <c r="W520" s="112">
        <v>0</v>
      </c>
      <c r="X520" s="112">
        <v>0</v>
      </c>
      <c r="Y520" s="112">
        <v>0</v>
      </c>
      <c r="Z520" s="112">
        <v>0</v>
      </c>
      <c r="AA520" s="112">
        <v>6000</v>
      </c>
    </row>
    <row r="521" ht="13.5" customHeight="1" spans="1:27">
      <c r="A521" s="110" t="s">
        <v>585</v>
      </c>
      <c r="B521" s="110" t="s">
        <v>609</v>
      </c>
      <c r="C521" s="110" t="s">
        <v>611</v>
      </c>
      <c r="D521" s="109"/>
      <c r="E521" s="110" t="s">
        <v>1040</v>
      </c>
      <c r="F521" s="110" t="s">
        <v>980</v>
      </c>
      <c r="G521" s="110" t="s">
        <v>1042</v>
      </c>
      <c r="H521" s="111">
        <v>1000</v>
      </c>
      <c r="I521" s="112">
        <v>0</v>
      </c>
      <c r="J521" s="112">
        <v>0</v>
      </c>
      <c r="K521" s="112">
        <v>0</v>
      </c>
      <c r="L521" s="112">
        <v>0</v>
      </c>
      <c r="M521" s="112">
        <v>0</v>
      </c>
      <c r="N521" s="112">
        <v>0</v>
      </c>
      <c r="O521" s="112">
        <v>0</v>
      </c>
      <c r="P521" s="112">
        <v>0</v>
      </c>
      <c r="Q521" s="112">
        <v>0</v>
      </c>
      <c r="R521" s="112">
        <v>0</v>
      </c>
      <c r="S521" s="112">
        <v>0</v>
      </c>
      <c r="T521" s="112">
        <v>0</v>
      </c>
      <c r="U521" s="112">
        <v>0</v>
      </c>
      <c r="V521" s="112">
        <v>1000</v>
      </c>
      <c r="W521" s="112">
        <v>0</v>
      </c>
      <c r="X521" s="112">
        <v>0</v>
      </c>
      <c r="Y521" s="112">
        <v>0</v>
      </c>
      <c r="Z521" s="112">
        <v>0</v>
      </c>
      <c r="AA521" s="112">
        <v>0</v>
      </c>
    </row>
    <row r="522" ht="13.5" customHeight="1" spans="1:27">
      <c r="A522" s="110" t="s">
        <v>612</v>
      </c>
      <c r="B522" s="109"/>
      <c r="C522" s="109"/>
      <c r="D522" s="109"/>
      <c r="E522" s="110" t="s">
        <v>613</v>
      </c>
      <c r="F522" s="109"/>
      <c r="G522" s="109"/>
      <c r="H522" s="111">
        <v>654100</v>
      </c>
      <c r="I522" s="112">
        <v>103000</v>
      </c>
      <c r="J522" s="112">
        <v>97400</v>
      </c>
      <c r="K522" s="112">
        <v>1400</v>
      </c>
      <c r="L522" s="112">
        <v>17400</v>
      </c>
      <c r="M522" s="112">
        <v>1400</v>
      </c>
      <c r="N522" s="112">
        <v>174000</v>
      </c>
      <c r="O522" s="112">
        <v>7700</v>
      </c>
      <c r="P522" s="112">
        <v>50100</v>
      </c>
      <c r="Q522" s="112">
        <v>0</v>
      </c>
      <c r="R522" s="112">
        <v>1400</v>
      </c>
      <c r="S522" s="112">
        <v>1400</v>
      </c>
      <c r="T522" s="112">
        <v>2800</v>
      </c>
      <c r="U522" s="112">
        <v>0</v>
      </c>
      <c r="V522" s="112">
        <v>112000</v>
      </c>
      <c r="W522" s="112">
        <v>0</v>
      </c>
      <c r="X522" s="112">
        <v>0</v>
      </c>
      <c r="Y522" s="112">
        <v>0</v>
      </c>
      <c r="Z522" s="112">
        <v>0</v>
      </c>
      <c r="AA522" s="112">
        <v>84100</v>
      </c>
    </row>
    <row r="523" ht="13.5" customHeight="1" spans="1:27">
      <c r="A523" s="109"/>
      <c r="B523" s="110" t="s">
        <v>614</v>
      </c>
      <c r="C523" s="109"/>
      <c r="D523" s="109"/>
      <c r="E523" s="110" t="s">
        <v>615</v>
      </c>
      <c r="F523" s="109"/>
      <c r="G523" s="109"/>
      <c r="H523" s="111">
        <v>22500</v>
      </c>
      <c r="I523" s="112">
        <v>3000</v>
      </c>
      <c r="J523" s="112">
        <v>600</v>
      </c>
      <c r="K523" s="112">
        <v>600</v>
      </c>
      <c r="L523" s="112">
        <v>600</v>
      </c>
      <c r="M523" s="112">
        <v>600</v>
      </c>
      <c r="N523" s="112">
        <v>6000</v>
      </c>
      <c r="O523" s="112">
        <v>3300</v>
      </c>
      <c r="P523" s="112">
        <v>900</v>
      </c>
      <c r="Q523" s="112">
        <v>0</v>
      </c>
      <c r="R523" s="112">
        <v>600</v>
      </c>
      <c r="S523" s="112">
        <v>600</v>
      </c>
      <c r="T523" s="112">
        <v>1200</v>
      </c>
      <c r="U523" s="112">
        <v>0</v>
      </c>
      <c r="V523" s="112">
        <v>0</v>
      </c>
      <c r="W523" s="112">
        <v>0</v>
      </c>
      <c r="X523" s="112">
        <v>0</v>
      </c>
      <c r="Y523" s="112">
        <v>0</v>
      </c>
      <c r="Z523" s="112">
        <v>0</v>
      </c>
      <c r="AA523" s="112">
        <v>4500</v>
      </c>
    </row>
    <row r="524" ht="13.5" customHeight="1" spans="1:27">
      <c r="A524" s="110" t="s">
        <v>612</v>
      </c>
      <c r="B524" s="110" t="s">
        <v>614</v>
      </c>
      <c r="C524" s="110" t="s">
        <v>617</v>
      </c>
      <c r="D524" s="109"/>
      <c r="E524" s="110" t="s">
        <v>874</v>
      </c>
      <c r="F524" s="110" t="s">
        <v>989</v>
      </c>
      <c r="G524" s="110" t="s">
        <v>989</v>
      </c>
      <c r="H524" s="111">
        <v>22500</v>
      </c>
      <c r="I524" s="112">
        <v>3000</v>
      </c>
      <c r="J524" s="112">
        <v>600</v>
      </c>
      <c r="K524" s="112">
        <v>600</v>
      </c>
      <c r="L524" s="112">
        <v>600</v>
      </c>
      <c r="M524" s="112">
        <v>600</v>
      </c>
      <c r="N524" s="112">
        <v>6000</v>
      </c>
      <c r="O524" s="112">
        <v>3300</v>
      </c>
      <c r="P524" s="112">
        <v>900</v>
      </c>
      <c r="Q524" s="112">
        <v>0</v>
      </c>
      <c r="R524" s="112">
        <v>600</v>
      </c>
      <c r="S524" s="112">
        <v>600</v>
      </c>
      <c r="T524" s="112">
        <v>1200</v>
      </c>
      <c r="U524" s="112">
        <v>0</v>
      </c>
      <c r="V524" s="112">
        <v>0</v>
      </c>
      <c r="W524" s="112">
        <v>0</v>
      </c>
      <c r="X524" s="112">
        <v>0</v>
      </c>
      <c r="Y524" s="112">
        <v>0</v>
      </c>
      <c r="Z524" s="112">
        <v>0</v>
      </c>
      <c r="AA524" s="112">
        <v>4500</v>
      </c>
    </row>
    <row r="525" ht="13.5" customHeight="1" spans="1:27">
      <c r="A525" s="109"/>
      <c r="B525" s="110" t="s">
        <v>646</v>
      </c>
      <c r="C525" s="109"/>
      <c r="D525" s="109"/>
      <c r="E525" s="110" t="s">
        <v>647</v>
      </c>
      <c r="F525" s="109"/>
      <c r="G525" s="109"/>
      <c r="H525" s="111">
        <v>30000</v>
      </c>
      <c r="I525" s="112">
        <v>4000</v>
      </c>
      <c r="J525" s="112">
        <v>800</v>
      </c>
      <c r="K525" s="112">
        <v>800</v>
      </c>
      <c r="L525" s="112">
        <v>800</v>
      </c>
      <c r="M525" s="112">
        <v>800</v>
      </c>
      <c r="N525" s="112">
        <v>8000</v>
      </c>
      <c r="O525" s="112">
        <v>4400</v>
      </c>
      <c r="P525" s="112">
        <v>1200</v>
      </c>
      <c r="Q525" s="112">
        <v>0</v>
      </c>
      <c r="R525" s="112">
        <v>800</v>
      </c>
      <c r="S525" s="112">
        <v>800</v>
      </c>
      <c r="T525" s="112">
        <v>1600</v>
      </c>
      <c r="U525" s="112">
        <v>0</v>
      </c>
      <c r="V525" s="112">
        <v>0</v>
      </c>
      <c r="W525" s="112">
        <v>0</v>
      </c>
      <c r="X525" s="112">
        <v>0</v>
      </c>
      <c r="Y525" s="112">
        <v>0</v>
      </c>
      <c r="Z525" s="112">
        <v>0</v>
      </c>
      <c r="AA525" s="112">
        <v>6000</v>
      </c>
    </row>
    <row r="526" ht="13.5" customHeight="1" spans="1:27">
      <c r="A526" s="110" t="s">
        <v>612</v>
      </c>
      <c r="B526" s="110" t="s">
        <v>646</v>
      </c>
      <c r="C526" s="110" t="s">
        <v>653</v>
      </c>
      <c r="D526" s="109"/>
      <c r="E526" s="110" t="s">
        <v>886</v>
      </c>
      <c r="F526" s="110" t="s">
        <v>990</v>
      </c>
      <c r="G526" s="110" t="s">
        <v>990</v>
      </c>
      <c r="H526" s="111">
        <v>30000</v>
      </c>
      <c r="I526" s="112">
        <v>4000</v>
      </c>
      <c r="J526" s="112">
        <v>800</v>
      </c>
      <c r="K526" s="112">
        <v>800</v>
      </c>
      <c r="L526" s="112">
        <v>800</v>
      </c>
      <c r="M526" s="112">
        <v>800</v>
      </c>
      <c r="N526" s="112">
        <v>8000</v>
      </c>
      <c r="O526" s="112">
        <v>4400</v>
      </c>
      <c r="P526" s="112">
        <v>1200</v>
      </c>
      <c r="Q526" s="112">
        <v>0</v>
      </c>
      <c r="R526" s="112">
        <v>800</v>
      </c>
      <c r="S526" s="112">
        <v>800</v>
      </c>
      <c r="T526" s="112">
        <v>1600</v>
      </c>
      <c r="U526" s="112">
        <v>0</v>
      </c>
      <c r="V526" s="112">
        <v>0</v>
      </c>
      <c r="W526" s="112">
        <v>0</v>
      </c>
      <c r="X526" s="112">
        <v>0</v>
      </c>
      <c r="Y526" s="112">
        <v>0</v>
      </c>
      <c r="Z526" s="112">
        <v>0</v>
      </c>
      <c r="AA526" s="112">
        <v>6000</v>
      </c>
    </row>
    <row r="527" ht="13.5" customHeight="1" spans="1:27">
      <c r="A527" s="109"/>
      <c r="B527" s="110" t="s">
        <v>670</v>
      </c>
      <c r="C527" s="109"/>
      <c r="D527" s="109"/>
      <c r="E527" s="110" t="s">
        <v>671</v>
      </c>
      <c r="F527" s="109"/>
      <c r="G527" s="109"/>
      <c r="H527" s="111">
        <v>601600</v>
      </c>
      <c r="I527" s="112">
        <v>96000</v>
      </c>
      <c r="J527" s="112">
        <v>96000</v>
      </c>
      <c r="K527" s="112">
        <v>0</v>
      </c>
      <c r="L527" s="112">
        <v>16000</v>
      </c>
      <c r="M527" s="112">
        <v>0</v>
      </c>
      <c r="N527" s="112">
        <v>160000</v>
      </c>
      <c r="O527" s="112">
        <v>0</v>
      </c>
      <c r="P527" s="112">
        <v>48000</v>
      </c>
      <c r="Q527" s="112">
        <v>0</v>
      </c>
      <c r="R527" s="112">
        <v>0</v>
      </c>
      <c r="S527" s="112">
        <v>0</v>
      </c>
      <c r="T527" s="112">
        <v>0</v>
      </c>
      <c r="U527" s="112">
        <v>0</v>
      </c>
      <c r="V527" s="112">
        <v>112000</v>
      </c>
      <c r="W527" s="112">
        <v>0</v>
      </c>
      <c r="X527" s="112">
        <v>0</v>
      </c>
      <c r="Y527" s="112">
        <v>0</v>
      </c>
      <c r="Z527" s="112">
        <v>0</v>
      </c>
      <c r="AA527" s="112">
        <v>73600</v>
      </c>
    </row>
    <row r="528" ht="13.5" customHeight="1" spans="1:27">
      <c r="A528" s="110" t="s">
        <v>612</v>
      </c>
      <c r="B528" s="110" t="s">
        <v>670</v>
      </c>
      <c r="C528" s="110" t="s">
        <v>672</v>
      </c>
      <c r="D528" s="109"/>
      <c r="E528" s="110" t="s">
        <v>991</v>
      </c>
      <c r="F528" s="110" t="s">
        <v>980</v>
      </c>
      <c r="G528" s="110" t="s">
        <v>1025</v>
      </c>
      <c r="H528" s="111">
        <v>16000</v>
      </c>
      <c r="I528" s="112">
        <v>0</v>
      </c>
      <c r="J528" s="112">
        <v>0</v>
      </c>
      <c r="K528" s="112">
        <v>0</v>
      </c>
      <c r="L528" s="112">
        <v>0</v>
      </c>
      <c r="M528" s="112">
        <v>0</v>
      </c>
      <c r="N528" s="112">
        <v>0</v>
      </c>
      <c r="O528" s="112">
        <v>0</v>
      </c>
      <c r="P528" s="112">
        <v>0</v>
      </c>
      <c r="Q528" s="112">
        <v>0</v>
      </c>
      <c r="R528" s="112">
        <v>0</v>
      </c>
      <c r="S528" s="112">
        <v>0</v>
      </c>
      <c r="T528" s="112">
        <v>0</v>
      </c>
      <c r="U528" s="112">
        <v>0</v>
      </c>
      <c r="V528" s="112">
        <v>0</v>
      </c>
      <c r="W528" s="112">
        <v>0</v>
      </c>
      <c r="X528" s="112">
        <v>0</v>
      </c>
      <c r="Y528" s="112">
        <v>0</v>
      </c>
      <c r="Z528" s="112">
        <v>0</v>
      </c>
      <c r="AA528" s="112">
        <v>16000</v>
      </c>
    </row>
    <row r="529" ht="13.5" customHeight="1" spans="1:27">
      <c r="A529" s="110" t="s">
        <v>612</v>
      </c>
      <c r="B529" s="110" t="s">
        <v>670</v>
      </c>
      <c r="C529" s="110" t="s">
        <v>672</v>
      </c>
      <c r="D529" s="109"/>
      <c r="E529" s="110" t="s">
        <v>991</v>
      </c>
      <c r="F529" s="110" t="s">
        <v>980</v>
      </c>
      <c r="G529" s="110" t="s">
        <v>1043</v>
      </c>
      <c r="H529" s="111">
        <v>35000</v>
      </c>
      <c r="I529" s="112">
        <v>6000</v>
      </c>
      <c r="J529" s="112">
        <v>6000</v>
      </c>
      <c r="K529" s="112">
        <v>0</v>
      </c>
      <c r="L529" s="112">
        <v>1000</v>
      </c>
      <c r="M529" s="112">
        <v>0</v>
      </c>
      <c r="N529" s="112">
        <v>10000</v>
      </c>
      <c r="O529" s="112">
        <v>0</v>
      </c>
      <c r="P529" s="112">
        <v>3000</v>
      </c>
      <c r="Q529" s="112">
        <v>0</v>
      </c>
      <c r="R529" s="112">
        <v>0</v>
      </c>
      <c r="S529" s="112">
        <v>0</v>
      </c>
      <c r="T529" s="112">
        <v>0</v>
      </c>
      <c r="U529" s="112">
        <v>0</v>
      </c>
      <c r="V529" s="112">
        <v>7000</v>
      </c>
      <c r="W529" s="112">
        <v>0</v>
      </c>
      <c r="X529" s="112">
        <v>0</v>
      </c>
      <c r="Y529" s="112">
        <v>0</v>
      </c>
      <c r="Z529" s="112">
        <v>0</v>
      </c>
      <c r="AA529" s="112">
        <v>2000</v>
      </c>
    </row>
    <row r="530" ht="13.5" customHeight="1" spans="1:27">
      <c r="A530" s="110" t="s">
        <v>612</v>
      </c>
      <c r="B530" s="110" t="s">
        <v>670</v>
      </c>
      <c r="C530" s="110" t="s">
        <v>672</v>
      </c>
      <c r="D530" s="109"/>
      <c r="E530" s="110" t="s">
        <v>991</v>
      </c>
      <c r="F530" s="110" t="s">
        <v>980</v>
      </c>
      <c r="G530" s="110" t="s">
        <v>1044</v>
      </c>
      <c r="H530" s="111">
        <v>25600</v>
      </c>
      <c r="I530" s="112">
        <v>0</v>
      </c>
      <c r="J530" s="112">
        <v>0</v>
      </c>
      <c r="K530" s="112">
        <v>0</v>
      </c>
      <c r="L530" s="112">
        <v>0</v>
      </c>
      <c r="M530" s="112">
        <v>0</v>
      </c>
      <c r="N530" s="112">
        <v>0</v>
      </c>
      <c r="O530" s="112">
        <v>0</v>
      </c>
      <c r="P530" s="112">
        <v>0</v>
      </c>
      <c r="Q530" s="112">
        <v>0</v>
      </c>
      <c r="R530" s="112">
        <v>0</v>
      </c>
      <c r="S530" s="112">
        <v>0</v>
      </c>
      <c r="T530" s="112">
        <v>0</v>
      </c>
      <c r="U530" s="112">
        <v>0</v>
      </c>
      <c r="V530" s="112">
        <v>0</v>
      </c>
      <c r="W530" s="112">
        <v>0</v>
      </c>
      <c r="X530" s="112">
        <v>0</v>
      </c>
      <c r="Y530" s="112">
        <v>0</v>
      </c>
      <c r="Z530" s="112">
        <v>0</v>
      </c>
      <c r="AA530" s="112">
        <v>25600</v>
      </c>
    </row>
    <row r="531" ht="13.5" customHeight="1" spans="1:27">
      <c r="A531" s="110" t="s">
        <v>612</v>
      </c>
      <c r="B531" s="110" t="s">
        <v>670</v>
      </c>
      <c r="C531" s="110" t="s">
        <v>672</v>
      </c>
      <c r="D531" s="109"/>
      <c r="E531" s="110" t="s">
        <v>991</v>
      </c>
      <c r="F531" s="110" t="s">
        <v>980</v>
      </c>
      <c r="G531" s="110" t="s">
        <v>1045</v>
      </c>
      <c r="H531" s="111">
        <v>35000</v>
      </c>
      <c r="I531" s="112">
        <v>6000</v>
      </c>
      <c r="J531" s="112">
        <v>6000</v>
      </c>
      <c r="K531" s="112">
        <v>0</v>
      </c>
      <c r="L531" s="112">
        <v>1000</v>
      </c>
      <c r="M531" s="112">
        <v>0</v>
      </c>
      <c r="N531" s="112">
        <v>10000</v>
      </c>
      <c r="O531" s="112">
        <v>0</v>
      </c>
      <c r="P531" s="112">
        <v>3000</v>
      </c>
      <c r="Q531" s="112">
        <v>0</v>
      </c>
      <c r="R531" s="112">
        <v>0</v>
      </c>
      <c r="S531" s="112">
        <v>0</v>
      </c>
      <c r="T531" s="112">
        <v>0</v>
      </c>
      <c r="U531" s="112">
        <v>0</v>
      </c>
      <c r="V531" s="112">
        <v>7000</v>
      </c>
      <c r="W531" s="112">
        <v>0</v>
      </c>
      <c r="X531" s="112">
        <v>0</v>
      </c>
      <c r="Y531" s="112">
        <v>0</v>
      </c>
      <c r="Z531" s="112">
        <v>0</v>
      </c>
      <c r="AA531" s="112">
        <v>2000</v>
      </c>
    </row>
    <row r="532" ht="13.5" customHeight="1" spans="1:27">
      <c r="A532" s="110" t="s">
        <v>612</v>
      </c>
      <c r="B532" s="110" t="s">
        <v>670</v>
      </c>
      <c r="C532" s="110" t="s">
        <v>672</v>
      </c>
      <c r="D532" s="109"/>
      <c r="E532" s="110" t="s">
        <v>991</v>
      </c>
      <c r="F532" s="110" t="s">
        <v>980</v>
      </c>
      <c r="G532" s="110" t="s">
        <v>1046</v>
      </c>
      <c r="H532" s="111">
        <v>35000</v>
      </c>
      <c r="I532" s="112">
        <v>6000</v>
      </c>
      <c r="J532" s="112">
        <v>6000</v>
      </c>
      <c r="K532" s="112">
        <v>0</v>
      </c>
      <c r="L532" s="112">
        <v>1000</v>
      </c>
      <c r="M532" s="112">
        <v>0</v>
      </c>
      <c r="N532" s="112">
        <v>10000</v>
      </c>
      <c r="O532" s="112">
        <v>0</v>
      </c>
      <c r="P532" s="112">
        <v>3000</v>
      </c>
      <c r="Q532" s="112">
        <v>0</v>
      </c>
      <c r="R532" s="112">
        <v>0</v>
      </c>
      <c r="S532" s="112">
        <v>0</v>
      </c>
      <c r="T532" s="112">
        <v>0</v>
      </c>
      <c r="U532" s="112">
        <v>0</v>
      </c>
      <c r="V532" s="112">
        <v>7000</v>
      </c>
      <c r="W532" s="112">
        <v>0</v>
      </c>
      <c r="X532" s="112">
        <v>0</v>
      </c>
      <c r="Y532" s="112">
        <v>0</v>
      </c>
      <c r="Z532" s="112">
        <v>0</v>
      </c>
      <c r="AA532" s="112">
        <v>2000</v>
      </c>
    </row>
    <row r="533" ht="13.5" customHeight="1" spans="1:27">
      <c r="A533" s="110" t="s">
        <v>612</v>
      </c>
      <c r="B533" s="110" t="s">
        <v>670</v>
      </c>
      <c r="C533" s="110" t="s">
        <v>672</v>
      </c>
      <c r="D533" s="109"/>
      <c r="E533" s="110" t="s">
        <v>991</v>
      </c>
      <c r="F533" s="110" t="s">
        <v>980</v>
      </c>
      <c r="G533" s="110" t="s">
        <v>1047</v>
      </c>
      <c r="H533" s="111">
        <v>35000</v>
      </c>
      <c r="I533" s="112">
        <v>6000</v>
      </c>
      <c r="J533" s="112">
        <v>6000</v>
      </c>
      <c r="K533" s="112">
        <v>0</v>
      </c>
      <c r="L533" s="112">
        <v>1000</v>
      </c>
      <c r="M533" s="112">
        <v>0</v>
      </c>
      <c r="N533" s="112">
        <v>10000</v>
      </c>
      <c r="O533" s="112">
        <v>0</v>
      </c>
      <c r="P533" s="112">
        <v>3000</v>
      </c>
      <c r="Q533" s="112">
        <v>0</v>
      </c>
      <c r="R533" s="112">
        <v>0</v>
      </c>
      <c r="S533" s="112">
        <v>0</v>
      </c>
      <c r="T533" s="112">
        <v>0</v>
      </c>
      <c r="U533" s="112">
        <v>0</v>
      </c>
      <c r="V533" s="112">
        <v>7000</v>
      </c>
      <c r="W533" s="112">
        <v>0</v>
      </c>
      <c r="X533" s="112">
        <v>0</v>
      </c>
      <c r="Y533" s="112">
        <v>0</v>
      </c>
      <c r="Z533" s="112">
        <v>0</v>
      </c>
      <c r="AA533" s="112">
        <v>2000</v>
      </c>
    </row>
    <row r="534" ht="13.5" customHeight="1" spans="1:27">
      <c r="A534" s="110" t="s">
        <v>612</v>
      </c>
      <c r="B534" s="110" t="s">
        <v>670</v>
      </c>
      <c r="C534" s="110" t="s">
        <v>672</v>
      </c>
      <c r="D534" s="109"/>
      <c r="E534" s="110" t="s">
        <v>991</v>
      </c>
      <c r="F534" s="110" t="s">
        <v>980</v>
      </c>
      <c r="G534" s="110" t="s">
        <v>1048</v>
      </c>
      <c r="H534" s="111">
        <v>35000</v>
      </c>
      <c r="I534" s="112">
        <v>6000</v>
      </c>
      <c r="J534" s="112">
        <v>6000</v>
      </c>
      <c r="K534" s="112">
        <v>0</v>
      </c>
      <c r="L534" s="112">
        <v>1000</v>
      </c>
      <c r="M534" s="112">
        <v>0</v>
      </c>
      <c r="N534" s="112">
        <v>10000</v>
      </c>
      <c r="O534" s="112">
        <v>0</v>
      </c>
      <c r="P534" s="112">
        <v>3000</v>
      </c>
      <c r="Q534" s="112">
        <v>0</v>
      </c>
      <c r="R534" s="112">
        <v>0</v>
      </c>
      <c r="S534" s="112">
        <v>0</v>
      </c>
      <c r="T534" s="112">
        <v>0</v>
      </c>
      <c r="U534" s="112">
        <v>0</v>
      </c>
      <c r="V534" s="112">
        <v>7000</v>
      </c>
      <c r="W534" s="112">
        <v>0</v>
      </c>
      <c r="X534" s="112">
        <v>0</v>
      </c>
      <c r="Y534" s="112">
        <v>0</v>
      </c>
      <c r="Z534" s="112">
        <v>0</v>
      </c>
      <c r="AA534" s="112">
        <v>2000</v>
      </c>
    </row>
    <row r="535" ht="13.5" customHeight="1" spans="1:27">
      <c r="A535" s="110" t="s">
        <v>612</v>
      </c>
      <c r="B535" s="110" t="s">
        <v>670</v>
      </c>
      <c r="C535" s="110" t="s">
        <v>672</v>
      </c>
      <c r="D535" s="109"/>
      <c r="E535" s="110" t="s">
        <v>991</v>
      </c>
      <c r="F535" s="110" t="s">
        <v>980</v>
      </c>
      <c r="G535" s="110" t="s">
        <v>1049</v>
      </c>
      <c r="H535" s="111">
        <v>35000</v>
      </c>
      <c r="I535" s="112">
        <v>6000</v>
      </c>
      <c r="J535" s="112">
        <v>6000</v>
      </c>
      <c r="K535" s="112">
        <v>0</v>
      </c>
      <c r="L535" s="112">
        <v>1000</v>
      </c>
      <c r="M535" s="112">
        <v>0</v>
      </c>
      <c r="N535" s="112">
        <v>10000</v>
      </c>
      <c r="O535" s="112">
        <v>0</v>
      </c>
      <c r="P535" s="112">
        <v>3000</v>
      </c>
      <c r="Q535" s="112">
        <v>0</v>
      </c>
      <c r="R535" s="112">
        <v>0</v>
      </c>
      <c r="S535" s="112">
        <v>0</v>
      </c>
      <c r="T535" s="112">
        <v>0</v>
      </c>
      <c r="U535" s="112">
        <v>0</v>
      </c>
      <c r="V535" s="112">
        <v>7000</v>
      </c>
      <c r="W535" s="112">
        <v>0</v>
      </c>
      <c r="X535" s="112">
        <v>0</v>
      </c>
      <c r="Y535" s="112">
        <v>0</v>
      </c>
      <c r="Z535" s="112">
        <v>0</v>
      </c>
      <c r="AA535" s="112">
        <v>2000</v>
      </c>
    </row>
    <row r="536" ht="13.5" customHeight="1" spans="1:27">
      <c r="A536" s="110" t="s">
        <v>612</v>
      </c>
      <c r="B536" s="110" t="s">
        <v>670</v>
      </c>
      <c r="C536" s="110" t="s">
        <v>672</v>
      </c>
      <c r="D536" s="109"/>
      <c r="E536" s="110" t="s">
        <v>991</v>
      </c>
      <c r="F536" s="110" t="s">
        <v>980</v>
      </c>
      <c r="G536" s="110" t="s">
        <v>1050</v>
      </c>
      <c r="H536" s="111">
        <v>35000</v>
      </c>
      <c r="I536" s="112">
        <v>6000</v>
      </c>
      <c r="J536" s="112">
        <v>6000</v>
      </c>
      <c r="K536" s="112">
        <v>0</v>
      </c>
      <c r="L536" s="112">
        <v>1000</v>
      </c>
      <c r="M536" s="112">
        <v>0</v>
      </c>
      <c r="N536" s="112">
        <v>10000</v>
      </c>
      <c r="O536" s="112">
        <v>0</v>
      </c>
      <c r="P536" s="112">
        <v>3000</v>
      </c>
      <c r="Q536" s="112">
        <v>0</v>
      </c>
      <c r="R536" s="112">
        <v>0</v>
      </c>
      <c r="S536" s="112">
        <v>0</v>
      </c>
      <c r="T536" s="112">
        <v>0</v>
      </c>
      <c r="U536" s="112">
        <v>0</v>
      </c>
      <c r="V536" s="112">
        <v>7000</v>
      </c>
      <c r="W536" s="112">
        <v>0</v>
      </c>
      <c r="X536" s="112">
        <v>0</v>
      </c>
      <c r="Y536" s="112">
        <v>0</v>
      </c>
      <c r="Z536" s="112">
        <v>0</v>
      </c>
      <c r="AA536" s="112">
        <v>2000</v>
      </c>
    </row>
    <row r="537" ht="13.5" customHeight="1" spans="1:27">
      <c r="A537" s="110" t="s">
        <v>612</v>
      </c>
      <c r="B537" s="110" t="s">
        <v>670</v>
      </c>
      <c r="C537" s="110" t="s">
        <v>672</v>
      </c>
      <c r="D537" s="109"/>
      <c r="E537" s="110" t="s">
        <v>991</v>
      </c>
      <c r="F537" s="110" t="s">
        <v>980</v>
      </c>
      <c r="G537" s="110" t="s">
        <v>1051</v>
      </c>
      <c r="H537" s="111">
        <v>35000</v>
      </c>
      <c r="I537" s="112">
        <v>6000</v>
      </c>
      <c r="J537" s="112">
        <v>6000</v>
      </c>
      <c r="K537" s="112">
        <v>0</v>
      </c>
      <c r="L537" s="112">
        <v>1000</v>
      </c>
      <c r="M537" s="112">
        <v>0</v>
      </c>
      <c r="N537" s="112">
        <v>10000</v>
      </c>
      <c r="O537" s="112">
        <v>0</v>
      </c>
      <c r="P537" s="112">
        <v>3000</v>
      </c>
      <c r="Q537" s="112">
        <v>0</v>
      </c>
      <c r="R537" s="112">
        <v>0</v>
      </c>
      <c r="S537" s="112">
        <v>0</v>
      </c>
      <c r="T537" s="112">
        <v>0</v>
      </c>
      <c r="U537" s="112">
        <v>0</v>
      </c>
      <c r="V537" s="112">
        <v>7000</v>
      </c>
      <c r="W537" s="112">
        <v>0</v>
      </c>
      <c r="X537" s="112">
        <v>0</v>
      </c>
      <c r="Y537" s="112">
        <v>0</v>
      </c>
      <c r="Z537" s="112">
        <v>0</v>
      </c>
      <c r="AA537" s="112">
        <v>2000</v>
      </c>
    </row>
    <row r="538" ht="13.5" customHeight="1" spans="1:27">
      <c r="A538" s="110" t="s">
        <v>612</v>
      </c>
      <c r="B538" s="110" t="s">
        <v>670</v>
      </c>
      <c r="C538" s="110" t="s">
        <v>672</v>
      </c>
      <c r="D538" s="109"/>
      <c r="E538" s="110" t="s">
        <v>991</v>
      </c>
      <c r="F538" s="110" t="s">
        <v>980</v>
      </c>
      <c r="G538" s="110" t="s">
        <v>1052</v>
      </c>
      <c r="H538" s="111">
        <v>35000</v>
      </c>
      <c r="I538" s="112">
        <v>6000</v>
      </c>
      <c r="J538" s="112">
        <v>6000</v>
      </c>
      <c r="K538" s="112">
        <v>0</v>
      </c>
      <c r="L538" s="112">
        <v>1000</v>
      </c>
      <c r="M538" s="112">
        <v>0</v>
      </c>
      <c r="N538" s="112">
        <v>10000</v>
      </c>
      <c r="O538" s="112">
        <v>0</v>
      </c>
      <c r="P538" s="112">
        <v>3000</v>
      </c>
      <c r="Q538" s="112">
        <v>0</v>
      </c>
      <c r="R538" s="112">
        <v>0</v>
      </c>
      <c r="S538" s="112">
        <v>0</v>
      </c>
      <c r="T538" s="112">
        <v>0</v>
      </c>
      <c r="U538" s="112">
        <v>0</v>
      </c>
      <c r="V538" s="112">
        <v>7000</v>
      </c>
      <c r="W538" s="112">
        <v>0</v>
      </c>
      <c r="X538" s="112">
        <v>0</v>
      </c>
      <c r="Y538" s="112">
        <v>0</v>
      </c>
      <c r="Z538" s="112">
        <v>0</v>
      </c>
      <c r="AA538" s="112">
        <v>2000</v>
      </c>
    </row>
    <row r="539" ht="13.5" customHeight="1" spans="1:27">
      <c r="A539" s="110" t="s">
        <v>612</v>
      </c>
      <c r="B539" s="110" t="s">
        <v>670</v>
      </c>
      <c r="C539" s="110" t="s">
        <v>672</v>
      </c>
      <c r="D539" s="109"/>
      <c r="E539" s="110" t="s">
        <v>991</v>
      </c>
      <c r="F539" s="110" t="s">
        <v>980</v>
      </c>
      <c r="G539" s="110" t="s">
        <v>1053</v>
      </c>
      <c r="H539" s="111">
        <v>35000</v>
      </c>
      <c r="I539" s="112">
        <v>6000</v>
      </c>
      <c r="J539" s="112">
        <v>6000</v>
      </c>
      <c r="K539" s="112">
        <v>0</v>
      </c>
      <c r="L539" s="112">
        <v>1000</v>
      </c>
      <c r="M539" s="112">
        <v>0</v>
      </c>
      <c r="N539" s="112">
        <v>10000</v>
      </c>
      <c r="O539" s="112">
        <v>0</v>
      </c>
      <c r="P539" s="112">
        <v>3000</v>
      </c>
      <c r="Q539" s="112">
        <v>0</v>
      </c>
      <c r="R539" s="112">
        <v>0</v>
      </c>
      <c r="S539" s="112">
        <v>0</v>
      </c>
      <c r="T539" s="112">
        <v>0</v>
      </c>
      <c r="U539" s="112">
        <v>0</v>
      </c>
      <c r="V539" s="112">
        <v>7000</v>
      </c>
      <c r="W539" s="112">
        <v>0</v>
      </c>
      <c r="X539" s="112">
        <v>0</v>
      </c>
      <c r="Y539" s="112">
        <v>0</v>
      </c>
      <c r="Z539" s="112">
        <v>0</v>
      </c>
      <c r="AA539" s="112">
        <v>2000</v>
      </c>
    </row>
    <row r="540" ht="13.5" customHeight="1" spans="1:27">
      <c r="A540" s="110" t="s">
        <v>612</v>
      </c>
      <c r="B540" s="110" t="s">
        <v>670</v>
      </c>
      <c r="C540" s="110" t="s">
        <v>672</v>
      </c>
      <c r="D540" s="109"/>
      <c r="E540" s="110" t="s">
        <v>991</v>
      </c>
      <c r="F540" s="110" t="s">
        <v>980</v>
      </c>
      <c r="G540" s="110" t="s">
        <v>1054</v>
      </c>
      <c r="H540" s="111">
        <v>35000</v>
      </c>
      <c r="I540" s="112">
        <v>6000</v>
      </c>
      <c r="J540" s="112">
        <v>6000</v>
      </c>
      <c r="K540" s="112">
        <v>0</v>
      </c>
      <c r="L540" s="112">
        <v>1000</v>
      </c>
      <c r="M540" s="112">
        <v>0</v>
      </c>
      <c r="N540" s="112">
        <v>10000</v>
      </c>
      <c r="O540" s="112">
        <v>0</v>
      </c>
      <c r="P540" s="112">
        <v>3000</v>
      </c>
      <c r="Q540" s="112">
        <v>0</v>
      </c>
      <c r="R540" s="112">
        <v>0</v>
      </c>
      <c r="S540" s="112">
        <v>0</v>
      </c>
      <c r="T540" s="112">
        <v>0</v>
      </c>
      <c r="U540" s="112">
        <v>0</v>
      </c>
      <c r="V540" s="112">
        <v>7000</v>
      </c>
      <c r="W540" s="112">
        <v>0</v>
      </c>
      <c r="X540" s="112">
        <v>0</v>
      </c>
      <c r="Y540" s="112">
        <v>0</v>
      </c>
      <c r="Z540" s="112">
        <v>0</v>
      </c>
      <c r="AA540" s="112">
        <v>2000</v>
      </c>
    </row>
    <row r="541" ht="13.5" customHeight="1" spans="1:27">
      <c r="A541" s="110" t="s">
        <v>612</v>
      </c>
      <c r="B541" s="110" t="s">
        <v>670</v>
      </c>
      <c r="C541" s="110" t="s">
        <v>672</v>
      </c>
      <c r="D541" s="109"/>
      <c r="E541" s="110" t="s">
        <v>991</v>
      </c>
      <c r="F541" s="110" t="s">
        <v>980</v>
      </c>
      <c r="G541" s="110" t="s">
        <v>1055</v>
      </c>
      <c r="H541" s="111">
        <v>35000</v>
      </c>
      <c r="I541" s="112">
        <v>6000</v>
      </c>
      <c r="J541" s="112">
        <v>6000</v>
      </c>
      <c r="K541" s="112">
        <v>0</v>
      </c>
      <c r="L541" s="112">
        <v>1000</v>
      </c>
      <c r="M541" s="112">
        <v>0</v>
      </c>
      <c r="N541" s="112">
        <v>10000</v>
      </c>
      <c r="O541" s="112">
        <v>0</v>
      </c>
      <c r="P541" s="112">
        <v>3000</v>
      </c>
      <c r="Q541" s="112">
        <v>0</v>
      </c>
      <c r="R541" s="112">
        <v>0</v>
      </c>
      <c r="S541" s="112">
        <v>0</v>
      </c>
      <c r="T541" s="112">
        <v>0</v>
      </c>
      <c r="U541" s="112">
        <v>0</v>
      </c>
      <c r="V541" s="112">
        <v>7000</v>
      </c>
      <c r="W541" s="112">
        <v>0</v>
      </c>
      <c r="X541" s="112">
        <v>0</v>
      </c>
      <c r="Y541" s="112">
        <v>0</v>
      </c>
      <c r="Z541" s="112">
        <v>0</v>
      </c>
      <c r="AA541" s="112">
        <v>2000</v>
      </c>
    </row>
    <row r="542" ht="13.5" customHeight="1" spans="1:27">
      <c r="A542" s="110" t="s">
        <v>612</v>
      </c>
      <c r="B542" s="110" t="s">
        <v>670</v>
      </c>
      <c r="C542" s="110" t="s">
        <v>672</v>
      </c>
      <c r="D542" s="109"/>
      <c r="E542" s="110" t="s">
        <v>991</v>
      </c>
      <c r="F542" s="110" t="s">
        <v>980</v>
      </c>
      <c r="G542" s="110" t="s">
        <v>1056</v>
      </c>
      <c r="H542" s="111">
        <v>35000</v>
      </c>
      <c r="I542" s="112">
        <v>6000</v>
      </c>
      <c r="J542" s="112">
        <v>6000</v>
      </c>
      <c r="K542" s="112">
        <v>0</v>
      </c>
      <c r="L542" s="112">
        <v>1000</v>
      </c>
      <c r="M542" s="112">
        <v>0</v>
      </c>
      <c r="N542" s="112">
        <v>10000</v>
      </c>
      <c r="O542" s="112">
        <v>0</v>
      </c>
      <c r="P542" s="112">
        <v>3000</v>
      </c>
      <c r="Q542" s="112">
        <v>0</v>
      </c>
      <c r="R542" s="112">
        <v>0</v>
      </c>
      <c r="S542" s="112">
        <v>0</v>
      </c>
      <c r="T542" s="112">
        <v>0</v>
      </c>
      <c r="U542" s="112">
        <v>0</v>
      </c>
      <c r="V542" s="112">
        <v>7000</v>
      </c>
      <c r="W542" s="112">
        <v>0</v>
      </c>
      <c r="X542" s="112">
        <v>0</v>
      </c>
      <c r="Y542" s="112">
        <v>0</v>
      </c>
      <c r="Z542" s="112">
        <v>0</v>
      </c>
      <c r="AA542" s="112">
        <v>2000</v>
      </c>
    </row>
    <row r="543" ht="13.5" customHeight="1" spans="1:27">
      <c r="A543" s="110" t="s">
        <v>612</v>
      </c>
      <c r="B543" s="110" t="s">
        <v>670</v>
      </c>
      <c r="C543" s="110" t="s">
        <v>672</v>
      </c>
      <c r="D543" s="109"/>
      <c r="E543" s="110" t="s">
        <v>991</v>
      </c>
      <c r="F543" s="110" t="s">
        <v>980</v>
      </c>
      <c r="G543" s="110" t="s">
        <v>1057</v>
      </c>
      <c r="H543" s="111">
        <v>35000</v>
      </c>
      <c r="I543" s="112">
        <v>6000</v>
      </c>
      <c r="J543" s="112">
        <v>6000</v>
      </c>
      <c r="K543" s="112">
        <v>0</v>
      </c>
      <c r="L543" s="112">
        <v>1000</v>
      </c>
      <c r="M543" s="112">
        <v>0</v>
      </c>
      <c r="N543" s="112">
        <v>10000</v>
      </c>
      <c r="O543" s="112">
        <v>0</v>
      </c>
      <c r="P543" s="112">
        <v>3000</v>
      </c>
      <c r="Q543" s="112">
        <v>0</v>
      </c>
      <c r="R543" s="112">
        <v>0</v>
      </c>
      <c r="S543" s="112">
        <v>0</v>
      </c>
      <c r="T543" s="112">
        <v>0</v>
      </c>
      <c r="U543" s="112">
        <v>0</v>
      </c>
      <c r="V543" s="112">
        <v>7000</v>
      </c>
      <c r="W543" s="112">
        <v>0</v>
      </c>
      <c r="X543" s="112">
        <v>0</v>
      </c>
      <c r="Y543" s="112">
        <v>0</v>
      </c>
      <c r="Z543" s="112">
        <v>0</v>
      </c>
      <c r="AA543" s="112">
        <v>2000</v>
      </c>
    </row>
    <row r="544" ht="13.5" customHeight="1" spans="1:27">
      <c r="A544" s="110" t="s">
        <v>612</v>
      </c>
      <c r="B544" s="110" t="s">
        <v>670</v>
      </c>
      <c r="C544" s="110" t="s">
        <v>672</v>
      </c>
      <c r="D544" s="109"/>
      <c r="E544" s="110" t="s">
        <v>991</v>
      </c>
      <c r="F544" s="110" t="s">
        <v>980</v>
      </c>
      <c r="G544" s="110" t="s">
        <v>1058</v>
      </c>
      <c r="H544" s="111">
        <v>35000</v>
      </c>
      <c r="I544" s="112">
        <v>6000</v>
      </c>
      <c r="J544" s="112">
        <v>6000</v>
      </c>
      <c r="K544" s="112">
        <v>0</v>
      </c>
      <c r="L544" s="112">
        <v>1000</v>
      </c>
      <c r="M544" s="112">
        <v>0</v>
      </c>
      <c r="N544" s="112">
        <v>10000</v>
      </c>
      <c r="O544" s="112">
        <v>0</v>
      </c>
      <c r="P544" s="112">
        <v>3000</v>
      </c>
      <c r="Q544" s="112">
        <v>0</v>
      </c>
      <c r="R544" s="112">
        <v>0</v>
      </c>
      <c r="S544" s="112">
        <v>0</v>
      </c>
      <c r="T544" s="112">
        <v>0</v>
      </c>
      <c r="U544" s="112">
        <v>0</v>
      </c>
      <c r="V544" s="112">
        <v>7000</v>
      </c>
      <c r="W544" s="112">
        <v>0</v>
      </c>
      <c r="X544" s="112">
        <v>0</v>
      </c>
      <c r="Y544" s="112">
        <v>0</v>
      </c>
      <c r="Z544" s="112">
        <v>0</v>
      </c>
      <c r="AA544" s="112">
        <v>2000</v>
      </c>
    </row>
    <row r="545" ht="13.5" customHeight="1" spans="1:27">
      <c r="A545" s="110" t="s">
        <v>612</v>
      </c>
      <c r="B545" s="110" t="s">
        <v>670</v>
      </c>
      <c r="C545" s="110" t="s">
        <v>672</v>
      </c>
      <c r="D545" s="109"/>
      <c r="E545" s="110" t="s">
        <v>991</v>
      </c>
      <c r="F545" s="110" t="s">
        <v>980</v>
      </c>
      <c r="G545" s="110" t="s">
        <v>1059</v>
      </c>
      <c r="H545" s="111">
        <v>35000</v>
      </c>
      <c r="I545" s="112">
        <v>6000</v>
      </c>
      <c r="J545" s="112">
        <v>6000</v>
      </c>
      <c r="K545" s="112">
        <v>0</v>
      </c>
      <c r="L545" s="112">
        <v>1000</v>
      </c>
      <c r="M545" s="112">
        <v>0</v>
      </c>
      <c r="N545" s="112">
        <v>10000</v>
      </c>
      <c r="O545" s="112">
        <v>0</v>
      </c>
      <c r="P545" s="112">
        <v>3000</v>
      </c>
      <c r="Q545" s="112">
        <v>0</v>
      </c>
      <c r="R545" s="112">
        <v>0</v>
      </c>
      <c r="S545" s="112">
        <v>0</v>
      </c>
      <c r="T545" s="112">
        <v>0</v>
      </c>
      <c r="U545" s="112">
        <v>0</v>
      </c>
      <c r="V545" s="112">
        <v>7000</v>
      </c>
      <c r="W545" s="112">
        <v>0</v>
      </c>
      <c r="X545" s="112">
        <v>0</v>
      </c>
      <c r="Y545" s="112">
        <v>0</v>
      </c>
      <c r="Z545" s="112">
        <v>0</v>
      </c>
      <c r="AA545" s="112">
        <v>2000</v>
      </c>
    </row>
    <row r="546" ht="13.5" customHeight="1" spans="1:27">
      <c r="A546" s="109"/>
      <c r="B546" s="109"/>
      <c r="C546" s="109"/>
      <c r="D546" s="110" t="s">
        <v>1060</v>
      </c>
      <c r="E546" s="110" t="s">
        <v>1061</v>
      </c>
      <c r="F546" s="109"/>
      <c r="G546" s="109"/>
      <c r="H546" s="111">
        <v>1088900</v>
      </c>
      <c r="I546" s="112">
        <v>221000</v>
      </c>
      <c r="J546" s="112">
        <v>81400</v>
      </c>
      <c r="K546" s="112">
        <v>1600</v>
      </c>
      <c r="L546" s="112">
        <v>9600</v>
      </c>
      <c r="M546" s="112">
        <v>1600</v>
      </c>
      <c r="N546" s="112">
        <v>328500</v>
      </c>
      <c r="O546" s="112">
        <v>32700</v>
      </c>
      <c r="P546" s="112">
        <v>56100</v>
      </c>
      <c r="Q546" s="112">
        <v>0</v>
      </c>
      <c r="R546" s="112">
        <v>25100</v>
      </c>
      <c r="S546" s="112">
        <v>31800</v>
      </c>
      <c r="T546" s="112">
        <v>3800</v>
      </c>
      <c r="U546" s="112">
        <v>0</v>
      </c>
      <c r="V546" s="112">
        <v>23000</v>
      </c>
      <c r="W546" s="112">
        <v>0</v>
      </c>
      <c r="X546" s="112">
        <v>57000</v>
      </c>
      <c r="Y546" s="112">
        <v>0</v>
      </c>
      <c r="Z546" s="112">
        <v>0</v>
      </c>
      <c r="AA546" s="112">
        <v>215700</v>
      </c>
    </row>
    <row r="547" ht="13.5" customHeight="1" spans="1:27">
      <c r="A547" s="109"/>
      <c r="B547" s="109"/>
      <c r="C547" s="109"/>
      <c r="D547" s="110" t="s">
        <v>1062</v>
      </c>
      <c r="E547" s="110" t="s">
        <v>46</v>
      </c>
      <c r="F547" s="109"/>
      <c r="G547" s="109"/>
      <c r="H547" s="111">
        <v>1088900</v>
      </c>
      <c r="I547" s="112">
        <v>221000</v>
      </c>
      <c r="J547" s="112">
        <v>81400</v>
      </c>
      <c r="K547" s="112">
        <v>1600</v>
      </c>
      <c r="L547" s="112">
        <v>9600</v>
      </c>
      <c r="M547" s="112">
        <v>1600</v>
      </c>
      <c r="N547" s="112">
        <v>328500</v>
      </c>
      <c r="O547" s="112">
        <v>32700</v>
      </c>
      <c r="P547" s="112">
        <v>56100</v>
      </c>
      <c r="Q547" s="112">
        <v>0</v>
      </c>
      <c r="R547" s="112">
        <v>25100</v>
      </c>
      <c r="S547" s="112">
        <v>31800</v>
      </c>
      <c r="T547" s="112">
        <v>3800</v>
      </c>
      <c r="U547" s="112">
        <v>0</v>
      </c>
      <c r="V547" s="112">
        <v>23000</v>
      </c>
      <c r="W547" s="112">
        <v>0</v>
      </c>
      <c r="X547" s="112">
        <v>57000</v>
      </c>
      <c r="Y547" s="112">
        <v>0</v>
      </c>
      <c r="Z547" s="112">
        <v>0</v>
      </c>
      <c r="AA547" s="112">
        <v>215700</v>
      </c>
    </row>
    <row r="548" ht="13.5" customHeight="1" spans="1:27">
      <c r="A548" s="110" t="s">
        <v>37</v>
      </c>
      <c r="B548" s="109"/>
      <c r="C548" s="109"/>
      <c r="D548" s="109"/>
      <c r="E548" s="110" t="s">
        <v>38</v>
      </c>
      <c r="F548" s="109"/>
      <c r="G548" s="109"/>
      <c r="H548" s="111">
        <v>657000</v>
      </c>
      <c r="I548" s="112">
        <v>114000</v>
      </c>
      <c r="J548" s="112">
        <v>76000</v>
      </c>
      <c r="K548" s="112">
        <v>0</v>
      </c>
      <c r="L548" s="112">
        <v>8000</v>
      </c>
      <c r="M548" s="112">
        <v>0</v>
      </c>
      <c r="N548" s="112">
        <v>150500</v>
      </c>
      <c r="O548" s="112">
        <v>17000</v>
      </c>
      <c r="P548" s="112">
        <v>50000</v>
      </c>
      <c r="Q548" s="112">
        <v>0</v>
      </c>
      <c r="R548" s="112">
        <v>22500</v>
      </c>
      <c r="S548" s="112">
        <v>30000</v>
      </c>
      <c r="T548" s="112">
        <v>0</v>
      </c>
      <c r="U548" s="112">
        <v>0</v>
      </c>
      <c r="V548" s="112">
        <v>23000</v>
      </c>
      <c r="W548" s="112">
        <v>0</v>
      </c>
      <c r="X548" s="112">
        <v>57000</v>
      </c>
      <c r="Y548" s="112">
        <v>0</v>
      </c>
      <c r="Z548" s="112">
        <v>0</v>
      </c>
      <c r="AA548" s="112">
        <v>109000</v>
      </c>
    </row>
    <row r="549" ht="13.5" customHeight="1" spans="1:27">
      <c r="A549" s="109"/>
      <c r="B549" s="110" t="s">
        <v>39</v>
      </c>
      <c r="C549" s="109"/>
      <c r="D549" s="109"/>
      <c r="E549" s="110" t="s">
        <v>40</v>
      </c>
      <c r="F549" s="109"/>
      <c r="G549" s="109"/>
      <c r="H549" s="111">
        <v>52500</v>
      </c>
      <c r="I549" s="112">
        <v>0</v>
      </c>
      <c r="J549" s="112">
        <v>0</v>
      </c>
      <c r="K549" s="112">
        <v>0</v>
      </c>
      <c r="L549" s="112">
        <v>0</v>
      </c>
      <c r="M549" s="112">
        <v>0</v>
      </c>
      <c r="N549" s="112">
        <v>0</v>
      </c>
      <c r="O549" s="112">
        <v>0</v>
      </c>
      <c r="P549" s="112">
        <v>0</v>
      </c>
      <c r="Q549" s="112">
        <v>0</v>
      </c>
      <c r="R549" s="112">
        <v>22500</v>
      </c>
      <c r="S549" s="112">
        <v>30000</v>
      </c>
      <c r="T549" s="112">
        <v>0</v>
      </c>
      <c r="U549" s="112">
        <v>0</v>
      </c>
      <c r="V549" s="112">
        <v>0</v>
      </c>
      <c r="W549" s="112">
        <v>0</v>
      </c>
      <c r="X549" s="112">
        <v>0</v>
      </c>
      <c r="Y549" s="112">
        <v>0</v>
      </c>
      <c r="Z549" s="112">
        <v>0</v>
      </c>
      <c r="AA549" s="112">
        <v>0</v>
      </c>
    </row>
    <row r="550" ht="13.5" customHeight="1" spans="1:27">
      <c r="A550" s="110" t="s">
        <v>37</v>
      </c>
      <c r="B550" s="110" t="s">
        <v>39</v>
      </c>
      <c r="C550" s="110" t="s">
        <v>41</v>
      </c>
      <c r="D550" s="109"/>
      <c r="E550" s="110" t="s">
        <v>765</v>
      </c>
      <c r="F550" s="110" t="s">
        <v>766</v>
      </c>
      <c r="G550" s="110" t="s">
        <v>967</v>
      </c>
      <c r="H550" s="111">
        <v>22500</v>
      </c>
      <c r="I550" s="112">
        <v>0</v>
      </c>
      <c r="J550" s="112">
        <v>0</v>
      </c>
      <c r="K550" s="112">
        <v>0</v>
      </c>
      <c r="L550" s="112">
        <v>0</v>
      </c>
      <c r="M550" s="112">
        <v>0</v>
      </c>
      <c r="N550" s="112">
        <v>0</v>
      </c>
      <c r="O550" s="112">
        <v>0</v>
      </c>
      <c r="P550" s="112">
        <v>0</v>
      </c>
      <c r="Q550" s="112">
        <v>0</v>
      </c>
      <c r="R550" s="112">
        <v>22500</v>
      </c>
      <c r="S550" s="112">
        <v>0</v>
      </c>
      <c r="T550" s="112">
        <v>0</v>
      </c>
      <c r="U550" s="112">
        <v>0</v>
      </c>
      <c r="V550" s="112">
        <v>0</v>
      </c>
      <c r="W550" s="112">
        <v>0</v>
      </c>
      <c r="X550" s="112">
        <v>0</v>
      </c>
      <c r="Y550" s="112">
        <v>0</v>
      </c>
      <c r="Z550" s="112">
        <v>0</v>
      </c>
      <c r="AA550" s="112">
        <v>0</v>
      </c>
    </row>
    <row r="551" ht="13.5" customHeight="1" spans="1:27">
      <c r="A551" s="110" t="s">
        <v>37</v>
      </c>
      <c r="B551" s="110" t="s">
        <v>39</v>
      </c>
      <c r="C551" s="110" t="s">
        <v>41</v>
      </c>
      <c r="D551" s="109"/>
      <c r="E551" s="110" t="s">
        <v>765</v>
      </c>
      <c r="F551" s="110" t="s">
        <v>766</v>
      </c>
      <c r="G551" s="110" t="s">
        <v>968</v>
      </c>
      <c r="H551" s="111">
        <v>30000</v>
      </c>
      <c r="I551" s="112">
        <v>0</v>
      </c>
      <c r="J551" s="112">
        <v>0</v>
      </c>
      <c r="K551" s="112">
        <v>0</v>
      </c>
      <c r="L551" s="112">
        <v>0</v>
      </c>
      <c r="M551" s="112">
        <v>0</v>
      </c>
      <c r="N551" s="112">
        <v>0</v>
      </c>
      <c r="O551" s="112">
        <v>0</v>
      </c>
      <c r="P551" s="112">
        <v>0</v>
      </c>
      <c r="Q551" s="112">
        <v>0</v>
      </c>
      <c r="R551" s="112">
        <v>0</v>
      </c>
      <c r="S551" s="112">
        <v>30000</v>
      </c>
      <c r="T551" s="112">
        <v>0</v>
      </c>
      <c r="U551" s="112">
        <v>0</v>
      </c>
      <c r="V551" s="112">
        <v>0</v>
      </c>
      <c r="W551" s="112">
        <v>0</v>
      </c>
      <c r="X551" s="112">
        <v>0</v>
      </c>
      <c r="Y551" s="112">
        <v>0</v>
      </c>
      <c r="Z551" s="112">
        <v>0</v>
      </c>
      <c r="AA551" s="112">
        <v>0</v>
      </c>
    </row>
    <row r="552" ht="13.5" customHeight="1" spans="1:27">
      <c r="A552" s="109"/>
      <c r="B552" s="110" t="s">
        <v>58</v>
      </c>
      <c r="C552" s="109"/>
      <c r="D552" s="109"/>
      <c r="E552" s="110" t="s">
        <v>59</v>
      </c>
      <c r="F552" s="109"/>
      <c r="G552" s="109"/>
      <c r="H552" s="111">
        <v>8000</v>
      </c>
      <c r="I552" s="112">
        <v>0</v>
      </c>
      <c r="J552" s="112">
        <v>0</v>
      </c>
      <c r="K552" s="112">
        <v>0</v>
      </c>
      <c r="L552" s="112">
        <v>0</v>
      </c>
      <c r="M552" s="112">
        <v>0</v>
      </c>
      <c r="N552" s="112">
        <v>0</v>
      </c>
      <c r="O552" s="112">
        <v>0</v>
      </c>
      <c r="P552" s="112">
        <v>0</v>
      </c>
      <c r="Q552" s="112">
        <v>0</v>
      </c>
      <c r="R552" s="112">
        <v>0</v>
      </c>
      <c r="S552" s="112">
        <v>0</v>
      </c>
      <c r="T552" s="112">
        <v>0</v>
      </c>
      <c r="U552" s="112">
        <v>0</v>
      </c>
      <c r="V552" s="112">
        <v>8000</v>
      </c>
      <c r="W552" s="112">
        <v>0</v>
      </c>
      <c r="X552" s="112">
        <v>0</v>
      </c>
      <c r="Y552" s="112">
        <v>0</v>
      </c>
      <c r="Z552" s="112">
        <v>0</v>
      </c>
      <c r="AA552" s="112">
        <v>0</v>
      </c>
    </row>
    <row r="553" ht="13.5" customHeight="1" spans="1:27">
      <c r="A553" s="110" t="s">
        <v>37</v>
      </c>
      <c r="B553" s="110" t="s">
        <v>58</v>
      </c>
      <c r="C553" s="110" t="s">
        <v>60</v>
      </c>
      <c r="D553" s="109"/>
      <c r="E553" s="110" t="s">
        <v>765</v>
      </c>
      <c r="F553" s="110" t="s">
        <v>766</v>
      </c>
      <c r="G553" s="110" t="s">
        <v>1063</v>
      </c>
      <c r="H553" s="111">
        <v>8000</v>
      </c>
      <c r="I553" s="112">
        <v>0</v>
      </c>
      <c r="J553" s="112">
        <v>0</v>
      </c>
      <c r="K553" s="112">
        <v>0</v>
      </c>
      <c r="L553" s="112">
        <v>0</v>
      </c>
      <c r="M553" s="112">
        <v>0</v>
      </c>
      <c r="N553" s="112">
        <v>0</v>
      </c>
      <c r="O553" s="112">
        <v>0</v>
      </c>
      <c r="P553" s="112">
        <v>0</v>
      </c>
      <c r="Q553" s="112">
        <v>0</v>
      </c>
      <c r="R553" s="112">
        <v>0</v>
      </c>
      <c r="S553" s="112">
        <v>0</v>
      </c>
      <c r="T553" s="112">
        <v>0</v>
      </c>
      <c r="U553" s="112">
        <v>0</v>
      </c>
      <c r="V553" s="112">
        <v>8000</v>
      </c>
      <c r="W553" s="112">
        <v>0</v>
      </c>
      <c r="X553" s="112">
        <v>0</v>
      </c>
      <c r="Y553" s="112">
        <v>0</v>
      </c>
      <c r="Z553" s="112">
        <v>0</v>
      </c>
      <c r="AA553" s="112">
        <v>0</v>
      </c>
    </row>
    <row r="554" ht="13.5" customHeight="1" spans="1:27">
      <c r="A554" s="109"/>
      <c r="B554" s="110" t="s">
        <v>74</v>
      </c>
      <c r="C554" s="109"/>
      <c r="D554" s="109"/>
      <c r="E554" s="110" t="s">
        <v>75</v>
      </c>
      <c r="F554" s="109"/>
      <c r="G554" s="109"/>
      <c r="H554" s="111">
        <v>596500</v>
      </c>
      <c r="I554" s="112">
        <v>114000</v>
      </c>
      <c r="J554" s="112">
        <v>76000</v>
      </c>
      <c r="K554" s="112">
        <v>0</v>
      </c>
      <c r="L554" s="112">
        <v>8000</v>
      </c>
      <c r="M554" s="112">
        <v>0</v>
      </c>
      <c r="N554" s="112">
        <v>150500</v>
      </c>
      <c r="O554" s="112">
        <v>17000</v>
      </c>
      <c r="P554" s="112">
        <v>50000</v>
      </c>
      <c r="Q554" s="112">
        <v>0</v>
      </c>
      <c r="R554" s="112">
        <v>0</v>
      </c>
      <c r="S554" s="112">
        <v>0</v>
      </c>
      <c r="T554" s="112">
        <v>0</v>
      </c>
      <c r="U554" s="112">
        <v>0</v>
      </c>
      <c r="V554" s="112">
        <v>15000</v>
      </c>
      <c r="W554" s="112">
        <v>0</v>
      </c>
      <c r="X554" s="112">
        <v>57000</v>
      </c>
      <c r="Y554" s="112">
        <v>0</v>
      </c>
      <c r="Z554" s="112">
        <v>0</v>
      </c>
      <c r="AA554" s="112">
        <v>109000</v>
      </c>
    </row>
    <row r="555" ht="13.5" customHeight="1" spans="1:27">
      <c r="A555" s="110" t="s">
        <v>37</v>
      </c>
      <c r="B555" s="110" t="s">
        <v>74</v>
      </c>
      <c r="C555" s="110" t="s">
        <v>76</v>
      </c>
      <c r="D555" s="109"/>
      <c r="E555" s="110" t="s">
        <v>765</v>
      </c>
      <c r="F555" s="110" t="s">
        <v>766</v>
      </c>
      <c r="G555" s="110" t="s">
        <v>1015</v>
      </c>
      <c r="H555" s="111">
        <v>50000</v>
      </c>
      <c r="I555" s="112">
        <v>0</v>
      </c>
      <c r="J555" s="112">
        <v>0</v>
      </c>
      <c r="K555" s="112">
        <v>0</v>
      </c>
      <c r="L555" s="112">
        <v>0</v>
      </c>
      <c r="M555" s="112">
        <v>0</v>
      </c>
      <c r="N555" s="112">
        <v>50000</v>
      </c>
      <c r="O555" s="112">
        <v>0</v>
      </c>
      <c r="P555" s="112">
        <v>0</v>
      </c>
      <c r="Q555" s="112">
        <v>0</v>
      </c>
      <c r="R555" s="112">
        <v>0</v>
      </c>
      <c r="S555" s="112">
        <v>0</v>
      </c>
      <c r="T555" s="112">
        <v>0</v>
      </c>
      <c r="U555" s="112">
        <v>0</v>
      </c>
      <c r="V555" s="112">
        <v>0</v>
      </c>
      <c r="W555" s="112">
        <v>0</v>
      </c>
      <c r="X555" s="112">
        <v>0</v>
      </c>
      <c r="Y555" s="112">
        <v>0</v>
      </c>
      <c r="Z555" s="112">
        <v>0</v>
      </c>
      <c r="AA555" s="112">
        <v>0</v>
      </c>
    </row>
    <row r="556" ht="13.5" customHeight="1" spans="1:27">
      <c r="A556" s="110" t="s">
        <v>37</v>
      </c>
      <c r="B556" s="110" t="s">
        <v>74</v>
      </c>
      <c r="C556" s="110" t="s">
        <v>76</v>
      </c>
      <c r="D556" s="109"/>
      <c r="E556" s="110" t="s">
        <v>765</v>
      </c>
      <c r="F556" s="110" t="s">
        <v>766</v>
      </c>
      <c r="G556" s="110" t="s">
        <v>970</v>
      </c>
      <c r="H556" s="111">
        <v>50000</v>
      </c>
      <c r="I556" s="112">
        <v>0</v>
      </c>
      <c r="J556" s="112">
        <v>0</v>
      </c>
      <c r="K556" s="112">
        <v>0</v>
      </c>
      <c r="L556" s="112">
        <v>0</v>
      </c>
      <c r="M556" s="112">
        <v>0</v>
      </c>
      <c r="N556" s="112">
        <v>0</v>
      </c>
      <c r="O556" s="112">
        <v>0</v>
      </c>
      <c r="P556" s="112">
        <v>0</v>
      </c>
      <c r="Q556" s="112">
        <v>0</v>
      </c>
      <c r="R556" s="112">
        <v>0</v>
      </c>
      <c r="S556" s="112">
        <v>0</v>
      </c>
      <c r="T556" s="112">
        <v>0</v>
      </c>
      <c r="U556" s="112">
        <v>0</v>
      </c>
      <c r="V556" s="112">
        <v>0</v>
      </c>
      <c r="W556" s="112">
        <v>0</v>
      </c>
      <c r="X556" s="112">
        <v>0</v>
      </c>
      <c r="Y556" s="112">
        <v>0</v>
      </c>
      <c r="Z556" s="112">
        <v>0</v>
      </c>
      <c r="AA556" s="112">
        <v>50000</v>
      </c>
    </row>
    <row r="557" ht="13.5" customHeight="1" spans="1:27">
      <c r="A557" s="110" t="s">
        <v>37</v>
      </c>
      <c r="B557" s="110" t="s">
        <v>74</v>
      </c>
      <c r="C557" s="110" t="s">
        <v>76</v>
      </c>
      <c r="D557" s="109"/>
      <c r="E557" s="110" t="s">
        <v>765</v>
      </c>
      <c r="F557" s="110" t="s">
        <v>766</v>
      </c>
      <c r="G557" s="110" t="s">
        <v>1064</v>
      </c>
      <c r="H557" s="111">
        <v>50000</v>
      </c>
      <c r="I557" s="112">
        <v>0</v>
      </c>
      <c r="J557" s="112">
        <v>0</v>
      </c>
      <c r="K557" s="112">
        <v>0</v>
      </c>
      <c r="L557" s="112">
        <v>0</v>
      </c>
      <c r="M557" s="112">
        <v>0</v>
      </c>
      <c r="N557" s="112">
        <v>0</v>
      </c>
      <c r="O557" s="112">
        <v>0</v>
      </c>
      <c r="P557" s="112">
        <v>50000</v>
      </c>
      <c r="Q557" s="112">
        <v>0</v>
      </c>
      <c r="R557" s="112">
        <v>0</v>
      </c>
      <c r="S557" s="112">
        <v>0</v>
      </c>
      <c r="T557" s="112">
        <v>0</v>
      </c>
      <c r="U557" s="112">
        <v>0</v>
      </c>
      <c r="V557" s="112">
        <v>0</v>
      </c>
      <c r="W557" s="112">
        <v>0</v>
      </c>
      <c r="X557" s="112">
        <v>0</v>
      </c>
      <c r="Y557" s="112">
        <v>0</v>
      </c>
      <c r="Z557" s="112">
        <v>0</v>
      </c>
      <c r="AA557" s="112">
        <v>0</v>
      </c>
    </row>
    <row r="558" ht="13.5" customHeight="1" spans="1:27">
      <c r="A558" s="110" t="s">
        <v>37</v>
      </c>
      <c r="B558" s="110" t="s">
        <v>74</v>
      </c>
      <c r="C558" s="110" t="s">
        <v>76</v>
      </c>
      <c r="D558" s="109"/>
      <c r="E558" s="110" t="s">
        <v>765</v>
      </c>
      <c r="F558" s="110" t="s">
        <v>766</v>
      </c>
      <c r="G558" s="110" t="s">
        <v>976</v>
      </c>
      <c r="H558" s="111">
        <v>20000</v>
      </c>
      <c r="I558" s="112">
        <v>0</v>
      </c>
      <c r="J558" s="112">
        <v>20000</v>
      </c>
      <c r="K558" s="112">
        <v>0</v>
      </c>
      <c r="L558" s="112">
        <v>0</v>
      </c>
      <c r="M558" s="112">
        <v>0</v>
      </c>
      <c r="N558" s="112">
        <v>0</v>
      </c>
      <c r="O558" s="112">
        <v>0</v>
      </c>
      <c r="P558" s="112">
        <v>0</v>
      </c>
      <c r="Q558" s="112">
        <v>0</v>
      </c>
      <c r="R558" s="112">
        <v>0</v>
      </c>
      <c r="S558" s="112">
        <v>0</v>
      </c>
      <c r="T558" s="112">
        <v>0</v>
      </c>
      <c r="U558" s="112">
        <v>0</v>
      </c>
      <c r="V558" s="112">
        <v>0</v>
      </c>
      <c r="W558" s="112">
        <v>0</v>
      </c>
      <c r="X558" s="112">
        <v>0</v>
      </c>
      <c r="Y558" s="112">
        <v>0</v>
      </c>
      <c r="Z558" s="112">
        <v>0</v>
      </c>
      <c r="AA558" s="112">
        <v>0</v>
      </c>
    </row>
    <row r="559" ht="13.5" customHeight="1" spans="1:27">
      <c r="A559" s="110" t="s">
        <v>37</v>
      </c>
      <c r="B559" s="110" t="s">
        <v>74</v>
      </c>
      <c r="C559" s="110" t="s">
        <v>76</v>
      </c>
      <c r="D559" s="109"/>
      <c r="E559" s="110" t="s">
        <v>765</v>
      </c>
      <c r="F559" s="110" t="s">
        <v>766</v>
      </c>
      <c r="G559" s="110" t="s">
        <v>1065</v>
      </c>
      <c r="H559" s="111">
        <v>279500</v>
      </c>
      <c r="I559" s="112">
        <v>80000</v>
      </c>
      <c r="J559" s="112">
        <v>50000</v>
      </c>
      <c r="K559" s="112">
        <v>0</v>
      </c>
      <c r="L559" s="112">
        <v>0</v>
      </c>
      <c r="M559" s="112">
        <v>0</v>
      </c>
      <c r="N559" s="112">
        <v>80500</v>
      </c>
      <c r="O559" s="112">
        <v>12000</v>
      </c>
      <c r="P559" s="112">
        <v>0</v>
      </c>
      <c r="Q559" s="112">
        <v>0</v>
      </c>
      <c r="R559" s="112">
        <v>0</v>
      </c>
      <c r="S559" s="112">
        <v>0</v>
      </c>
      <c r="T559" s="112">
        <v>0</v>
      </c>
      <c r="U559" s="112">
        <v>0</v>
      </c>
      <c r="V559" s="112">
        <v>0</v>
      </c>
      <c r="W559" s="112">
        <v>0</v>
      </c>
      <c r="X559" s="112">
        <v>57000</v>
      </c>
      <c r="Y559" s="112">
        <v>0</v>
      </c>
      <c r="Z559" s="112">
        <v>0</v>
      </c>
      <c r="AA559" s="112">
        <v>0</v>
      </c>
    </row>
    <row r="560" ht="13.5" customHeight="1" spans="1:27">
      <c r="A560" s="110" t="s">
        <v>37</v>
      </c>
      <c r="B560" s="110" t="s">
        <v>74</v>
      </c>
      <c r="C560" s="110" t="s">
        <v>76</v>
      </c>
      <c r="D560" s="109"/>
      <c r="E560" s="110" t="s">
        <v>765</v>
      </c>
      <c r="F560" s="110" t="s">
        <v>766</v>
      </c>
      <c r="G560" s="110" t="s">
        <v>1018</v>
      </c>
      <c r="H560" s="111">
        <v>10000</v>
      </c>
      <c r="I560" s="112">
        <v>0</v>
      </c>
      <c r="J560" s="112">
        <v>0</v>
      </c>
      <c r="K560" s="112">
        <v>0</v>
      </c>
      <c r="L560" s="112">
        <v>0</v>
      </c>
      <c r="M560" s="112">
        <v>0</v>
      </c>
      <c r="N560" s="112">
        <v>0</v>
      </c>
      <c r="O560" s="112">
        <v>0</v>
      </c>
      <c r="P560" s="112">
        <v>0</v>
      </c>
      <c r="Q560" s="112">
        <v>0</v>
      </c>
      <c r="R560" s="112">
        <v>0</v>
      </c>
      <c r="S560" s="112">
        <v>0</v>
      </c>
      <c r="T560" s="112">
        <v>0</v>
      </c>
      <c r="U560" s="112">
        <v>0</v>
      </c>
      <c r="V560" s="112">
        <v>10000</v>
      </c>
      <c r="W560" s="112">
        <v>0</v>
      </c>
      <c r="X560" s="112">
        <v>0</v>
      </c>
      <c r="Y560" s="112">
        <v>0</v>
      </c>
      <c r="Z560" s="112">
        <v>0</v>
      </c>
      <c r="AA560" s="112">
        <v>0</v>
      </c>
    </row>
    <row r="561" ht="13.5" customHeight="1" spans="1:27">
      <c r="A561" s="110" t="s">
        <v>37</v>
      </c>
      <c r="B561" s="110" t="s">
        <v>74</v>
      </c>
      <c r="C561" s="110" t="s">
        <v>76</v>
      </c>
      <c r="D561" s="109"/>
      <c r="E561" s="110" t="s">
        <v>765</v>
      </c>
      <c r="F561" s="110" t="s">
        <v>766</v>
      </c>
      <c r="G561" s="110" t="s">
        <v>1041</v>
      </c>
      <c r="H561" s="111">
        <v>56000</v>
      </c>
      <c r="I561" s="112">
        <v>14000</v>
      </c>
      <c r="J561" s="112">
        <v>6000</v>
      </c>
      <c r="K561" s="112">
        <v>0</v>
      </c>
      <c r="L561" s="112">
        <v>8000</v>
      </c>
      <c r="M561" s="112">
        <v>0</v>
      </c>
      <c r="N561" s="112">
        <v>20000</v>
      </c>
      <c r="O561" s="112">
        <v>0</v>
      </c>
      <c r="P561" s="112">
        <v>0</v>
      </c>
      <c r="Q561" s="112">
        <v>0</v>
      </c>
      <c r="R561" s="112">
        <v>0</v>
      </c>
      <c r="S561" s="112">
        <v>0</v>
      </c>
      <c r="T561" s="112">
        <v>0</v>
      </c>
      <c r="U561" s="112">
        <v>0</v>
      </c>
      <c r="V561" s="112">
        <v>5000</v>
      </c>
      <c r="W561" s="112">
        <v>0</v>
      </c>
      <c r="X561" s="112">
        <v>0</v>
      </c>
      <c r="Y561" s="112">
        <v>0</v>
      </c>
      <c r="Z561" s="112">
        <v>0</v>
      </c>
      <c r="AA561" s="112">
        <v>3000</v>
      </c>
    </row>
    <row r="562" ht="13.5" customHeight="1" spans="1:27">
      <c r="A562" s="110" t="s">
        <v>37</v>
      </c>
      <c r="B562" s="110" t="s">
        <v>74</v>
      </c>
      <c r="C562" s="110" t="s">
        <v>76</v>
      </c>
      <c r="D562" s="109"/>
      <c r="E562" s="110" t="s">
        <v>765</v>
      </c>
      <c r="F562" s="110" t="s">
        <v>766</v>
      </c>
      <c r="G562" s="110" t="s">
        <v>1002</v>
      </c>
      <c r="H562" s="111">
        <v>1000</v>
      </c>
      <c r="I562" s="112">
        <v>0</v>
      </c>
      <c r="J562" s="112">
        <v>0</v>
      </c>
      <c r="K562" s="112">
        <v>0</v>
      </c>
      <c r="L562" s="112">
        <v>0</v>
      </c>
      <c r="M562" s="112">
        <v>0</v>
      </c>
      <c r="N562" s="112">
        <v>0</v>
      </c>
      <c r="O562" s="112">
        <v>0</v>
      </c>
      <c r="P562" s="112">
        <v>0</v>
      </c>
      <c r="Q562" s="112">
        <v>0</v>
      </c>
      <c r="R562" s="112">
        <v>0</v>
      </c>
      <c r="S562" s="112">
        <v>0</v>
      </c>
      <c r="T562" s="112">
        <v>0</v>
      </c>
      <c r="U562" s="112">
        <v>0</v>
      </c>
      <c r="V562" s="112">
        <v>0</v>
      </c>
      <c r="W562" s="112">
        <v>0</v>
      </c>
      <c r="X562" s="112">
        <v>0</v>
      </c>
      <c r="Y562" s="112">
        <v>0</v>
      </c>
      <c r="Z562" s="112">
        <v>0</v>
      </c>
      <c r="AA562" s="112">
        <v>1000</v>
      </c>
    </row>
    <row r="563" ht="13.5" customHeight="1" spans="1:27">
      <c r="A563" s="110" t="s">
        <v>37</v>
      </c>
      <c r="B563" s="110" t="s">
        <v>74</v>
      </c>
      <c r="C563" s="110" t="s">
        <v>76</v>
      </c>
      <c r="D563" s="109"/>
      <c r="E563" s="110" t="s">
        <v>765</v>
      </c>
      <c r="F563" s="110" t="s">
        <v>766</v>
      </c>
      <c r="G563" s="110" t="s">
        <v>1038</v>
      </c>
      <c r="H563" s="111">
        <v>20000</v>
      </c>
      <c r="I563" s="112">
        <v>10000</v>
      </c>
      <c r="J563" s="112">
        <v>0</v>
      </c>
      <c r="K563" s="112">
        <v>0</v>
      </c>
      <c r="L563" s="112">
        <v>0</v>
      </c>
      <c r="M563" s="112">
        <v>0</v>
      </c>
      <c r="N563" s="112">
        <v>0</v>
      </c>
      <c r="O563" s="112">
        <v>5000</v>
      </c>
      <c r="P563" s="112">
        <v>0</v>
      </c>
      <c r="Q563" s="112">
        <v>0</v>
      </c>
      <c r="R563" s="112">
        <v>0</v>
      </c>
      <c r="S563" s="112">
        <v>0</v>
      </c>
      <c r="T563" s="112">
        <v>0</v>
      </c>
      <c r="U563" s="112">
        <v>0</v>
      </c>
      <c r="V563" s="112">
        <v>0</v>
      </c>
      <c r="W563" s="112">
        <v>0</v>
      </c>
      <c r="X563" s="112">
        <v>0</v>
      </c>
      <c r="Y563" s="112">
        <v>0</v>
      </c>
      <c r="Z563" s="112">
        <v>0</v>
      </c>
      <c r="AA563" s="112">
        <v>5000</v>
      </c>
    </row>
    <row r="564" ht="13.5" customHeight="1" spans="1:27">
      <c r="A564" s="110" t="s">
        <v>37</v>
      </c>
      <c r="B564" s="110" t="s">
        <v>74</v>
      </c>
      <c r="C564" s="110" t="s">
        <v>76</v>
      </c>
      <c r="D564" s="109"/>
      <c r="E564" s="110" t="s">
        <v>765</v>
      </c>
      <c r="F564" s="110" t="s">
        <v>766</v>
      </c>
      <c r="G564" s="110" t="s">
        <v>1066</v>
      </c>
      <c r="H564" s="111">
        <v>30000</v>
      </c>
      <c r="I564" s="112">
        <v>0</v>
      </c>
      <c r="J564" s="112">
        <v>0</v>
      </c>
      <c r="K564" s="112">
        <v>0</v>
      </c>
      <c r="L564" s="112">
        <v>0</v>
      </c>
      <c r="M564" s="112">
        <v>0</v>
      </c>
      <c r="N564" s="112">
        <v>0</v>
      </c>
      <c r="O564" s="112">
        <v>0</v>
      </c>
      <c r="P564" s="112">
        <v>0</v>
      </c>
      <c r="Q564" s="112">
        <v>0</v>
      </c>
      <c r="R564" s="112">
        <v>0</v>
      </c>
      <c r="S564" s="112">
        <v>0</v>
      </c>
      <c r="T564" s="112">
        <v>0</v>
      </c>
      <c r="U564" s="112">
        <v>0</v>
      </c>
      <c r="V564" s="112">
        <v>0</v>
      </c>
      <c r="W564" s="112">
        <v>0</v>
      </c>
      <c r="X564" s="112">
        <v>0</v>
      </c>
      <c r="Y564" s="112">
        <v>0</v>
      </c>
      <c r="Z564" s="112">
        <v>0</v>
      </c>
      <c r="AA564" s="112">
        <v>30000</v>
      </c>
    </row>
    <row r="565" ht="13.5" customHeight="1" spans="1:27">
      <c r="A565" s="110" t="s">
        <v>37</v>
      </c>
      <c r="B565" s="110" t="s">
        <v>74</v>
      </c>
      <c r="C565" s="110" t="s">
        <v>76</v>
      </c>
      <c r="D565" s="109"/>
      <c r="E565" s="110" t="s">
        <v>765</v>
      </c>
      <c r="F565" s="110" t="s">
        <v>766</v>
      </c>
      <c r="G565" s="110" t="s">
        <v>975</v>
      </c>
      <c r="H565" s="111">
        <v>30000</v>
      </c>
      <c r="I565" s="112">
        <v>10000</v>
      </c>
      <c r="J565" s="112">
        <v>0</v>
      </c>
      <c r="K565" s="112">
        <v>0</v>
      </c>
      <c r="L565" s="112">
        <v>0</v>
      </c>
      <c r="M565" s="112">
        <v>0</v>
      </c>
      <c r="N565" s="112">
        <v>0</v>
      </c>
      <c r="O565" s="112">
        <v>0</v>
      </c>
      <c r="P565" s="112">
        <v>0</v>
      </c>
      <c r="Q565" s="112">
        <v>0</v>
      </c>
      <c r="R565" s="112">
        <v>0</v>
      </c>
      <c r="S565" s="112">
        <v>0</v>
      </c>
      <c r="T565" s="112">
        <v>0</v>
      </c>
      <c r="U565" s="112">
        <v>0</v>
      </c>
      <c r="V565" s="112">
        <v>0</v>
      </c>
      <c r="W565" s="112">
        <v>0</v>
      </c>
      <c r="X565" s="112">
        <v>0</v>
      </c>
      <c r="Y565" s="112">
        <v>0</v>
      </c>
      <c r="Z565" s="112">
        <v>0</v>
      </c>
      <c r="AA565" s="112">
        <v>20000</v>
      </c>
    </row>
    <row r="566" ht="13.5" customHeight="1" spans="1:27">
      <c r="A566" s="110" t="s">
        <v>205</v>
      </c>
      <c r="B566" s="109"/>
      <c r="C566" s="109"/>
      <c r="D566" s="109"/>
      <c r="E566" s="110" t="s">
        <v>206</v>
      </c>
      <c r="F566" s="109"/>
      <c r="G566" s="109"/>
      <c r="H566" s="111">
        <v>36000</v>
      </c>
      <c r="I566" s="112">
        <v>4000</v>
      </c>
      <c r="J566" s="112">
        <v>4000</v>
      </c>
      <c r="K566" s="112">
        <v>200</v>
      </c>
      <c r="L566" s="112">
        <v>200</v>
      </c>
      <c r="M566" s="112">
        <v>200</v>
      </c>
      <c r="N566" s="112">
        <v>4000</v>
      </c>
      <c r="O566" s="112">
        <v>8000</v>
      </c>
      <c r="P566" s="112">
        <v>4000</v>
      </c>
      <c r="Q566" s="112">
        <v>0</v>
      </c>
      <c r="R566" s="112">
        <v>1200</v>
      </c>
      <c r="S566" s="112">
        <v>400</v>
      </c>
      <c r="T566" s="112">
        <v>1000</v>
      </c>
      <c r="U566" s="112">
        <v>0</v>
      </c>
      <c r="V566" s="112">
        <v>0</v>
      </c>
      <c r="W566" s="112">
        <v>0</v>
      </c>
      <c r="X566" s="112">
        <v>0</v>
      </c>
      <c r="Y566" s="112">
        <v>0</v>
      </c>
      <c r="Z566" s="112">
        <v>0</v>
      </c>
      <c r="AA566" s="112">
        <v>8800</v>
      </c>
    </row>
    <row r="567" ht="13.5" customHeight="1" spans="1:27">
      <c r="A567" s="109"/>
      <c r="B567" s="110" t="s">
        <v>229</v>
      </c>
      <c r="C567" s="109"/>
      <c r="D567" s="109"/>
      <c r="E567" s="110" t="s">
        <v>230</v>
      </c>
      <c r="F567" s="109"/>
      <c r="G567" s="109"/>
      <c r="H567" s="111">
        <v>36000</v>
      </c>
      <c r="I567" s="112">
        <v>4000</v>
      </c>
      <c r="J567" s="112">
        <v>4000</v>
      </c>
      <c r="K567" s="112">
        <v>200</v>
      </c>
      <c r="L567" s="112">
        <v>200</v>
      </c>
      <c r="M567" s="112">
        <v>200</v>
      </c>
      <c r="N567" s="112">
        <v>4000</v>
      </c>
      <c r="O567" s="112">
        <v>8000</v>
      </c>
      <c r="P567" s="112">
        <v>4000</v>
      </c>
      <c r="Q567" s="112">
        <v>0</v>
      </c>
      <c r="R567" s="112">
        <v>1200</v>
      </c>
      <c r="S567" s="112">
        <v>400</v>
      </c>
      <c r="T567" s="112">
        <v>1000</v>
      </c>
      <c r="U567" s="112">
        <v>0</v>
      </c>
      <c r="V567" s="112">
        <v>0</v>
      </c>
      <c r="W567" s="112">
        <v>0</v>
      </c>
      <c r="X567" s="112">
        <v>0</v>
      </c>
      <c r="Y567" s="112">
        <v>0</v>
      </c>
      <c r="Z567" s="112">
        <v>0</v>
      </c>
      <c r="AA567" s="112">
        <v>8800</v>
      </c>
    </row>
    <row r="568" ht="13.5" customHeight="1" spans="1:27">
      <c r="A568" s="110" t="s">
        <v>205</v>
      </c>
      <c r="B568" s="110" t="s">
        <v>229</v>
      </c>
      <c r="C568" s="110" t="s">
        <v>231</v>
      </c>
      <c r="D568" s="109"/>
      <c r="E568" s="110" t="s">
        <v>765</v>
      </c>
      <c r="F568" s="110" t="s">
        <v>979</v>
      </c>
      <c r="G568" s="110" t="s">
        <v>979</v>
      </c>
      <c r="H568" s="111">
        <v>36000</v>
      </c>
      <c r="I568" s="112">
        <v>4000</v>
      </c>
      <c r="J568" s="112">
        <v>4000</v>
      </c>
      <c r="K568" s="112">
        <v>200</v>
      </c>
      <c r="L568" s="112">
        <v>200</v>
      </c>
      <c r="M568" s="112">
        <v>200</v>
      </c>
      <c r="N568" s="112">
        <v>4000</v>
      </c>
      <c r="O568" s="112">
        <v>8000</v>
      </c>
      <c r="P568" s="112">
        <v>4000</v>
      </c>
      <c r="Q568" s="112">
        <v>0</v>
      </c>
      <c r="R568" s="112">
        <v>1200</v>
      </c>
      <c r="S568" s="112">
        <v>400</v>
      </c>
      <c r="T568" s="112">
        <v>1000</v>
      </c>
      <c r="U568" s="112">
        <v>0</v>
      </c>
      <c r="V568" s="112">
        <v>0</v>
      </c>
      <c r="W568" s="112">
        <v>0</v>
      </c>
      <c r="X568" s="112">
        <v>0</v>
      </c>
      <c r="Y568" s="112">
        <v>0</v>
      </c>
      <c r="Z568" s="112">
        <v>0</v>
      </c>
      <c r="AA568" s="112">
        <v>8800</v>
      </c>
    </row>
    <row r="569" ht="13.5" customHeight="1" spans="1:27">
      <c r="A569" s="110" t="s">
        <v>612</v>
      </c>
      <c r="B569" s="109"/>
      <c r="C569" s="109"/>
      <c r="D569" s="109"/>
      <c r="E569" s="110" t="s">
        <v>613</v>
      </c>
      <c r="F569" s="109"/>
      <c r="G569" s="109"/>
      <c r="H569" s="111">
        <v>395900</v>
      </c>
      <c r="I569" s="112">
        <v>103000</v>
      </c>
      <c r="J569" s="112">
        <v>1400</v>
      </c>
      <c r="K569" s="112">
        <v>1400</v>
      </c>
      <c r="L569" s="112">
        <v>1400</v>
      </c>
      <c r="M569" s="112">
        <v>1400</v>
      </c>
      <c r="N569" s="112">
        <v>174000</v>
      </c>
      <c r="O569" s="112">
        <v>7700</v>
      </c>
      <c r="P569" s="112">
        <v>2100</v>
      </c>
      <c r="Q569" s="112">
        <v>0</v>
      </c>
      <c r="R569" s="112">
        <v>1400</v>
      </c>
      <c r="S569" s="112">
        <v>1400</v>
      </c>
      <c r="T569" s="112">
        <v>2800</v>
      </c>
      <c r="U569" s="112">
        <v>0</v>
      </c>
      <c r="V569" s="112">
        <v>0</v>
      </c>
      <c r="W569" s="112">
        <v>0</v>
      </c>
      <c r="X569" s="112">
        <v>0</v>
      </c>
      <c r="Y569" s="112">
        <v>0</v>
      </c>
      <c r="Z569" s="112">
        <v>0</v>
      </c>
      <c r="AA569" s="112">
        <v>97900</v>
      </c>
    </row>
    <row r="570" ht="13.5" customHeight="1" spans="1:27">
      <c r="A570" s="109"/>
      <c r="B570" s="110" t="s">
        <v>614</v>
      </c>
      <c r="C570" s="109"/>
      <c r="D570" s="109"/>
      <c r="E570" s="110" t="s">
        <v>615</v>
      </c>
      <c r="F570" s="109"/>
      <c r="G570" s="109"/>
      <c r="H570" s="111">
        <v>45000</v>
      </c>
      <c r="I570" s="112">
        <v>6000</v>
      </c>
      <c r="J570" s="112">
        <v>1200</v>
      </c>
      <c r="K570" s="112">
        <v>1200</v>
      </c>
      <c r="L570" s="112">
        <v>1200</v>
      </c>
      <c r="M570" s="112">
        <v>1200</v>
      </c>
      <c r="N570" s="112">
        <v>12000</v>
      </c>
      <c r="O570" s="112">
        <v>6600</v>
      </c>
      <c r="P570" s="112">
        <v>1800</v>
      </c>
      <c r="Q570" s="112">
        <v>0</v>
      </c>
      <c r="R570" s="112">
        <v>1200</v>
      </c>
      <c r="S570" s="112">
        <v>1200</v>
      </c>
      <c r="T570" s="112">
        <v>2400</v>
      </c>
      <c r="U570" s="112">
        <v>0</v>
      </c>
      <c r="V570" s="112">
        <v>0</v>
      </c>
      <c r="W570" s="112">
        <v>0</v>
      </c>
      <c r="X570" s="112">
        <v>0</v>
      </c>
      <c r="Y570" s="112">
        <v>0</v>
      </c>
      <c r="Z570" s="112">
        <v>0</v>
      </c>
      <c r="AA570" s="112">
        <v>9000</v>
      </c>
    </row>
    <row r="571" ht="13.5" customHeight="1" spans="1:27">
      <c r="A571" s="110" t="s">
        <v>612</v>
      </c>
      <c r="B571" s="110" t="s">
        <v>614</v>
      </c>
      <c r="C571" s="110" t="s">
        <v>617</v>
      </c>
      <c r="D571" s="109"/>
      <c r="E571" s="110" t="s">
        <v>874</v>
      </c>
      <c r="F571" s="110" t="s">
        <v>989</v>
      </c>
      <c r="G571" s="110" t="s">
        <v>989</v>
      </c>
      <c r="H571" s="111">
        <v>45000</v>
      </c>
      <c r="I571" s="112">
        <v>6000</v>
      </c>
      <c r="J571" s="112">
        <v>1200</v>
      </c>
      <c r="K571" s="112">
        <v>1200</v>
      </c>
      <c r="L571" s="112">
        <v>1200</v>
      </c>
      <c r="M571" s="112">
        <v>1200</v>
      </c>
      <c r="N571" s="112">
        <v>12000</v>
      </c>
      <c r="O571" s="112">
        <v>6600</v>
      </c>
      <c r="P571" s="112">
        <v>1800</v>
      </c>
      <c r="Q571" s="112">
        <v>0</v>
      </c>
      <c r="R571" s="112">
        <v>1200</v>
      </c>
      <c r="S571" s="112">
        <v>1200</v>
      </c>
      <c r="T571" s="112">
        <v>2400</v>
      </c>
      <c r="U571" s="112">
        <v>0</v>
      </c>
      <c r="V571" s="112">
        <v>0</v>
      </c>
      <c r="W571" s="112">
        <v>0</v>
      </c>
      <c r="X571" s="112">
        <v>0</v>
      </c>
      <c r="Y571" s="112">
        <v>0</v>
      </c>
      <c r="Z571" s="112">
        <v>0</v>
      </c>
      <c r="AA571" s="112">
        <v>9000</v>
      </c>
    </row>
    <row r="572" ht="13.5" customHeight="1" spans="1:27">
      <c r="A572" s="109"/>
      <c r="B572" s="110" t="s">
        <v>646</v>
      </c>
      <c r="C572" s="109"/>
      <c r="D572" s="109"/>
      <c r="E572" s="110" t="s">
        <v>647</v>
      </c>
      <c r="F572" s="109"/>
      <c r="G572" s="109"/>
      <c r="H572" s="111">
        <v>7500</v>
      </c>
      <c r="I572" s="112">
        <v>1000</v>
      </c>
      <c r="J572" s="112">
        <v>200</v>
      </c>
      <c r="K572" s="112">
        <v>200</v>
      </c>
      <c r="L572" s="112">
        <v>200</v>
      </c>
      <c r="M572" s="112">
        <v>200</v>
      </c>
      <c r="N572" s="112">
        <v>2000</v>
      </c>
      <c r="O572" s="112">
        <v>1100</v>
      </c>
      <c r="P572" s="112">
        <v>300</v>
      </c>
      <c r="Q572" s="112">
        <v>0</v>
      </c>
      <c r="R572" s="112">
        <v>200</v>
      </c>
      <c r="S572" s="112">
        <v>200</v>
      </c>
      <c r="T572" s="112">
        <v>400</v>
      </c>
      <c r="U572" s="112">
        <v>0</v>
      </c>
      <c r="V572" s="112">
        <v>0</v>
      </c>
      <c r="W572" s="112">
        <v>0</v>
      </c>
      <c r="X572" s="112">
        <v>0</v>
      </c>
      <c r="Y572" s="112">
        <v>0</v>
      </c>
      <c r="Z572" s="112">
        <v>0</v>
      </c>
      <c r="AA572" s="112">
        <v>1500</v>
      </c>
    </row>
    <row r="573" ht="13.5" customHeight="1" spans="1:27">
      <c r="A573" s="110" t="s">
        <v>612</v>
      </c>
      <c r="B573" s="110" t="s">
        <v>646</v>
      </c>
      <c r="C573" s="110" t="s">
        <v>653</v>
      </c>
      <c r="D573" s="109"/>
      <c r="E573" s="110" t="s">
        <v>886</v>
      </c>
      <c r="F573" s="110" t="s">
        <v>990</v>
      </c>
      <c r="G573" s="110" t="s">
        <v>990</v>
      </c>
      <c r="H573" s="111">
        <v>7500</v>
      </c>
      <c r="I573" s="112">
        <v>1000</v>
      </c>
      <c r="J573" s="112">
        <v>200</v>
      </c>
      <c r="K573" s="112">
        <v>200</v>
      </c>
      <c r="L573" s="112">
        <v>200</v>
      </c>
      <c r="M573" s="112">
        <v>200</v>
      </c>
      <c r="N573" s="112">
        <v>2000</v>
      </c>
      <c r="O573" s="112">
        <v>1100</v>
      </c>
      <c r="P573" s="112">
        <v>300</v>
      </c>
      <c r="Q573" s="112">
        <v>0</v>
      </c>
      <c r="R573" s="112">
        <v>200</v>
      </c>
      <c r="S573" s="112">
        <v>200</v>
      </c>
      <c r="T573" s="112">
        <v>400</v>
      </c>
      <c r="U573" s="112">
        <v>0</v>
      </c>
      <c r="V573" s="112">
        <v>0</v>
      </c>
      <c r="W573" s="112">
        <v>0</v>
      </c>
      <c r="X573" s="112">
        <v>0</v>
      </c>
      <c r="Y573" s="112">
        <v>0</v>
      </c>
      <c r="Z573" s="112">
        <v>0</v>
      </c>
      <c r="AA573" s="112">
        <v>1500</v>
      </c>
    </row>
    <row r="574" ht="13.5" customHeight="1" spans="1:27">
      <c r="A574" s="109"/>
      <c r="B574" s="110" t="s">
        <v>670</v>
      </c>
      <c r="C574" s="109"/>
      <c r="D574" s="109"/>
      <c r="E574" s="110" t="s">
        <v>671</v>
      </c>
      <c r="F574" s="109"/>
      <c r="G574" s="109"/>
      <c r="H574" s="111">
        <v>343400</v>
      </c>
      <c r="I574" s="112">
        <v>96000</v>
      </c>
      <c r="J574" s="112">
        <v>0</v>
      </c>
      <c r="K574" s="112">
        <v>0</v>
      </c>
      <c r="L574" s="112">
        <v>0</v>
      </c>
      <c r="M574" s="112">
        <v>0</v>
      </c>
      <c r="N574" s="112">
        <v>160000</v>
      </c>
      <c r="O574" s="112">
        <v>0</v>
      </c>
      <c r="P574" s="112">
        <v>0</v>
      </c>
      <c r="Q574" s="112">
        <v>0</v>
      </c>
      <c r="R574" s="112">
        <v>0</v>
      </c>
      <c r="S574" s="112">
        <v>0</v>
      </c>
      <c r="T574" s="112">
        <v>0</v>
      </c>
      <c r="U574" s="112">
        <v>0</v>
      </c>
      <c r="V574" s="112">
        <v>0</v>
      </c>
      <c r="W574" s="112">
        <v>0</v>
      </c>
      <c r="X574" s="112">
        <v>0</v>
      </c>
      <c r="Y574" s="112">
        <v>0</v>
      </c>
      <c r="Z574" s="112">
        <v>0</v>
      </c>
      <c r="AA574" s="112">
        <v>87400</v>
      </c>
    </row>
    <row r="575" ht="13.5" customHeight="1" spans="1:27">
      <c r="A575" s="110" t="s">
        <v>612</v>
      </c>
      <c r="B575" s="110" t="s">
        <v>670</v>
      </c>
      <c r="C575" s="110" t="s">
        <v>672</v>
      </c>
      <c r="D575" s="109"/>
      <c r="E575" s="110" t="s">
        <v>991</v>
      </c>
      <c r="F575" s="110" t="s">
        <v>980</v>
      </c>
      <c r="G575" s="110" t="s">
        <v>1067</v>
      </c>
      <c r="H575" s="111">
        <v>35000</v>
      </c>
      <c r="I575" s="112">
        <v>10500</v>
      </c>
      <c r="J575" s="112">
        <v>0</v>
      </c>
      <c r="K575" s="112">
        <v>0</v>
      </c>
      <c r="L575" s="112">
        <v>0</v>
      </c>
      <c r="M575" s="112">
        <v>0</v>
      </c>
      <c r="N575" s="112">
        <v>17500</v>
      </c>
      <c r="O575" s="112">
        <v>0</v>
      </c>
      <c r="P575" s="112">
        <v>0</v>
      </c>
      <c r="Q575" s="112">
        <v>0</v>
      </c>
      <c r="R575" s="112">
        <v>0</v>
      </c>
      <c r="S575" s="112">
        <v>0</v>
      </c>
      <c r="T575" s="112">
        <v>0</v>
      </c>
      <c r="U575" s="112">
        <v>0</v>
      </c>
      <c r="V575" s="112">
        <v>0</v>
      </c>
      <c r="W575" s="112">
        <v>0</v>
      </c>
      <c r="X575" s="112">
        <v>0</v>
      </c>
      <c r="Y575" s="112">
        <v>0</v>
      </c>
      <c r="Z575" s="112">
        <v>0</v>
      </c>
      <c r="AA575" s="112">
        <v>7000</v>
      </c>
    </row>
    <row r="576" ht="13.5" customHeight="1" spans="1:27">
      <c r="A576" s="110" t="s">
        <v>612</v>
      </c>
      <c r="B576" s="110" t="s">
        <v>670</v>
      </c>
      <c r="C576" s="110" t="s">
        <v>672</v>
      </c>
      <c r="D576" s="109"/>
      <c r="E576" s="110" t="s">
        <v>991</v>
      </c>
      <c r="F576" s="110" t="s">
        <v>980</v>
      </c>
      <c r="G576" s="110" t="s">
        <v>1068</v>
      </c>
      <c r="H576" s="111">
        <v>14400</v>
      </c>
      <c r="I576" s="112">
        <v>0</v>
      </c>
      <c r="J576" s="112">
        <v>0</v>
      </c>
      <c r="K576" s="112">
        <v>0</v>
      </c>
      <c r="L576" s="112">
        <v>0</v>
      </c>
      <c r="M576" s="112">
        <v>0</v>
      </c>
      <c r="N576" s="112">
        <v>0</v>
      </c>
      <c r="O576" s="112">
        <v>0</v>
      </c>
      <c r="P576" s="112">
        <v>0</v>
      </c>
      <c r="Q576" s="112">
        <v>0</v>
      </c>
      <c r="R576" s="112">
        <v>0</v>
      </c>
      <c r="S576" s="112">
        <v>0</v>
      </c>
      <c r="T576" s="112">
        <v>0</v>
      </c>
      <c r="U576" s="112">
        <v>0</v>
      </c>
      <c r="V576" s="112">
        <v>0</v>
      </c>
      <c r="W576" s="112">
        <v>0</v>
      </c>
      <c r="X576" s="112">
        <v>0</v>
      </c>
      <c r="Y576" s="112">
        <v>0</v>
      </c>
      <c r="Z576" s="112">
        <v>0</v>
      </c>
      <c r="AA576" s="112">
        <v>14400</v>
      </c>
    </row>
    <row r="577" ht="13.5" customHeight="1" spans="1:27">
      <c r="A577" s="110" t="s">
        <v>612</v>
      </c>
      <c r="B577" s="110" t="s">
        <v>670</v>
      </c>
      <c r="C577" s="110" t="s">
        <v>672</v>
      </c>
      <c r="D577" s="109"/>
      <c r="E577" s="110" t="s">
        <v>991</v>
      </c>
      <c r="F577" s="110" t="s">
        <v>980</v>
      </c>
      <c r="G577" s="110" t="s">
        <v>1025</v>
      </c>
      <c r="H577" s="111">
        <v>9000</v>
      </c>
      <c r="I577" s="112">
        <v>0</v>
      </c>
      <c r="J577" s="112">
        <v>0</v>
      </c>
      <c r="K577" s="112">
        <v>0</v>
      </c>
      <c r="L577" s="112">
        <v>0</v>
      </c>
      <c r="M577" s="112">
        <v>0</v>
      </c>
      <c r="N577" s="112">
        <v>0</v>
      </c>
      <c r="O577" s="112">
        <v>0</v>
      </c>
      <c r="P577" s="112">
        <v>0</v>
      </c>
      <c r="Q577" s="112">
        <v>0</v>
      </c>
      <c r="R577" s="112">
        <v>0</v>
      </c>
      <c r="S577" s="112">
        <v>0</v>
      </c>
      <c r="T577" s="112">
        <v>0</v>
      </c>
      <c r="U577" s="112">
        <v>0</v>
      </c>
      <c r="V577" s="112">
        <v>0</v>
      </c>
      <c r="W577" s="112">
        <v>0</v>
      </c>
      <c r="X577" s="112">
        <v>0</v>
      </c>
      <c r="Y577" s="112">
        <v>0</v>
      </c>
      <c r="Z577" s="112">
        <v>0</v>
      </c>
      <c r="AA577" s="112">
        <v>9000</v>
      </c>
    </row>
    <row r="578" ht="13.5" customHeight="1" spans="1:27">
      <c r="A578" s="110" t="s">
        <v>612</v>
      </c>
      <c r="B578" s="110" t="s">
        <v>670</v>
      </c>
      <c r="C578" s="110" t="s">
        <v>672</v>
      </c>
      <c r="D578" s="109"/>
      <c r="E578" s="110" t="s">
        <v>991</v>
      </c>
      <c r="F578" s="110" t="s">
        <v>980</v>
      </c>
      <c r="G578" s="110" t="s">
        <v>1069</v>
      </c>
      <c r="H578" s="111">
        <v>35000</v>
      </c>
      <c r="I578" s="112">
        <v>10500</v>
      </c>
      <c r="J578" s="112">
        <v>0</v>
      </c>
      <c r="K578" s="112">
        <v>0</v>
      </c>
      <c r="L578" s="112">
        <v>0</v>
      </c>
      <c r="M578" s="112">
        <v>0</v>
      </c>
      <c r="N578" s="112">
        <v>17500</v>
      </c>
      <c r="O578" s="112">
        <v>0</v>
      </c>
      <c r="P578" s="112">
        <v>0</v>
      </c>
      <c r="Q578" s="112">
        <v>0</v>
      </c>
      <c r="R578" s="112">
        <v>0</v>
      </c>
      <c r="S578" s="112">
        <v>0</v>
      </c>
      <c r="T578" s="112">
        <v>0</v>
      </c>
      <c r="U578" s="112">
        <v>0</v>
      </c>
      <c r="V578" s="112">
        <v>0</v>
      </c>
      <c r="W578" s="112">
        <v>0</v>
      </c>
      <c r="X578" s="112">
        <v>0</v>
      </c>
      <c r="Y578" s="112">
        <v>0</v>
      </c>
      <c r="Z578" s="112">
        <v>0</v>
      </c>
      <c r="AA578" s="112">
        <v>7000</v>
      </c>
    </row>
    <row r="579" ht="13.5" customHeight="1" spans="1:27">
      <c r="A579" s="110" t="s">
        <v>612</v>
      </c>
      <c r="B579" s="110" t="s">
        <v>670</v>
      </c>
      <c r="C579" s="110" t="s">
        <v>672</v>
      </c>
      <c r="D579" s="109"/>
      <c r="E579" s="110" t="s">
        <v>991</v>
      </c>
      <c r="F579" s="110" t="s">
        <v>980</v>
      </c>
      <c r="G579" s="110" t="s">
        <v>1070</v>
      </c>
      <c r="H579" s="111">
        <v>35000</v>
      </c>
      <c r="I579" s="112">
        <v>10500</v>
      </c>
      <c r="J579" s="112">
        <v>0</v>
      </c>
      <c r="K579" s="112">
        <v>0</v>
      </c>
      <c r="L579" s="112">
        <v>0</v>
      </c>
      <c r="M579" s="112">
        <v>0</v>
      </c>
      <c r="N579" s="112">
        <v>17500</v>
      </c>
      <c r="O579" s="112">
        <v>0</v>
      </c>
      <c r="P579" s="112">
        <v>0</v>
      </c>
      <c r="Q579" s="112">
        <v>0</v>
      </c>
      <c r="R579" s="112">
        <v>0</v>
      </c>
      <c r="S579" s="112">
        <v>0</v>
      </c>
      <c r="T579" s="112">
        <v>0</v>
      </c>
      <c r="U579" s="112">
        <v>0</v>
      </c>
      <c r="V579" s="112">
        <v>0</v>
      </c>
      <c r="W579" s="112">
        <v>0</v>
      </c>
      <c r="X579" s="112">
        <v>0</v>
      </c>
      <c r="Y579" s="112">
        <v>0</v>
      </c>
      <c r="Z579" s="112">
        <v>0</v>
      </c>
      <c r="AA579" s="112">
        <v>7000</v>
      </c>
    </row>
    <row r="580" ht="13.5" customHeight="1" spans="1:27">
      <c r="A580" s="110" t="s">
        <v>612</v>
      </c>
      <c r="B580" s="110" t="s">
        <v>670</v>
      </c>
      <c r="C580" s="110" t="s">
        <v>672</v>
      </c>
      <c r="D580" s="109"/>
      <c r="E580" s="110" t="s">
        <v>991</v>
      </c>
      <c r="F580" s="110" t="s">
        <v>980</v>
      </c>
      <c r="G580" s="110" t="s">
        <v>1071</v>
      </c>
      <c r="H580" s="111">
        <v>35000</v>
      </c>
      <c r="I580" s="112">
        <v>10500</v>
      </c>
      <c r="J580" s="112">
        <v>0</v>
      </c>
      <c r="K580" s="112">
        <v>0</v>
      </c>
      <c r="L580" s="112">
        <v>0</v>
      </c>
      <c r="M580" s="112">
        <v>0</v>
      </c>
      <c r="N580" s="112">
        <v>17500</v>
      </c>
      <c r="O580" s="112">
        <v>0</v>
      </c>
      <c r="P580" s="112">
        <v>0</v>
      </c>
      <c r="Q580" s="112">
        <v>0</v>
      </c>
      <c r="R580" s="112">
        <v>0</v>
      </c>
      <c r="S580" s="112">
        <v>0</v>
      </c>
      <c r="T580" s="112">
        <v>0</v>
      </c>
      <c r="U580" s="112">
        <v>0</v>
      </c>
      <c r="V580" s="112">
        <v>0</v>
      </c>
      <c r="W580" s="112">
        <v>0</v>
      </c>
      <c r="X580" s="112">
        <v>0</v>
      </c>
      <c r="Y580" s="112">
        <v>0</v>
      </c>
      <c r="Z580" s="112">
        <v>0</v>
      </c>
      <c r="AA580" s="112">
        <v>7000</v>
      </c>
    </row>
    <row r="581" ht="13.5" customHeight="1" spans="1:27">
      <c r="A581" s="110" t="s">
        <v>612</v>
      </c>
      <c r="B581" s="110" t="s">
        <v>670</v>
      </c>
      <c r="C581" s="110" t="s">
        <v>672</v>
      </c>
      <c r="D581" s="109"/>
      <c r="E581" s="110" t="s">
        <v>991</v>
      </c>
      <c r="F581" s="110" t="s">
        <v>980</v>
      </c>
      <c r="G581" s="110" t="s">
        <v>1072</v>
      </c>
      <c r="H581" s="111">
        <v>35000</v>
      </c>
      <c r="I581" s="112">
        <v>10500</v>
      </c>
      <c r="J581" s="112">
        <v>0</v>
      </c>
      <c r="K581" s="112">
        <v>0</v>
      </c>
      <c r="L581" s="112">
        <v>0</v>
      </c>
      <c r="M581" s="112">
        <v>0</v>
      </c>
      <c r="N581" s="112">
        <v>17500</v>
      </c>
      <c r="O581" s="112">
        <v>0</v>
      </c>
      <c r="P581" s="112">
        <v>0</v>
      </c>
      <c r="Q581" s="112">
        <v>0</v>
      </c>
      <c r="R581" s="112">
        <v>0</v>
      </c>
      <c r="S581" s="112">
        <v>0</v>
      </c>
      <c r="T581" s="112">
        <v>0</v>
      </c>
      <c r="U581" s="112">
        <v>0</v>
      </c>
      <c r="V581" s="112">
        <v>0</v>
      </c>
      <c r="W581" s="112">
        <v>0</v>
      </c>
      <c r="X581" s="112">
        <v>0</v>
      </c>
      <c r="Y581" s="112">
        <v>0</v>
      </c>
      <c r="Z581" s="112">
        <v>0</v>
      </c>
      <c r="AA581" s="112">
        <v>7000</v>
      </c>
    </row>
    <row r="582" ht="13.5" customHeight="1" spans="1:27">
      <c r="A582" s="110" t="s">
        <v>612</v>
      </c>
      <c r="B582" s="110" t="s">
        <v>670</v>
      </c>
      <c r="C582" s="110" t="s">
        <v>672</v>
      </c>
      <c r="D582" s="109"/>
      <c r="E582" s="110" t="s">
        <v>991</v>
      </c>
      <c r="F582" s="110" t="s">
        <v>980</v>
      </c>
      <c r="G582" s="110" t="s">
        <v>1073</v>
      </c>
      <c r="H582" s="111">
        <v>40000</v>
      </c>
      <c r="I582" s="112">
        <v>12000</v>
      </c>
      <c r="J582" s="112">
        <v>0</v>
      </c>
      <c r="K582" s="112">
        <v>0</v>
      </c>
      <c r="L582" s="112">
        <v>0</v>
      </c>
      <c r="M582" s="112">
        <v>0</v>
      </c>
      <c r="N582" s="112">
        <v>20000</v>
      </c>
      <c r="O582" s="112">
        <v>0</v>
      </c>
      <c r="P582" s="112">
        <v>0</v>
      </c>
      <c r="Q582" s="112">
        <v>0</v>
      </c>
      <c r="R582" s="112">
        <v>0</v>
      </c>
      <c r="S582" s="112">
        <v>0</v>
      </c>
      <c r="T582" s="112">
        <v>0</v>
      </c>
      <c r="U582" s="112">
        <v>0</v>
      </c>
      <c r="V582" s="112">
        <v>0</v>
      </c>
      <c r="W582" s="112">
        <v>0</v>
      </c>
      <c r="X582" s="112">
        <v>0</v>
      </c>
      <c r="Y582" s="112">
        <v>0</v>
      </c>
      <c r="Z582" s="112">
        <v>0</v>
      </c>
      <c r="AA582" s="112">
        <v>8000</v>
      </c>
    </row>
    <row r="583" ht="13.5" customHeight="1" spans="1:27">
      <c r="A583" s="110" t="s">
        <v>612</v>
      </c>
      <c r="B583" s="110" t="s">
        <v>670</v>
      </c>
      <c r="C583" s="110" t="s">
        <v>672</v>
      </c>
      <c r="D583" s="109"/>
      <c r="E583" s="110" t="s">
        <v>991</v>
      </c>
      <c r="F583" s="110" t="s">
        <v>980</v>
      </c>
      <c r="G583" s="110" t="s">
        <v>1074</v>
      </c>
      <c r="H583" s="111">
        <v>35000</v>
      </c>
      <c r="I583" s="112">
        <v>10500</v>
      </c>
      <c r="J583" s="112">
        <v>0</v>
      </c>
      <c r="K583" s="112">
        <v>0</v>
      </c>
      <c r="L583" s="112">
        <v>0</v>
      </c>
      <c r="M583" s="112">
        <v>0</v>
      </c>
      <c r="N583" s="112">
        <v>17500</v>
      </c>
      <c r="O583" s="112">
        <v>0</v>
      </c>
      <c r="P583" s="112">
        <v>0</v>
      </c>
      <c r="Q583" s="112">
        <v>0</v>
      </c>
      <c r="R583" s="112">
        <v>0</v>
      </c>
      <c r="S583" s="112">
        <v>0</v>
      </c>
      <c r="T583" s="112">
        <v>0</v>
      </c>
      <c r="U583" s="112">
        <v>0</v>
      </c>
      <c r="V583" s="112">
        <v>0</v>
      </c>
      <c r="W583" s="112">
        <v>0</v>
      </c>
      <c r="X583" s="112">
        <v>0</v>
      </c>
      <c r="Y583" s="112">
        <v>0</v>
      </c>
      <c r="Z583" s="112">
        <v>0</v>
      </c>
      <c r="AA583" s="112">
        <v>7000</v>
      </c>
    </row>
    <row r="584" ht="13.5" customHeight="1" spans="1:27">
      <c r="A584" s="110" t="s">
        <v>612</v>
      </c>
      <c r="B584" s="110" t="s">
        <v>670</v>
      </c>
      <c r="C584" s="110" t="s">
        <v>672</v>
      </c>
      <c r="D584" s="109"/>
      <c r="E584" s="110" t="s">
        <v>991</v>
      </c>
      <c r="F584" s="110" t="s">
        <v>980</v>
      </c>
      <c r="G584" s="110" t="s">
        <v>1075</v>
      </c>
      <c r="H584" s="111">
        <v>35000</v>
      </c>
      <c r="I584" s="112">
        <v>10500</v>
      </c>
      <c r="J584" s="112">
        <v>0</v>
      </c>
      <c r="K584" s="112">
        <v>0</v>
      </c>
      <c r="L584" s="112">
        <v>0</v>
      </c>
      <c r="M584" s="112">
        <v>0</v>
      </c>
      <c r="N584" s="112">
        <v>17500</v>
      </c>
      <c r="O584" s="112">
        <v>0</v>
      </c>
      <c r="P584" s="112">
        <v>0</v>
      </c>
      <c r="Q584" s="112">
        <v>0</v>
      </c>
      <c r="R584" s="112">
        <v>0</v>
      </c>
      <c r="S584" s="112">
        <v>0</v>
      </c>
      <c r="T584" s="112">
        <v>0</v>
      </c>
      <c r="U584" s="112">
        <v>0</v>
      </c>
      <c r="V584" s="112">
        <v>0</v>
      </c>
      <c r="W584" s="112">
        <v>0</v>
      </c>
      <c r="X584" s="112">
        <v>0</v>
      </c>
      <c r="Y584" s="112">
        <v>0</v>
      </c>
      <c r="Z584" s="112">
        <v>0</v>
      </c>
      <c r="AA584" s="112">
        <v>7000</v>
      </c>
    </row>
    <row r="585" ht="13.5" customHeight="1" spans="1:27">
      <c r="A585" s="110" t="s">
        <v>612</v>
      </c>
      <c r="B585" s="110" t="s">
        <v>670</v>
      </c>
      <c r="C585" s="110" t="s">
        <v>672</v>
      </c>
      <c r="D585" s="109"/>
      <c r="E585" s="110" t="s">
        <v>991</v>
      </c>
      <c r="F585" s="110" t="s">
        <v>980</v>
      </c>
      <c r="G585" s="110" t="s">
        <v>1076</v>
      </c>
      <c r="H585" s="111">
        <v>35000</v>
      </c>
      <c r="I585" s="112">
        <v>10500</v>
      </c>
      <c r="J585" s="112">
        <v>0</v>
      </c>
      <c r="K585" s="112">
        <v>0</v>
      </c>
      <c r="L585" s="112">
        <v>0</v>
      </c>
      <c r="M585" s="112">
        <v>0</v>
      </c>
      <c r="N585" s="112">
        <v>17500</v>
      </c>
      <c r="O585" s="112">
        <v>0</v>
      </c>
      <c r="P585" s="112">
        <v>0</v>
      </c>
      <c r="Q585" s="112">
        <v>0</v>
      </c>
      <c r="R585" s="112">
        <v>0</v>
      </c>
      <c r="S585" s="112">
        <v>0</v>
      </c>
      <c r="T585" s="112">
        <v>0</v>
      </c>
      <c r="U585" s="112">
        <v>0</v>
      </c>
      <c r="V585" s="112">
        <v>0</v>
      </c>
      <c r="W585" s="112">
        <v>0</v>
      </c>
      <c r="X585" s="112">
        <v>0</v>
      </c>
      <c r="Y585" s="112">
        <v>0</v>
      </c>
      <c r="Z585" s="112">
        <v>0</v>
      </c>
      <c r="AA585" s="112">
        <v>7000</v>
      </c>
    </row>
    <row r="586" ht="13.5" customHeight="1" spans="1:27">
      <c r="A586" s="109"/>
      <c r="B586" s="109"/>
      <c r="C586" s="109"/>
      <c r="D586" s="110" t="s">
        <v>1077</v>
      </c>
      <c r="E586" s="110" t="s">
        <v>1078</v>
      </c>
      <c r="F586" s="109"/>
      <c r="G586" s="109"/>
      <c r="H586" s="111">
        <v>790050</v>
      </c>
      <c r="I586" s="112">
        <v>148300</v>
      </c>
      <c r="J586" s="112">
        <v>39000</v>
      </c>
      <c r="K586" s="112">
        <v>1100</v>
      </c>
      <c r="L586" s="112">
        <v>43100</v>
      </c>
      <c r="M586" s="112">
        <v>6600</v>
      </c>
      <c r="N586" s="112">
        <v>181000</v>
      </c>
      <c r="O586" s="112">
        <v>14500</v>
      </c>
      <c r="P586" s="112">
        <v>54000</v>
      </c>
      <c r="Q586" s="112">
        <v>0</v>
      </c>
      <c r="R586" s="112">
        <v>27600</v>
      </c>
      <c r="S586" s="112">
        <v>6200</v>
      </c>
      <c r="T586" s="112">
        <v>12500</v>
      </c>
      <c r="U586" s="112">
        <v>0</v>
      </c>
      <c r="V586" s="112">
        <v>37500</v>
      </c>
      <c r="W586" s="112">
        <v>0</v>
      </c>
      <c r="X586" s="112">
        <v>80750</v>
      </c>
      <c r="Y586" s="112">
        <v>0</v>
      </c>
      <c r="Z586" s="112">
        <v>0</v>
      </c>
      <c r="AA586" s="112">
        <v>137900</v>
      </c>
    </row>
    <row r="587" ht="13.5" customHeight="1" spans="1:27">
      <c r="A587" s="109"/>
      <c r="B587" s="109"/>
      <c r="C587" s="109"/>
      <c r="D587" s="110" t="s">
        <v>1079</v>
      </c>
      <c r="E587" s="110" t="s">
        <v>47</v>
      </c>
      <c r="F587" s="109"/>
      <c r="G587" s="109"/>
      <c r="H587" s="111">
        <v>790050</v>
      </c>
      <c r="I587" s="112">
        <v>148300</v>
      </c>
      <c r="J587" s="112">
        <v>39000</v>
      </c>
      <c r="K587" s="112">
        <v>1100</v>
      </c>
      <c r="L587" s="112">
        <v>43100</v>
      </c>
      <c r="M587" s="112">
        <v>6600</v>
      </c>
      <c r="N587" s="112">
        <v>181000</v>
      </c>
      <c r="O587" s="112">
        <v>14500</v>
      </c>
      <c r="P587" s="112">
        <v>54000</v>
      </c>
      <c r="Q587" s="112">
        <v>0</v>
      </c>
      <c r="R587" s="112">
        <v>27600</v>
      </c>
      <c r="S587" s="112">
        <v>6200</v>
      </c>
      <c r="T587" s="112">
        <v>12500</v>
      </c>
      <c r="U587" s="112">
        <v>0</v>
      </c>
      <c r="V587" s="112">
        <v>37500</v>
      </c>
      <c r="W587" s="112">
        <v>0</v>
      </c>
      <c r="X587" s="112">
        <v>80750</v>
      </c>
      <c r="Y587" s="112">
        <v>0</v>
      </c>
      <c r="Z587" s="112">
        <v>0</v>
      </c>
      <c r="AA587" s="112">
        <v>137900</v>
      </c>
    </row>
    <row r="588" ht="13.5" customHeight="1" spans="1:27">
      <c r="A588" s="110" t="s">
        <v>37</v>
      </c>
      <c r="B588" s="109"/>
      <c r="C588" s="109"/>
      <c r="D588" s="109"/>
      <c r="E588" s="110" t="s">
        <v>38</v>
      </c>
      <c r="F588" s="109"/>
      <c r="G588" s="109"/>
      <c r="H588" s="111">
        <v>578000</v>
      </c>
      <c r="I588" s="112">
        <v>104500</v>
      </c>
      <c r="J588" s="112">
        <v>21000</v>
      </c>
      <c r="K588" s="112">
        <v>0</v>
      </c>
      <c r="L588" s="112">
        <v>40000</v>
      </c>
      <c r="M588" s="112">
        <v>5500</v>
      </c>
      <c r="N588" s="112">
        <v>124000</v>
      </c>
      <c r="O588" s="112">
        <v>5000</v>
      </c>
      <c r="P588" s="112">
        <v>50500</v>
      </c>
      <c r="Q588" s="112">
        <v>0</v>
      </c>
      <c r="R588" s="112">
        <v>26000</v>
      </c>
      <c r="S588" s="112">
        <v>5000</v>
      </c>
      <c r="T588" s="112">
        <v>10000</v>
      </c>
      <c r="U588" s="112">
        <v>0</v>
      </c>
      <c r="V588" s="112">
        <v>37500</v>
      </c>
      <c r="W588" s="112">
        <v>0</v>
      </c>
      <c r="X588" s="112">
        <v>57000</v>
      </c>
      <c r="Y588" s="112">
        <v>0</v>
      </c>
      <c r="Z588" s="112">
        <v>0</v>
      </c>
      <c r="AA588" s="112">
        <v>92000</v>
      </c>
    </row>
    <row r="589" ht="13.5" customHeight="1" spans="1:27">
      <c r="A589" s="109"/>
      <c r="B589" s="110" t="s">
        <v>39</v>
      </c>
      <c r="C589" s="109"/>
      <c r="D589" s="109"/>
      <c r="E589" s="110" t="s">
        <v>40</v>
      </c>
      <c r="F589" s="109"/>
      <c r="G589" s="109"/>
      <c r="H589" s="111">
        <v>51000</v>
      </c>
      <c r="I589" s="112">
        <v>25000</v>
      </c>
      <c r="J589" s="112">
        <v>0</v>
      </c>
      <c r="K589" s="112">
        <v>0</v>
      </c>
      <c r="L589" s="112">
        <v>0</v>
      </c>
      <c r="M589" s="112">
        <v>0</v>
      </c>
      <c r="N589" s="112">
        <v>0</v>
      </c>
      <c r="O589" s="112">
        <v>0</v>
      </c>
      <c r="P589" s="112">
        <v>0</v>
      </c>
      <c r="Q589" s="112">
        <v>0</v>
      </c>
      <c r="R589" s="112">
        <v>26000</v>
      </c>
      <c r="S589" s="112">
        <v>0</v>
      </c>
      <c r="T589" s="112">
        <v>0</v>
      </c>
      <c r="U589" s="112">
        <v>0</v>
      </c>
      <c r="V589" s="112">
        <v>0</v>
      </c>
      <c r="W589" s="112">
        <v>0</v>
      </c>
      <c r="X589" s="112">
        <v>0</v>
      </c>
      <c r="Y589" s="112">
        <v>0</v>
      </c>
      <c r="Z589" s="112">
        <v>0</v>
      </c>
      <c r="AA589" s="112">
        <v>0</v>
      </c>
    </row>
    <row r="590" ht="13.5" customHeight="1" spans="1:27">
      <c r="A590" s="110" t="s">
        <v>37</v>
      </c>
      <c r="B590" s="110" t="s">
        <v>39</v>
      </c>
      <c r="C590" s="110" t="s">
        <v>41</v>
      </c>
      <c r="D590" s="109"/>
      <c r="E590" s="110" t="s">
        <v>765</v>
      </c>
      <c r="F590" s="110" t="s">
        <v>766</v>
      </c>
      <c r="G590" s="110" t="s">
        <v>967</v>
      </c>
      <c r="H590" s="111">
        <v>21000</v>
      </c>
      <c r="I590" s="112">
        <v>10000</v>
      </c>
      <c r="J590" s="112">
        <v>0</v>
      </c>
      <c r="K590" s="112">
        <v>0</v>
      </c>
      <c r="L590" s="112">
        <v>0</v>
      </c>
      <c r="M590" s="112">
        <v>0</v>
      </c>
      <c r="N590" s="112">
        <v>0</v>
      </c>
      <c r="O590" s="112">
        <v>0</v>
      </c>
      <c r="P590" s="112">
        <v>0</v>
      </c>
      <c r="Q590" s="112">
        <v>0</v>
      </c>
      <c r="R590" s="112">
        <v>11000</v>
      </c>
      <c r="S590" s="112">
        <v>0</v>
      </c>
      <c r="T590" s="112">
        <v>0</v>
      </c>
      <c r="U590" s="112">
        <v>0</v>
      </c>
      <c r="V590" s="112">
        <v>0</v>
      </c>
      <c r="W590" s="112">
        <v>0</v>
      </c>
      <c r="X590" s="112">
        <v>0</v>
      </c>
      <c r="Y590" s="112">
        <v>0</v>
      </c>
      <c r="Z590" s="112">
        <v>0</v>
      </c>
      <c r="AA590" s="112">
        <v>0</v>
      </c>
    </row>
    <row r="591" ht="13.5" customHeight="1" spans="1:27">
      <c r="A591" s="110" t="s">
        <v>37</v>
      </c>
      <c r="B591" s="110" t="s">
        <v>39</v>
      </c>
      <c r="C591" s="110" t="s">
        <v>41</v>
      </c>
      <c r="D591" s="109"/>
      <c r="E591" s="110" t="s">
        <v>765</v>
      </c>
      <c r="F591" s="110" t="s">
        <v>766</v>
      </c>
      <c r="G591" s="110" t="s">
        <v>1080</v>
      </c>
      <c r="H591" s="111">
        <v>30000</v>
      </c>
      <c r="I591" s="112">
        <v>15000</v>
      </c>
      <c r="J591" s="112">
        <v>0</v>
      </c>
      <c r="K591" s="112">
        <v>0</v>
      </c>
      <c r="L591" s="112">
        <v>0</v>
      </c>
      <c r="M591" s="112">
        <v>0</v>
      </c>
      <c r="N591" s="112">
        <v>0</v>
      </c>
      <c r="O591" s="112">
        <v>0</v>
      </c>
      <c r="P591" s="112">
        <v>0</v>
      </c>
      <c r="Q591" s="112">
        <v>0</v>
      </c>
      <c r="R591" s="112">
        <v>15000</v>
      </c>
      <c r="S591" s="112">
        <v>0</v>
      </c>
      <c r="T591" s="112">
        <v>0</v>
      </c>
      <c r="U591" s="112">
        <v>0</v>
      </c>
      <c r="V591" s="112">
        <v>0</v>
      </c>
      <c r="W591" s="112">
        <v>0</v>
      </c>
      <c r="X591" s="112">
        <v>0</v>
      </c>
      <c r="Y591" s="112">
        <v>0</v>
      </c>
      <c r="Z591" s="112">
        <v>0</v>
      </c>
      <c r="AA591" s="112">
        <v>0</v>
      </c>
    </row>
    <row r="592" ht="13.5" customHeight="1" spans="1:27">
      <c r="A592" s="109"/>
      <c r="B592" s="110" t="s">
        <v>58</v>
      </c>
      <c r="C592" s="109"/>
      <c r="D592" s="109"/>
      <c r="E592" s="110" t="s">
        <v>59</v>
      </c>
      <c r="F592" s="109"/>
      <c r="G592" s="109"/>
      <c r="H592" s="111">
        <v>9000</v>
      </c>
      <c r="I592" s="112">
        <v>5000</v>
      </c>
      <c r="J592" s="112">
        <v>0</v>
      </c>
      <c r="K592" s="112">
        <v>0</v>
      </c>
      <c r="L592" s="112">
        <v>0</v>
      </c>
      <c r="M592" s="112">
        <v>4000</v>
      </c>
      <c r="N592" s="112">
        <v>0</v>
      </c>
      <c r="O592" s="112">
        <v>0</v>
      </c>
      <c r="P592" s="112">
        <v>0</v>
      </c>
      <c r="Q592" s="112">
        <v>0</v>
      </c>
      <c r="R592" s="112">
        <v>0</v>
      </c>
      <c r="S592" s="112">
        <v>0</v>
      </c>
      <c r="T592" s="112">
        <v>0</v>
      </c>
      <c r="U592" s="112">
        <v>0</v>
      </c>
      <c r="V592" s="112">
        <v>0</v>
      </c>
      <c r="W592" s="112">
        <v>0</v>
      </c>
      <c r="X592" s="112">
        <v>0</v>
      </c>
      <c r="Y592" s="112">
        <v>0</v>
      </c>
      <c r="Z592" s="112">
        <v>0</v>
      </c>
      <c r="AA592" s="112">
        <v>0</v>
      </c>
    </row>
    <row r="593" ht="13.5" customHeight="1" spans="1:27">
      <c r="A593" s="110" t="s">
        <v>37</v>
      </c>
      <c r="B593" s="110" t="s">
        <v>58</v>
      </c>
      <c r="C593" s="110" t="s">
        <v>60</v>
      </c>
      <c r="D593" s="109"/>
      <c r="E593" s="110" t="s">
        <v>765</v>
      </c>
      <c r="F593" s="110" t="s">
        <v>766</v>
      </c>
      <c r="G593" s="110" t="s">
        <v>1081</v>
      </c>
      <c r="H593" s="111">
        <v>9000</v>
      </c>
      <c r="I593" s="112">
        <v>5000</v>
      </c>
      <c r="J593" s="112">
        <v>0</v>
      </c>
      <c r="K593" s="112">
        <v>0</v>
      </c>
      <c r="L593" s="112">
        <v>0</v>
      </c>
      <c r="M593" s="112">
        <v>4000</v>
      </c>
      <c r="N593" s="112">
        <v>0</v>
      </c>
      <c r="O593" s="112">
        <v>0</v>
      </c>
      <c r="P593" s="112">
        <v>0</v>
      </c>
      <c r="Q593" s="112">
        <v>0</v>
      </c>
      <c r="R593" s="112">
        <v>0</v>
      </c>
      <c r="S593" s="112">
        <v>0</v>
      </c>
      <c r="T593" s="112">
        <v>0</v>
      </c>
      <c r="U593" s="112">
        <v>0</v>
      </c>
      <c r="V593" s="112">
        <v>0</v>
      </c>
      <c r="W593" s="112">
        <v>0</v>
      </c>
      <c r="X593" s="112">
        <v>0</v>
      </c>
      <c r="Y593" s="112">
        <v>0</v>
      </c>
      <c r="Z593" s="112">
        <v>0</v>
      </c>
      <c r="AA593" s="112">
        <v>0</v>
      </c>
    </row>
    <row r="594" ht="13.5" customHeight="1" spans="1:27">
      <c r="A594" s="109"/>
      <c r="B594" s="110" t="s">
        <v>74</v>
      </c>
      <c r="C594" s="109"/>
      <c r="D594" s="109"/>
      <c r="E594" s="110" t="s">
        <v>75</v>
      </c>
      <c r="F594" s="109"/>
      <c r="G594" s="109"/>
      <c r="H594" s="111">
        <v>468000</v>
      </c>
      <c r="I594" s="112">
        <v>59500</v>
      </c>
      <c r="J594" s="112">
        <v>21000</v>
      </c>
      <c r="K594" s="112">
        <v>0</v>
      </c>
      <c r="L594" s="112">
        <v>35000</v>
      </c>
      <c r="M594" s="112">
        <v>1500</v>
      </c>
      <c r="N594" s="112">
        <v>104000</v>
      </c>
      <c r="O594" s="112">
        <v>5000</v>
      </c>
      <c r="P594" s="112">
        <v>50500</v>
      </c>
      <c r="Q594" s="112">
        <v>0</v>
      </c>
      <c r="R594" s="112">
        <v>0</v>
      </c>
      <c r="S594" s="112">
        <v>5000</v>
      </c>
      <c r="T594" s="112">
        <v>10000</v>
      </c>
      <c r="U594" s="112">
        <v>0</v>
      </c>
      <c r="V594" s="112">
        <v>37500</v>
      </c>
      <c r="W594" s="112">
        <v>0</v>
      </c>
      <c r="X594" s="112">
        <v>57000</v>
      </c>
      <c r="Y594" s="112">
        <v>0</v>
      </c>
      <c r="Z594" s="112">
        <v>0</v>
      </c>
      <c r="AA594" s="112">
        <v>82000</v>
      </c>
    </row>
    <row r="595" ht="13.5" customHeight="1" spans="1:27">
      <c r="A595" s="110" t="s">
        <v>37</v>
      </c>
      <c r="B595" s="110" t="s">
        <v>74</v>
      </c>
      <c r="C595" s="110" t="s">
        <v>76</v>
      </c>
      <c r="D595" s="109"/>
      <c r="E595" s="110" t="s">
        <v>765</v>
      </c>
      <c r="F595" s="110" t="s">
        <v>766</v>
      </c>
      <c r="G595" s="110" t="s">
        <v>970</v>
      </c>
      <c r="H595" s="111">
        <v>50000</v>
      </c>
      <c r="I595" s="112">
        <v>0</v>
      </c>
      <c r="J595" s="112">
        <v>0</v>
      </c>
      <c r="K595" s="112">
        <v>0</v>
      </c>
      <c r="L595" s="112">
        <v>0</v>
      </c>
      <c r="M595" s="112">
        <v>0</v>
      </c>
      <c r="N595" s="112">
        <v>0</v>
      </c>
      <c r="O595" s="112">
        <v>0</v>
      </c>
      <c r="P595" s="112">
        <v>0</v>
      </c>
      <c r="Q595" s="112">
        <v>0</v>
      </c>
      <c r="R595" s="112">
        <v>0</v>
      </c>
      <c r="S595" s="112">
        <v>0</v>
      </c>
      <c r="T595" s="112">
        <v>0</v>
      </c>
      <c r="U595" s="112">
        <v>0</v>
      </c>
      <c r="V595" s="112">
        <v>0</v>
      </c>
      <c r="W595" s="112">
        <v>0</v>
      </c>
      <c r="X595" s="112">
        <v>0</v>
      </c>
      <c r="Y595" s="112">
        <v>0</v>
      </c>
      <c r="Z595" s="112">
        <v>0</v>
      </c>
      <c r="AA595" s="112">
        <v>50000</v>
      </c>
    </row>
    <row r="596" ht="13.5" customHeight="1" spans="1:27">
      <c r="A596" s="110" t="s">
        <v>37</v>
      </c>
      <c r="B596" s="110" t="s">
        <v>74</v>
      </c>
      <c r="C596" s="110" t="s">
        <v>76</v>
      </c>
      <c r="D596" s="109"/>
      <c r="E596" s="110" t="s">
        <v>765</v>
      </c>
      <c r="F596" s="110" t="s">
        <v>766</v>
      </c>
      <c r="G596" s="110" t="s">
        <v>971</v>
      </c>
      <c r="H596" s="111">
        <v>50000</v>
      </c>
      <c r="I596" s="112">
        <v>0</v>
      </c>
      <c r="J596" s="112">
        <v>0</v>
      </c>
      <c r="K596" s="112">
        <v>0</v>
      </c>
      <c r="L596" s="112">
        <v>0</v>
      </c>
      <c r="M596" s="112">
        <v>0</v>
      </c>
      <c r="N596" s="112">
        <v>0</v>
      </c>
      <c r="O596" s="112">
        <v>0</v>
      </c>
      <c r="P596" s="112">
        <v>50000</v>
      </c>
      <c r="Q596" s="112">
        <v>0</v>
      </c>
      <c r="R596" s="112">
        <v>0</v>
      </c>
      <c r="S596" s="112">
        <v>0</v>
      </c>
      <c r="T596" s="112">
        <v>0</v>
      </c>
      <c r="U596" s="112">
        <v>0</v>
      </c>
      <c r="V596" s="112">
        <v>0</v>
      </c>
      <c r="W596" s="112">
        <v>0</v>
      </c>
      <c r="X596" s="112">
        <v>0</v>
      </c>
      <c r="Y596" s="112">
        <v>0</v>
      </c>
      <c r="Z596" s="112">
        <v>0</v>
      </c>
      <c r="AA596" s="112">
        <v>0</v>
      </c>
    </row>
    <row r="597" ht="13.5" customHeight="1" spans="1:27">
      <c r="A597" s="110" t="s">
        <v>37</v>
      </c>
      <c r="B597" s="110" t="s">
        <v>74</v>
      </c>
      <c r="C597" s="110" t="s">
        <v>76</v>
      </c>
      <c r="D597" s="109"/>
      <c r="E597" s="110" t="s">
        <v>765</v>
      </c>
      <c r="F597" s="110" t="s">
        <v>766</v>
      </c>
      <c r="G597" s="110" t="s">
        <v>972</v>
      </c>
      <c r="H597" s="111">
        <v>50000</v>
      </c>
      <c r="I597" s="112">
        <v>0</v>
      </c>
      <c r="J597" s="112">
        <v>0</v>
      </c>
      <c r="K597" s="112">
        <v>0</v>
      </c>
      <c r="L597" s="112">
        <v>0</v>
      </c>
      <c r="M597" s="112">
        <v>0</v>
      </c>
      <c r="N597" s="112">
        <v>50000</v>
      </c>
      <c r="O597" s="112">
        <v>0</v>
      </c>
      <c r="P597" s="112">
        <v>0</v>
      </c>
      <c r="Q597" s="112">
        <v>0</v>
      </c>
      <c r="R597" s="112">
        <v>0</v>
      </c>
      <c r="S597" s="112">
        <v>0</v>
      </c>
      <c r="T597" s="112">
        <v>0</v>
      </c>
      <c r="U597" s="112">
        <v>0</v>
      </c>
      <c r="V597" s="112">
        <v>0</v>
      </c>
      <c r="W597" s="112">
        <v>0</v>
      </c>
      <c r="X597" s="112">
        <v>0</v>
      </c>
      <c r="Y597" s="112">
        <v>0</v>
      </c>
      <c r="Z597" s="112">
        <v>0</v>
      </c>
      <c r="AA597" s="112">
        <v>0</v>
      </c>
    </row>
    <row r="598" ht="13.5" customHeight="1" spans="1:27">
      <c r="A598" s="110" t="s">
        <v>37</v>
      </c>
      <c r="B598" s="110" t="s">
        <v>74</v>
      </c>
      <c r="C598" s="110" t="s">
        <v>76</v>
      </c>
      <c r="D598" s="109"/>
      <c r="E598" s="110" t="s">
        <v>765</v>
      </c>
      <c r="F598" s="110" t="s">
        <v>766</v>
      </c>
      <c r="G598" s="110" t="s">
        <v>1041</v>
      </c>
      <c r="H598" s="111">
        <v>56000</v>
      </c>
      <c r="I598" s="112">
        <v>26000</v>
      </c>
      <c r="J598" s="112">
        <v>1000</v>
      </c>
      <c r="K598" s="112">
        <v>0</v>
      </c>
      <c r="L598" s="112">
        <v>5000</v>
      </c>
      <c r="M598" s="112">
        <v>0</v>
      </c>
      <c r="N598" s="112">
        <v>22000</v>
      </c>
      <c r="O598" s="112">
        <v>0</v>
      </c>
      <c r="P598" s="112">
        <v>0</v>
      </c>
      <c r="Q598" s="112">
        <v>0</v>
      </c>
      <c r="R598" s="112">
        <v>0</v>
      </c>
      <c r="S598" s="112">
        <v>0</v>
      </c>
      <c r="T598" s="112">
        <v>0</v>
      </c>
      <c r="U598" s="112">
        <v>0</v>
      </c>
      <c r="V598" s="112">
        <v>0</v>
      </c>
      <c r="W598" s="112">
        <v>0</v>
      </c>
      <c r="X598" s="112">
        <v>0</v>
      </c>
      <c r="Y598" s="112">
        <v>0</v>
      </c>
      <c r="Z598" s="112">
        <v>0</v>
      </c>
      <c r="AA598" s="112">
        <v>2000</v>
      </c>
    </row>
    <row r="599" ht="13.5" customHeight="1" spans="1:27">
      <c r="A599" s="110" t="s">
        <v>37</v>
      </c>
      <c r="B599" s="110" t="s">
        <v>74</v>
      </c>
      <c r="C599" s="110" t="s">
        <v>76</v>
      </c>
      <c r="D599" s="109"/>
      <c r="E599" s="110" t="s">
        <v>765</v>
      </c>
      <c r="F599" s="110" t="s">
        <v>766</v>
      </c>
      <c r="G599" s="110" t="s">
        <v>974</v>
      </c>
      <c r="H599" s="111">
        <v>10000</v>
      </c>
      <c r="I599" s="112">
        <v>5000</v>
      </c>
      <c r="J599" s="112">
        <v>0</v>
      </c>
      <c r="K599" s="112">
        <v>0</v>
      </c>
      <c r="L599" s="112">
        <v>0</v>
      </c>
      <c r="M599" s="112">
        <v>0</v>
      </c>
      <c r="N599" s="112">
        <v>0</v>
      </c>
      <c r="O599" s="112">
        <v>0</v>
      </c>
      <c r="P599" s="112">
        <v>0</v>
      </c>
      <c r="Q599" s="112">
        <v>0</v>
      </c>
      <c r="R599" s="112">
        <v>0</v>
      </c>
      <c r="S599" s="112">
        <v>0</v>
      </c>
      <c r="T599" s="112">
        <v>0</v>
      </c>
      <c r="U599" s="112">
        <v>0</v>
      </c>
      <c r="V599" s="112">
        <v>0</v>
      </c>
      <c r="W599" s="112">
        <v>0</v>
      </c>
      <c r="X599" s="112">
        <v>0</v>
      </c>
      <c r="Y599" s="112">
        <v>0</v>
      </c>
      <c r="Z599" s="112">
        <v>0</v>
      </c>
      <c r="AA599" s="112">
        <v>5000</v>
      </c>
    </row>
    <row r="600" ht="13.5" customHeight="1" spans="1:27">
      <c r="A600" s="110" t="s">
        <v>37</v>
      </c>
      <c r="B600" s="110" t="s">
        <v>74</v>
      </c>
      <c r="C600" s="110" t="s">
        <v>76</v>
      </c>
      <c r="D600" s="109"/>
      <c r="E600" s="110" t="s">
        <v>765</v>
      </c>
      <c r="F600" s="110" t="s">
        <v>766</v>
      </c>
      <c r="G600" s="110" t="s">
        <v>975</v>
      </c>
      <c r="H600" s="111">
        <v>8000</v>
      </c>
      <c r="I600" s="112">
        <v>2000</v>
      </c>
      <c r="J600" s="112">
        <v>0</v>
      </c>
      <c r="K600" s="112">
        <v>0</v>
      </c>
      <c r="L600" s="112">
        <v>0</v>
      </c>
      <c r="M600" s="112">
        <v>0</v>
      </c>
      <c r="N600" s="112">
        <v>2000</v>
      </c>
      <c r="O600" s="112">
        <v>0</v>
      </c>
      <c r="P600" s="112">
        <v>0</v>
      </c>
      <c r="Q600" s="112">
        <v>0</v>
      </c>
      <c r="R600" s="112">
        <v>0</v>
      </c>
      <c r="S600" s="112">
        <v>0</v>
      </c>
      <c r="T600" s="112">
        <v>0</v>
      </c>
      <c r="U600" s="112">
        <v>0</v>
      </c>
      <c r="V600" s="112">
        <v>0</v>
      </c>
      <c r="W600" s="112">
        <v>0</v>
      </c>
      <c r="X600" s="112">
        <v>0</v>
      </c>
      <c r="Y600" s="112">
        <v>0</v>
      </c>
      <c r="Z600" s="112">
        <v>0</v>
      </c>
      <c r="AA600" s="112">
        <v>4000</v>
      </c>
    </row>
    <row r="601" ht="13.5" customHeight="1" spans="1:27">
      <c r="A601" s="110" t="s">
        <v>37</v>
      </c>
      <c r="B601" s="110" t="s">
        <v>74</v>
      </c>
      <c r="C601" s="110" t="s">
        <v>76</v>
      </c>
      <c r="D601" s="109"/>
      <c r="E601" s="110" t="s">
        <v>765</v>
      </c>
      <c r="F601" s="110" t="s">
        <v>766</v>
      </c>
      <c r="G601" s="110" t="s">
        <v>766</v>
      </c>
      <c r="H601" s="111">
        <v>244000</v>
      </c>
      <c r="I601" s="112">
        <v>26500</v>
      </c>
      <c r="J601" s="112">
        <v>20000</v>
      </c>
      <c r="K601" s="112">
        <v>0</v>
      </c>
      <c r="L601" s="112">
        <v>30000</v>
      </c>
      <c r="M601" s="112">
        <v>1500</v>
      </c>
      <c r="N601" s="112">
        <v>30000</v>
      </c>
      <c r="O601" s="112">
        <v>5000</v>
      </c>
      <c r="P601" s="112">
        <v>500</v>
      </c>
      <c r="Q601" s="112">
        <v>0</v>
      </c>
      <c r="R601" s="112">
        <v>0</v>
      </c>
      <c r="S601" s="112">
        <v>5000</v>
      </c>
      <c r="T601" s="112">
        <v>10000</v>
      </c>
      <c r="U601" s="112">
        <v>0</v>
      </c>
      <c r="V601" s="112">
        <v>37500</v>
      </c>
      <c r="W601" s="112">
        <v>0</v>
      </c>
      <c r="X601" s="112">
        <v>57000</v>
      </c>
      <c r="Y601" s="112">
        <v>0</v>
      </c>
      <c r="Z601" s="112">
        <v>0</v>
      </c>
      <c r="AA601" s="112">
        <v>21000</v>
      </c>
    </row>
    <row r="602" ht="13.5" customHeight="1" spans="1:27">
      <c r="A602" s="109"/>
      <c r="B602" s="110" t="s">
        <v>139</v>
      </c>
      <c r="C602" s="109"/>
      <c r="D602" s="109"/>
      <c r="E602" s="110" t="s">
        <v>140</v>
      </c>
      <c r="F602" s="109"/>
      <c r="G602" s="109"/>
      <c r="H602" s="111">
        <v>20000</v>
      </c>
      <c r="I602" s="112">
        <v>10000</v>
      </c>
      <c r="J602" s="112">
        <v>0</v>
      </c>
      <c r="K602" s="112">
        <v>0</v>
      </c>
      <c r="L602" s="112">
        <v>0</v>
      </c>
      <c r="M602" s="112">
        <v>0</v>
      </c>
      <c r="N602" s="112">
        <v>0</v>
      </c>
      <c r="O602" s="112">
        <v>0</v>
      </c>
      <c r="P602" s="112">
        <v>0</v>
      </c>
      <c r="Q602" s="112">
        <v>0</v>
      </c>
      <c r="R602" s="112">
        <v>0</v>
      </c>
      <c r="S602" s="112">
        <v>0</v>
      </c>
      <c r="T602" s="112">
        <v>0</v>
      </c>
      <c r="U602" s="112">
        <v>0</v>
      </c>
      <c r="V602" s="112">
        <v>0</v>
      </c>
      <c r="W602" s="112">
        <v>0</v>
      </c>
      <c r="X602" s="112">
        <v>0</v>
      </c>
      <c r="Y602" s="112">
        <v>0</v>
      </c>
      <c r="Z602" s="112">
        <v>0</v>
      </c>
      <c r="AA602" s="112">
        <v>10000</v>
      </c>
    </row>
    <row r="603" ht="13.5" customHeight="1" spans="1:27">
      <c r="A603" s="110" t="s">
        <v>37</v>
      </c>
      <c r="B603" s="110" t="s">
        <v>139</v>
      </c>
      <c r="C603" s="110" t="s">
        <v>141</v>
      </c>
      <c r="D603" s="109"/>
      <c r="E603" s="110" t="s">
        <v>765</v>
      </c>
      <c r="F603" s="110" t="s">
        <v>766</v>
      </c>
      <c r="G603" s="110" t="s">
        <v>976</v>
      </c>
      <c r="H603" s="111">
        <v>20000</v>
      </c>
      <c r="I603" s="112">
        <v>10000</v>
      </c>
      <c r="J603" s="112">
        <v>0</v>
      </c>
      <c r="K603" s="112">
        <v>0</v>
      </c>
      <c r="L603" s="112">
        <v>0</v>
      </c>
      <c r="M603" s="112">
        <v>0</v>
      </c>
      <c r="N603" s="112">
        <v>0</v>
      </c>
      <c r="O603" s="112">
        <v>0</v>
      </c>
      <c r="P603" s="112">
        <v>0</v>
      </c>
      <c r="Q603" s="112">
        <v>0</v>
      </c>
      <c r="R603" s="112">
        <v>0</v>
      </c>
      <c r="S603" s="112">
        <v>0</v>
      </c>
      <c r="T603" s="112">
        <v>0</v>
      </c>
      <c r="U603" s="112">
        <v>0</v>
      </c>
      <c r="V603" s="112">
        <v>0</v>
      </c>
      <c r="W603" s="112">
        <v>0</v>
      </c>
      <c r="X603" s="112">
        <v>0</v>
      </c>
      <c r="Y603" s="112">
        <v>0</v>
      </c>
      <c r="Z603" s="112">
        <v>0</v>
      </c>
      <c r="AA603" s="112">
        <v>10000</v>
      </c>
    </row>
    <row r="604" ht="13.5" customHeight="1" spans="1:27">
      <c r="A604" s="109"/>
      <c r="B604" s="110" t="s">
        <v>167</v>
      </c>
      <c r="C604" s="109"/>
      <c r="D604" s="109"/>
      <c r="E604" s="110" t="s">
        <v>168</v>
      </c>
      <c r="F604" s="109"/>
      <c r="G604" s="109"/>
      <c r="H604" s="111">
        <v>30000</v>
      </c>
      <c r="I604" s="112">
        <v>5000</v>
      </c>
      <c r="J604" s="112">
        <v>0</v>
      </c>
      <c r="K604" s="112">
        <v>0</v>
      </c>
      <c r="L604" s="112">
        <v>5000</v>
      </c>
      <c r="M604" s="112">
        <v>0</v>
      </c>
      <c r="N604" s="112">
        <v>20000</v>
      </c>
      <c r="O604" s="112">
        <v>0</v>
      </c>
      <c r="P604" s="112">
        <v>0</v>
      </c>
      <c r="Q604" s="112">
        <v>0</v>
      </c>
      <c r="R604" s="112">
        <v>0</v>
      </c>
      <c r="S604" s="112">
        <v>0</v>
      </c>
      <c r="T604" s="112">
        <v>0</v>
      </c>
      <c r="U604" s="112">
        <v>0</v>
      </c>
      <c r="V604" s="112">
        <v>0</v>
      </c>
      <c r="W604" s="112">
        <v>0</v>
      </c>
      <c r="X604" s="112">
        <v>0</v>
      </c>
      <c r="Y604" s="112">
        <v>0</v>
      </c>
      <c r="Z604" s="112">
        <v>0</v>
      </c>
      <c r="AA604" s="112">
        <v>0</v>
      </c>
    </row>
    <row r="605" ht="13.5" customHeight="1" spans="1:27">
      <c r="A605" s="110" t="s">
        <v>37</v>
      </c>
      <c r="B605" s="110" t="s">
        <v>167</v>
      </c>
      <c r="C605" s="110" t="s">
        <v>169</v>
      </c>
      <c r="D605" s="109"/>
      <c r="E605" s="110" t="s">
        <v>765</v>
      </c>
      <c r="F605" s="110" t="s">
        <v>766</v>
      </c>
      <c r="G605" s="110" t="s">
        <v>977</v>
      </c>
      <c r="H605" s="111">
        <v>30000</v>
      </c>
      <c r="I605" s="112">
        <v>5000</v>
      </c>
      <c r="J605" s="112">
        <v>0</v>
      </c>
      <c r="K605" s="112">
        <v>0</v>
      </c>
      <c r="L605" s="112">
        <v>5000</v>
      </c>
      <c r="M605" s="112">
        <v>0</v>
      </c>
      <c r="N605" s="112">
        <v>20000</v>
      </c>
      <c r="O605" s="112">
        <v>0</v>
      </c>
      <c r="P605" s="112">
        <v>0</v>
      </c>
      <c r="Q605" s="112">
        <v>0</v>
      </c>
      <c r="R605" s="112">
        <v>0</v>
      </c>
      <c r="S605" s="112">
        <v>0</v>
      </c>
      <c r="T605" s="112">
        <v>0</v>
      </c>
      <c r="U605" s="112">
        <v>0</v>
      </c>
      <c r="V605" s="112">
        <v>0</v>
      </c>
      <c r="W605" s="112">
        <v>0</v>
      </c>
      <c r="X605" s="112">
        <v>0</v>
      </c>
      <c r="Y605" s="112">
        <v>0</v>
      </c>
      <c r="Z605" s="112">
        <v>0</v>
      </c>
      <c r="AA605" s="112">
        <v>0</v>
      </c>
    </row>
    <row r="606" ht="13.5" customHeight="1" spans="1:27">
      <c r="A606" s="110" t="s">
        <v>196</v>
      </c>
      <c r="B606" s="109"/>
      <c r="C606" s="109"/>
      <c r="D606" s="109"/>
      <c r="E606" s="110" t="s">
        <v>197</v>
      </c>
      <c r="F606" s="109"/>
      <c r="G606" s="109"/>
      <c r="H606" s="111">
        <v>8000</v>
      </c>
      <c r="I606" s="112">
        <v>2000</v>
      </c>
      <c r="J606" s="112">
        <v>0</v>
      </c>
      <c r="K606" s="112">
        <v>0</v>
      </c>
      <c r="L606" s="112">
        <v>2000</v>
      </c>
      <c r="M606" s="112">
        <v>0</v>
      </c>
      <c r="N606" s="112">
        <v>0</v>
      </c>
      <c r="O606" s="112">
        <v>0</v>
      </c>
      <c r="P606" s="112">
        <v>0</v>
      </c>
      <c r="Q606" s="112">
        <v>0</v>
      </c>
      <c r="R606" s="112">
        <v>0</v>
      </c>
      <c r="S606" s="112">
        <v>0</v>
      </c>
      <c r="T606" s="112">
        <v>0</v>
      </c>
      <c r="U606" s="112">
        <v>0</v>
      </c>
      <c r="V606" s="112">
        <v>0</v>
      </c>
      <c r="W606" s="112">
        <v>0</v>
      </c>
      <c r="X606" s="112">
        <v>0</v>
      </c>
      <c r="Y606" s="112">
        <v>0</v>
      </c>
      <c r="Z606" s="112">
        <v>0</v>
      </c>
      <c r="AA606" s="112">
        <v>4000</v>
      </c>
    </row>
    <row r="607" ht="13.5" customHeight="1" spans="1:27">
      <c r="A607" s="109"/>
      <c r="B607" s="110" t="s">
        <v>198</v>
      </c>
      <c r="C607" s="109"/>
      <c r="D607" s="109"/>
      <c r="E607" s="110" t="s">
        <v>199</v>
      </c>
      <c r="F607" s="109"/>
      <c r="G607" s="109"/>
      <c r="H607" s="111">
        <v>8000</v>
      </c>
      <c r="I607" s="112">
        <v>2000</v>
      </c>
      <c r="J607" s="112">
        <v>0</v>
      </c>
      <c r="K607" s="112">
        <v>0</v>
      </c>
      <c r="L607" s="112">
        <v>2000</v>
      </c>
      <c r="M607" s="112">
        <v>0</v>
      </c>
      <c r="N607" s="112">
        <v>0</v>
      </c>
      <c r="O607" s="112">
        <v>0</v>
      </c>
      <c r="P607" s="112">
        <v>0</v>
      </c>
      <c r="Q607" s="112">
        <v>0</v>
      </c>
      <c r="R607" s="112">
        <v>0</v>
      </c>
      <c r="S607" s="112">
        <v>0</v>
      </c>
      <c r="T607" s="112">
        <v>0</v>
      </c>
      <c r="U607" s="112">
        <v>0</v>
      </c>
      <c r="V607" s="112">
        <v>0</v>
      </c>
      <c r="W607" s="112">
        <v>0</v>
      </c>
      <c r="X607" s="112">
        <v>0</v>
      </c>
      <c r="Y607" s="112">
        <v>0</v>
      </c>
      <c r="Z607" s="112">
        <v>0</v>
      </c>
      <c r="AA607" s="112">
        <v>4000</v>
      </c>
    </row>
    <row r="608" ht="13.5" customHeight="1" spans="1:27">
      <c r="A608" s="110" t="s">
        <v>196</v>
      </c>
      <c r="B608" s="110" t="s">
        <v>198</v>
      </c>
      <c r="C608" s="110" t="s">
        <v>203</v>
      </c>
      <c r="D608" s="109"/>
      <c r="E608" s="110" t="s">
        <v>1082</v>
      </c>
      <c r="F608" s="110" t="s">
        <v>766</v>
      </c>
      <c r="G608" s="110" t="s">
        <v>973</v>
      </c>
      <c r="H608" s="111">
        <v>8000</v>
      </c>
      <c r="I608" s="112">
        <v>2000</v>
      </c>
      <c r="J608" s="112">
        <v>0</v>
      </c>
      <c r="K608" s="112">
        <v>0</v>
      </c>
      <c r="L608" s="112">
        <v>2000</v>
      </c>
      <c r="M608" s="112">
        <v>0</v>
      </c>
      <c r="N608" s="112">
        <v>0</v>
      </c>
      <c r="O608" s="112">
        <v>0</v>
      </c>
      <c r="P608" s="112">
        <v>0</v>
      </c>
      <c r="Q608" s="112">
        <v>0</v>
      </c>
      <c r="R608" s="112">
        <v>0</v>
      </c>
      <c r="S608" s="112">
        <v>0</v>
      </c>
      <c r="T608" s="112">
        <v>0</v>
      </c>
      <c r="U608" s="112">
        <v>0</v>
      </c>
      <c r="V608" s="112">
        <v>0</v>
      </c>
      <c r="W608" s="112">
        <v>0</v>
      </c>
      <c r="X608" s="112">
        <v>0</v>
      </c>
      <c r="Y608" s="112">
        <v>0</v>
      </c>
      <c r="Z608" s="112">
        <v>0</v>
      </c>
      <c r="AA608" s="112">
        <v>4000</v>
      </c>
    </row>
    <row r="609" ht="13.5" customHeight="1" spans="1:27">
      <c r="A609" s="110" t="s">
        <v>205</v>
      </c>
      <c r="B609" s="109"/>
      <c r="C609" s="109"/>
      <c r="D609" s="109"/>
      <c r="E609" s="110" t="s">
        <v>206</v>
      </c>
      <c r="F609" s="109"/>
      <c r="G609" s="109"/>
      <c r="H609" s="111">
        <v>18000</v>
      </c>
      <c r="I609" s="112">
        <v>2000</v>
      </c>
      <c r="J609" s="112">
        <v>2000</v>
      </c>
      <c r="K609" s="112">
        <v>100</v>
      </c>
      <c r="L609" s="112">
        <v>100</v>
      </c>
      <c r="M609" s="112">
        <v>100</v>
      </c>
      <c r="N609" s="112">
        <v>2000</v>
      </c>
      <c r="O609" s="112">
        <v>4000</v>
      </c>
      <c r="P609" s="112">
        <v>2000</v>
      </c>
      <c r="Q609" s="112">
        <v>0</v>
      </c>
      <c r="R609" s="112">
        <v>600</v>
      </c>
      <c r="S609" s="112">
        <v>200</v>
      </c>
      <c r="T609" s="112">
        <v>500</v>
      </c>
      <c r="U609" s="112">
        <v>0</v>
      </c>
      <c r="V609" s="112">
        <v>0</v>
      </c>
      <c r="W609" s="112">
        <v>0</v>
      </c>
      <c r="X609" s="112">
        <v>0</v>
      </c>
      <c r="Y609" s="112">
        <v>0</v>
      </c>
      <c r="Z609" s="112">
        <v>0</v>
      </c>
      <c r="AA609" s="112">
        <v>4400</v>
      </c>
    </row>
    <row r="610" ht="13.5" customHeight="1" spans="1:27">
      <c r="A610" s="109"/>
      <c r="B610" s="110" t="s">
        <v>229</v>
      </c>
      <c r="C610" s="109"/>
      <c r="D610" s="109"/>
      <c r="E610" s="110" t="s">
        <v>230</v>
      </c>
      <c r="F610" s="109"/>
      <c r="G610" s="109"/>
      <c r="H610" s="111">
        <v>18000</v>
      </c>
      <c r="I610" s="112">
        <v>2000</v>
      </c>
      <c r="J610" s="112">
        <v>2000</v>
      </c>
      <c r="K610" s="112">
        <v>100</v>
      </c>
      <c r="L610" s="112">
        <v>100</v>
      </c>
      <c r="M610" s="112">
        <v>100</v>
      </c>
      <c r="N610" s="112">
        <v>2000</v>
      </c>
      <c r="O610" s="112">
        <v>4000</v>
      </c>
      <c r="P610" s="112">
        <v>2000</v>
      </c>
      <c r="Q610" s="112">
        <v>0</v>
      </c>
      <c r="R610" s="112">
        <v>600</v>
      </c>
      <c r="S610" s="112">
        <v>200</v>
      </c>
      <c r="T610" s="112">
        <v>500</v>
      </c>
      <c r="U610" s="112">
        <v>0</v>
      </c>
      <c r="V610" s="112">
        <v>0</v>
      </c>
      <c r="W610" s="112">
        <v>0</v>
      </c>
      <c r="X610" s="112">
        <v>0</v>
      </c>
      <c r="Y610" s="112">
        <v>0</v>
      </c>
      <c r="Z610" s="112">
        <v>0</v>
      </c>
      <c r="AA610" s="112">
        <v>4400</v>
      </c>
    </row>
    <row r="611" ht="13.5" customHeight="1" spans="1:27">
      <c r="A611" s="110" t="s">
        <v>205</v>
      </c>
      <c r="B611" s="110" t="s">
        <v>229</v>
      </c>
      <c r="C611" s="110" t="s">
        <v>235</v>
      </c>
      <c r="D611" s="109"/>
      <c r="E611" s="110" t="s">
        <v>978</v>
      </c>
      <c r="F611" s="110" t="s">
        <v>979</v>
      </c>
      <c r="G611" s="110" t="s">
        <v>979</v>
      </c>
      <c r="H611" s="111">
        <v>18000</v>
      </c>
      <c r="I611" s="112">
        <v>2000</v>
      </c>
      <c r="J611" s="112">
        <v>2000</v>
      </c>
      <c r="K611" s="112">
        <v>100</v>
      </c>
      <c r="L611" s="112">
        <v>100</v>
      </c>
      <c r="M611" s="112">
        <v>100</v>
      </c>
      <c r="N611" s="112">
        <v>2000</v>
      </c>
      <c r="O611" s="112">
        <v>4000</v>
      </c>
      <c r="P611" s="112">
        <v>2000</v>
      </c>
      <c r="Q611" s="112">
        <v>0</v>
      </c>
      <c r="R611" s="112">
        <v>600</v>
      </c>
      <c r="S611" s="112">
        <v>200</v>
      </c>
      <c r="T611" s="112">
        <v>500</v>
      </c>
      <c r="U611" s="112">
        <v>0</v>
      </c>
      <c r="V611" s="112">
        <v>0</v>
      </c>
      <c r="W611" s="112">
        <v>0</v>
      </c>
      <c r="X611" s="112">
        <v>0</v>
      </c>
      <c r="Y611" s="112">
        <v>0</v>
      </c>
      <c r="Z611" s="112">
        <v>0</v>
      </c>
      <c r="AA611" s="112">
        <v>4400</v>
      </c>
    </row>
    <row r="612" ht="13.5" customHeight="1" spans="1:27">
      <c r="A612" s="110" t="s">
        <v>612</v>
      </c>
      <c r="B612" s="109"/>
      <c r="C612" s="109"/>
      <c r="D612" s="109"/>
      <c r="E612" s="110" t="s">
        <v>613</v>
      </c>
      <c r="F612" s="109"/>
      <c r="G612" s="109"/>
      <c r="H612" s="111">
        <v>186050</v>
      </c>
      <c r="I612" s="112">
        <v>39800</v>
      </c>
      <c r="J612" s="112">
        <v>16000</v>
      </c>
      <c r="K612" s="112">
        <v>1000</v>
      </c>
      <c r="L612" s="112">
        <v>1000</v>
      </c>
      <c r="M612" s="112">
        <v>1000</v>
      </c>
      <c r="N612" s="112">
        <v>55000</v>
      </c>
      <c r="O612" s="112">
        <v>5500</v>
      </c>
      <c r="P612" s="112">
        <v>1500</v>
      </c>
      <c r="Q612" s="112">
        <v>0</v>
      </c>
      <c r="R612" s="112">
        <v>1000</v>
      </c>
      <c r="S612" s="112">
        <v>1000</v>
      </c>
      <c r="T612" s="112">
        <v>2000</v>
      </c>
      <c r="U612" s="112">
        <v>0</v>
      </c>
      <c r="V612" s="112">
        <v>0</v>
      </c>
      <c r="W612" s="112">
        <v>0</v>
      </c>
      <c r="X612" s="112">
        <v>23750</v>
      </c>
      <c r="Y612" s="112">
        <v>0</v>
      </c>
      <c r="Z612" s="112">
        <v>0</v>
      </c>
      <c r="AA612" s="112">
        <v>37500</v>
      </c>
    </row>
    <row r="613" ht="13.5" customHeight="1" spans="1:27">
      <c r="A613" s="109"/>
      <c r="B613" s="110" t="s">
        <v>614</v>
      </c>
      <c r="C613" s="109"/>
      <c r="D613" s="109"/>
      <c r="E613" s="110" t="s">
        <v>615</v>
      </c>
      <c r="F613" s="109"/>
      <c r="G613" s="109"/>
      <c r="H613" s="111">
        <v>22500</v>
      </c>
      <c r="I613" s="112">
        <v>3000</v>
      </c>
      <c r="J613" s="112">
        <v>600</v>
      </c>
      <c r="K613" s="112">
        <v>600</v>
      </c>
      <c r="L613" s="112">
        <v>600</v>
      </c>
      <c r="M613" s="112">
        <v>600</v>
      </c>
      <c r="N613" s="112">
        <v>6000</v>
      </c>
      <c r="O613" s="112">
        <v>3300</v>
      </c>
      <c r="P613" s="112">
        <v>900</v>
      </c>
      <c r="Q613" s="112">
        <v>0</v>
      </c>
      <c r="R613" s="112">
        <v>600</v>
      </c>
      <c r="S613" s="112">
        <v>600</v>
      </c>
      <c r="T613" s="112">
        <v>1200</v>
      </c>
      <c r="U613" s="112">
        <v>0</v>
      </c>
      <c r="V613" s="112">
        <v>0</v>
      </c>
      <c r="W613" s="112">
        <v>0</v>
      </c>
      <c r="X613" s="112">
        <v>0</v>
      </c>
      <c r="Y613" s="112">
        <v>0</v>
      </c>
      <c r="Z613" s="112">
        <v>0</v>
      </c>
      <c r="AA613" s="112">
        <v>4500</v>
      </c>
    </row>
    <row r="614" ht="13.5" customHeight="1" spans="1:27">
      <c r="A614" s="110" t="s">
        <v>612</v>
      </c>
      <c r="B614" s="110" t="s">
        <v>614</v>
      </c>
      <c r="C614" s="110" t="s">
        <v>617</v>
      </c>
      <c r="D614" s="109"/>
      <c r="E614" s="110" t="s">
        <v>874</v>
      </c>
      <c r="F614" s="110" t="s">
        <v>989</v>
      </c>
      <c r="G614" s="110" t="s">
        <v>989</v>
      </c>
      <c r="H614" s="111">
        <v>22500</v>
      </c>
      <c r="I614" s="112">
        <v>3000</v>
      </c>
      <c r="J614" s="112">
        <v>600</v>
      </c>
      <c r="K614" s="112">
        <v>600</v>
      </c>
      <c r="L614" s="112">
        <v>600</v>
      </c>
      <c r="M614" s="112">
        <v>600</v>
      </c>
      <c r="N614" s="112">
        <v>6000</v>
      </c>
      <c r="O614" s="112">
        <v>3300</v>
      </c>
      <c r="P614" s="112">
        <v>900</v>
      </c>
      <c r="Q614" s="112">
        <v>0</v>
      </c>
      <c r="R614" s="112">
        <v>600</v>
      </c>
      <c r="S614" s="112">
        <v>600</v>
      </c>
      <c r="T614" s="112">
        <v>1200</v>
      </c>
      <c r="U614" s="112">
        <v>0</v>
      </c>
      <c r="V614" s="112">
        <v>0</v>
      </c>
      <c r="W614" s="112">
        <v>0</v>
      </c>
      <c r="X614" s="112">
        <v>0</v>
      </c>
      <c r="Y614" s="112">
        <v>0</v>
      </c>
      <c r="Z614" s="112">
        <v>0</v>
      </c>
      <c r="AA614" s="112">
        <v>4500</v>
      </c>
    </row>
    <row r="615" ht="13.5" customHeight="1" spans="1:27">
      <c r="A615" s="109"/>
      <c r="B615" s="110" t="s">
        <v>646</v>
      </c>
      <c r="C615" s="109"/>
      <c r="D615" s="109"/>
      <c r="E615" s="110" t="s">
        <v>647</v>
      </c>
      <c r="F615" s="109"/>
      <c r="G615" s="109"/>
      <c r="H615" s="111">
        <v>38750</v>
      </c>
      <c r="I615" s="112">
        <v>2000</v>
      </c>
      <c r="J615" s="112">
        <v>400</v>
      </c>
      <c r="K615" s="112">
        <v>400</v>
      </c>
      <c r="L615" s="112">
        <v>400</v>
      </c>
      <c r="M615" s="112">
        <v>400</v>
      </c>
      <c r="N615" s="112">
        <v>4000</v>
      </c>
      <c r="O615" s="112">
        <v>2200</v>
      </c>
      <c r="P615" s="112">
        <v>600</v>
      </c>
      <c r="Q615" s="112">
        <v>0</v>
      </c>
      <c r="R615" s="112">
        <v>400</v>
      </c>
      <c r="S615" s="112">
        <v>400</v>
      </c>
      <c r="T615" s="112">
        <v>800</v>
      </c>
      <c r="U615" s="112">
        <v>0</v>
      </c>
      <c r="V615" s="112">
        <v>0</v>
      </c>
      <c r="W615" s="112">
        <v>0</v>
      </c>
      <c r="X615" s="112">
        <v>23750</v>
      </c>
      <c r="Y615" s="112">
        <v>0</v>
      </c>
      <c r="Z615" s="112">
        <v>0</v>
      </c>
      <c r="AA615" s="112">
        <v>3000</v>
      </c>
    </row>
    <row r="616" ht="13.5" customHeight="1" spans="1:27">
      <c r="A616" s="110" t="s">
        <v>612</v>
      </c>
      <c r="B616" s="110" t="s">
        <v>646</v>
      </c>
      <c r="C616" s="110" t="s">
        <v>653</v>
      </c>
      <c r="D616" s="109"/>
      <c r="E616" s="110" t="s">
        <v>886</v>
      </c>
      <c r="F616" s="110" t="s">
        <v>990</v>
      </c>
      <c r="G616" s="110" t="s">
        <v>990</v>
      </c>
      <c r="H616" s="111">
        <v>38750</v>
      </c>
      <c r="I616" s="112">
        <v>2000</v>
      </c>
      <c r="J616" s="112">
        <v>400</v>
      </c>
      <c r="K616" s="112">
        <v>400</v>
      </c>
      <c r="L616" s="112">
        <v>400</v>
      </c>
      <c r="M616" s="112">
        <v>400</v>
      </c>
      <c r="N616" s="112">
        <v>4000</v>
      </c>
      <c r="O616" s="112">
        <v>2200</v>
      </c>
      <c r="P616" s="112">
        <v>600</v>
      </c>
      <c r="Q616" s="112">
        <v>0</v>
      </c>
      <c r="R616" s="112">
        <v>400</v>
      </c>
      <c r="S616" s="112">
        <v>400</v>
      </c>
      <c r="T616" s="112">
        <v>800</v>
      </c>
      <c r="U616" s="112">
        <v>0</v>
      </c>
      <c r="V616" s="112">
        <v>0</v>
      </c>
      <c r="W616" s="112">
        <v>0</v>
      </c>
      <c r="X616" s="112">
        <v>23750</v>
      </c>
      <c r="Y616" s="112">
        <v>0</v>
      </c>
      <c r="Z616" s="112">
        <v>0</v>
      </c>
      <c r="AA616" s="112">
        <v>3000</v>
      </c>
    </row>
    <row r="617" ht="13.5" customHeight="1" spans="1:27">
      <c r="A617" s="109"/>
      <c r="B617" s="110" t="s">
        <v>670</v>
      </c>
      <c r="C617" s="109"/>
      <c r="D617" s="109"/>
      <c r="E617" s="110" t="s">
        <v>671</v>
      </c>
      <c r="F617" s="109"/>
      <c r="G617" s="109"/>
      <c r="H617" s="111">
        <v>124800</v>
      </c>
      <c r="I617" s="112">
        <v>34800</v>
      </c>
      <c r="J617" s="112">
        <v>15000</v>
      </c>
      <c r="K617" s="112">
        <v>0</v>
      </c>
      <c r="L617" s="112">
        <v>0</v>
      </c>
      <c r="M617" s="112">
        <v>0</v>
      </c>
      <c r="N617" s="112">
        <v>45000</v>
      </c>
      <c r="O617" s="112">
        <v>0</v>
      </c>
      <c r="P617" s="112">
        <v>0</v>
      </c>
      <c r="Q617" s="112">
        <v>0</v>
      </c>
      <c r="R617" s="112">
        <v>0</v>
      </c>
      <c r="S617" s="112">
        <v>0</v>
      </c>
      <c r="T617" s="112">
        <v>0</v>
      </c>
      <c r="U617" s="112">
        <v>0</v>
      </c>
      <c r="V617" s="112">
        <v>0</v>
      </c>
      <c r="W617" s="112">
        <v>0</v>
      </c>
      <c r="X617" s="112">
        <v>0</v>
      </c>
      <c r="Y617" s="112">
        <v>0</v>
      </c>
      <c r="Z617" s="112">
        <v>0</v>
      </c>
      <c r="AA617" s="112">
        <v>30000</v>
      </c>
    </row>
    <row r="618" ht="13.5" customHeight="1" spans="1:27">
      <c r="A618" s="110" t="s">
        <v>612</v>
      </c>
      <c r="B618" s="110" t="s">
        <v>670</v>
      </c>
      <c r="C618" s="110" t="s">
        <v>672</v>
      </c>
      <c r="D618" s="109"/>
      <c r="E618" s="110" t="s">
        <v>991</v>
      </c>
      <c r="F618" s="110" t="s">
        <v>980</v>
      </c>
      <c r="G618" s="110" t="s">
        <v>993</v>
      </c>
      <c r="H618" s="111">
        <v>4800</v>
      </c>
      <c r="I618" s="112">
        <v>4800</v>
      </c>
      <c r="J618" s="112">
        <v>0</v>
      </c>
      <c r="K618" s="112">
        <v>0</v>
      </c>
      <c r="L618" s="112">
        <v>0</v>
      </c>
      <c r="M618" s="112">
        <v>0</v>
      </c>
      <c r="N618" s="112">
        <v>0</v>
      </c>
      <c r="O618" s="112">
        <v>0</v>
      </c>
      <c r="P618" s="112">
        <v>0</v>
      </c>
      <c r="Q618" s="112">
        <v>0</v>
      </c>
      <c r="R618" s="112">
        <v>0</v>
      </c>
      <c r="S618" s="112">
        <v>0</v>
      </c>
      <c r="T618" s="112">
        <v>0</v>
      </c>
      <c r="U618" s="112">
        <v>0</v>
      </c>
      <c r="V618" s="112">
        <v>0</v>
      </c>
      <c r="W618" s="112">
        <v>0</v>
      </c>
      <c r="X618" s="112">
        <v>0</v>
      </c>
      <c r="Y618" s="112">
        <v>0</v>
      </c>
      <c r="Z618" s="112">
        <v>0</v>
      </c>
      <c r="AA618" s="112">
        <v>0</v>
      </c>
    </row>
    <row r="619" ht="13.5" customHeight="1" spans="1:27">
      <c r="A619" s="110" t="s">
        <v>612</v>
      </c>
      <c r="B619" s="110" t="s">
        <v>670</v>
      </c>
      <c r="C619" s="110" t="s">
        <v>672</v>
      </c>
      <c r="D619" s="109"/>
      <c r="E619" s="110" t="s">
        <v>991</v>
      </c>
      <c r="F619" s="110" t="s">
        <v>980</v>
      </c>
      <c r="G619" s="110" t="s">
        <v>1083</v>
      </c>
      <c r="H619" s="111">
        <v>40000</v>
      </c>
      <c r="I619" s="112">
        <v>10000</v>
      </c>
      <c r="J619" s="112">
        <v>5000</v>
      </c>
      <c r="K619" s="112">
        <v>0</v>
      </c>
      <c r="L619" s="112">
        <v>0</v>
      </c>
      <c r="M619" s="112">
        <v>0</v>
      </c>
      <c r="N619" s="112">
        <v>15000</v>
      </c>
      <c r="O619" s="112">
        <v>0</v>
      </c>
      <c r="P619" s="112">
        <v>0</v>
      </c>
      <c r="Q619" s="112">
        <v>0</v>
      </c>
      <c r="R619" s="112">
        <v>0</v>
      </c>
      <c r="S619" s="112">
        <v>0</v>
      </c>
      <c r="T619" s="112">
        <v>0</v>
      </c>
      <c r="U619" s="112">
        <v>0</v>
      </c>
      <c r="V619" s="112">
        <v>0</v>
      </c>
      <c r="W619" s="112">
        <v>0</v>
      </c>
      <c r="X619" s="112">
        <v>0</v>
      </c>
      <c r="Y619" s="112">
        <v>0</v>
      </c>
      <c r="Z619" s="112">
        <v>0</v>
      </c>
      <c r="AA619" s="112">
        <v>10000</v>
      </c>
    </row>
    <row r="620" ht="13.5" customHeight="1" spans="1:27">
      <c r="A620" s="110" t="s">
        <v>612</v>
      </c>
      <c r="B620" s="110" t="s">
        <v>670</v>
      </c>
      <c r="C620" s="110" t="s">
        <v>672</v>
      </c>
      <c r="D620" s="109"/>
      <c r="E620" s="110" t="s">
        <v>991</v>
      </c>
      <c r="F620" s="110" t="s">
        <v>980</v>
      </c>
      <c r="G620" s="110" t="s">
        <v>1084</v>
      </c>
      <c r="H620" s="111">
        <v>40000</v>
      </c>
      <c r="I620" s="112">
        <v>10000</v>
      </c>
      <c r="J620" s="112">
        <v>5000</v>
      </c>
      <c r="K620" s="112">
        <v>0</v>
      </c>
      <c r="L620" s="112">
        <v>0</v>
      </c>
      <c r="M620" s="112">
        <v>0</v>
      </c>
      <c r="N620" s="112">
        <v>15000</v>
      </c>
      <c r="O620" s="112">
        <v>0</v>
      </c>
      <c r="P620" s="112">
        <v>0</v>
      </c>
      <c r="Q620" s="112">
        <v>0</v>
      </c>
      <c r="R620" s="112">
        <v>0</v>
      </c>
      <c r="S620" s="112">
        <v>0</v>
      </c>
      <c r="T620" s="112">
        <v>0</v>
      </c>
      <c r="U620" s="112">
        <v>0</v>
      </c>
      <c r="V620" s="112">
        <v>0</v>
      </c>
      <c r="W620" s="112">
        <v>0</v>
      </c>
      <c r="X620" s="112">
        <v>0</v>
      </c>
      <c r="Y620" s="112">
        <v>0</v>
      </c>
      <c r="Z620" s="112">
        <v>0</v>
      </c>
      <c r="AA620" s="112">
        <v>10000</v>
      </c>
    </row>
    <row r="621" ht="13.5" customHeight="1" spans="1:27">
      <c r="A621" s="110" t="s">
        <v>612</v>
      </c>
      <c r="B621" s="110" t="s">
        <v>670</v>
      </c>
      <c r="C621" s="110" t="s">
        <v>672</v>
      </c>
      <c r="D621" s="109"/>
      <c r="E621" s="110" t="s">
        <v>991</v>
      </c>
      <c r="F621" s="110" t="s">
        <v>980</v>
      </c>
      <c r="G621" s="110" t="s">
        <v>1085</v>
      </c>
      <c r="H621" s="111">
        <v>40000</v>
      </c>
      <c r="I621" s="112">
        <v>10000</v>
      </c>
      <c r="J621" s="112">
        <v>5000</v>
      </c>
      <c r="K621" s="112">
        <v>0</v>
      </c>
      <c r="L621" s="112">
        <v>0</v>
      </c>
      <c r="M621" s="112">
        <v>0</v>
      </c>
      <c r="N621" s="112">
        <v>15000</v>
      </c>
      <c r="O621" s="112">
        <v>0</v>
      </c>
      <c r="P621" s="112">
        <v>0</v>
      </c>
      <c r="Q621" s="112">
        <v>0</v>
      </c>
      <c r="R621" s="112">
        <v>0</v>
      </c>
      <c r="S621" s="112">
        <v>0</v>
      </c>
      <c r="T621" s="112">
        <v>0</v>
      </c>
      <c r="U621" s="112">
        <v>0</v>
      </c>
      <c r="V621" s="112">
        <v>0</v>
      </c>
      <c r="W621" s="112">
        <v>0</v>
      </c>
      <c r="X621" s="112">
        <v>0</v>
      </c>
      <c r="Y621" s="112">
        <v>0</v>
      </c>
      <c r="Z621" s="112">
        <v>0</v>
      </c>
      <c r="AA621" s="112">
        <v>10000</v>
      </c>
    </row>
    <row r="622" ht="13.5" customHeight="1" spans="1:27">
      <c r="A622" s="109"/>
      <c r="B622" s="109"/>
      <c r="C622" s="109"/>
      <c r="D622" s="110" t="s">
        <v>1086</v>
      </c>
      <c r="E622" s="110" t="s">
        <v>1087</v>
      </c>
      <c r="F622" s="109"/>
      <c r="G622" s="109"/>
      <c r="H622" s="111">
        <v>804400</v>
      </c>
      <c r="I622" s="112">
        <v>22400</v>
      </c>
      <c r="J622" s="112">
        <v>32800</v>
      </c>
      <c r="K622" s="112">
        <v>900</v>
      </c>
      <c r="L622" s="112">
        <v>900</v>
      </c>
      <c r="M622" s="112">
        <v>14900</v>
      </c>
      <c r="N622" s="112">
        <v>111000</v>
      </c>
      <c r="O622" s="112">
        <v>23400</v>
      </c>
      <c r="P622" s="112">
        <v>68200</v>
      </c>
      <c r="Q622" s="112">
        <v>0</v>
      </c>
      <c r="R622" s="112">
        <v>32400</v>
      </c>
      <c r="S622" s="112">
        <v>41000</v>
      </c>
      <c r="T622" s="112">
        <v>2100</v>
      </c>
      <c r="U622" s="112">
        <v>0</v>
      </c>
      <c r="V622" s="112">
        <v>55000</v>
      </c>
      <c r="W622" s="112">
        <v>0</v>
      </c>
      <c r="X622" s="112">
        <v>57000</v>
      </c>
      <c r="Y622" s="112">
        <v>0</v>
      </c>
      <c r="Z622" s="112">
        <v>0</v>
      </c>
      <c r="AA622" s="112">
        <v>342400</v>
      </c>
    </row>
    <row r="623" ht="13.5" customHeight="1" spans="1:27">
      <c r="A623" s="109"/>
      <c r="B623" s="109"/>
      <c r="C623" s="109"/>
      <c r="D623" s="110" t="s">
        <v>1088</v>
      </c>
      <c r="E623" s="110" t="s">
        <v>48</v>
      </c>
      <c r="F623" s="109"/>
      <c r="G623" s="109"/>
      <c r="H623" s="111">
        <v>804400</v>
      </c>
      <c r="I623" s="112">
        <v>22400</v>
      </c>
      <c r="J623" s="112">
        <v>32800</v>
      </c>
      <c r="K623" s="112">
        <v>900</v>
      </c>
      <c r="L623" s="112">
        <v>900</v>
      </c>
      <c r="M623" s="112">
        <v>14900</v>
      </c>
      <c r="N623" s="112">
        <v>111000</v>
      </c>
      <c r="O623" s="112">
        <v>23400</v>
      </c>
      <c r="P623" s="112">
        <v>68200</v>
      </c>
      <c r="Q623" s="112">
        <v>0</v>
      </c>
      <c r="R623" s="112">
        <v>32400</v>
      </c>
      <c r="S623" s="112">
        <v>41000</v>
      </c>
      <c r="T623" s="112">
        <v>2100</v>
      </c>
      <c r="U623" s="112">
        <v>0</v>
      </c>
      <c r="V623" s="112">
        <v>55000</v>
      </c>
      <c r="W623" s="112">
        <v>0</v>
      </c>
      <c r="X623" s="112">
        <v>57000</v>
      </c>
      <c r="Y623" s="112">
        <v>0</v>
      </c>
      <c r="Z623" s="112">
        <v>0</v>
      </c>
      <c r="AA623" s="112">
        <v>342400</v>
      </c>
    </row>
    <row r="624" ht="13.5" customHeight="1" spans="1:27">
      <c r="A624" s="110" t="s">
        <v>37</v>
      </c>
      <c r="B624" s="109"/>
      <c r="C624" s="109"/>
      <c r="D624" s="109"/>
      <c r="E624" s="110" t="s">
        <v>38</v>
      </c>
      <c r="F624" s="109"/>
      <c r="G624" s="109"/>
      <c r="H624" s="111">
        <v>798000</v>
      </c>
      <c r="I624" s="112">
        <v>16000</v>
      </c>
      <c r="J624" s="112">
        <v>32800</v>
      </c>
      <c r="K624" s="112">
        <v>900</v>
      </c>
      <c r="L624" s="112">
        <v>900</v>
      </c>
      <c r="M624" s="112">
        <v>14900</v>
      </c>
      <c r="N624" s="112">
        <v>111000</v>
      </c>
      <c r="O624" s="112">
        <v>23400</v>
      </c>
      <c r="P624" s="112">
        <v>68200</v>
      </c>
      <c r="Q624" s="112">
        <v>0</v>
      </c>
      <c r="R624" s="112">
        <v>32400</v>
      </c>
      <c r="S624" s="112">
        <v>41000</v>
      </c>
      <c r="T624" s="112">
        <v>2100</v>
      </c>
      <c r="U624" s="112">
        <v>0</v>
      </c>
      <c r="V624" s="112">
        <v>55000</v>
      </c>
      <c r="W624" s="112">
        <v>0</v>
      </c>
      <c r="X624" s="112">
        <v>57000</v>
      </c>
      <c r="Y624" s="112">
        <v>0</v>
      </c>
      <c r="Z624" s="112">
        <v>0</v>
      </c>
      <c r="AA624" s="112">
        <v>342400</v>
      </c>
    </row>
    <row r="625" ht="13.5" customHeight="1" spans="1:27">
      <c r="A625" s="109"/>
      <c r="B625" s="110" t="s">
        <v>39</v>
      </c>
      <c r="C625" s="109"/>
      <c r="D625" s="109"/>
      <c r="E625" s="110" t="s">
        <v>40</v>
      </c>
      <c r="F625" s="109"/>
      <c r="G625" s="109"/>
      <c r="H625" s="111">
        <v>798000</v>
      </c>
      <c r="I625" s="112">
        <v>16000</v>
      </c>
      <c r="J625" s="112">
        <v>32800</v>
      </c>
      <c r="K625" s="112">
        <v>900</v>
      </c>
      <c r="L625" s="112">
        <v>900</v>
      </c>
      <c r="M625" s="112">
        <v>14900</v>
      </c>
      <c r="N625" s="112">
        <v>111000</v>
      </c>
      <c r="O625" s="112">
        <v>23400</v>
      </c>
      <c r="P625" s="112">
        <v>68200</v>
      </c>
      <c r="Q625" s="112">
        <v>0</v>
      </c>
      <c r="R625" s="112">
        <v>32400</v>
      </c>
      <c r="S625" s="112">
        <v>41000</v>
      </c>
      <c r="T625" s="112">
        <v>2100</v>
      </c>
      <c r="U625" s="112">
        <v>0</v>
      </c>
      <c r="V625" s="112">
        <v>55000</v>
      </c>
      <c r="W625" s="112">
        <v>0</v>
      </c>
      <c r="X625" s="112">
        <v>57000</v>
      </c>
      <c r="Y625" s="112">
        <v>0</v>
      </c>
      <c r="Z625" s="112">
        <v>0</v>
      </c>
      <c r="AA625" s="112">
        <v>342400</v>
      </c>
    </row>
    <row r="626" ht="13.5" customHeight="1" spans="1:27">
      <c r="A626" s="110" t="s">
        <v>37</v>
      </c>
      <c r="B626" s="110" t="s">
        <v>39</v>
      </c>
      <c r="C626" s="110" t="s">
        <v>41</v>
      </c>
      <c r="D626" s="109"/>
      <c r="E626" s="110" t="s">
        <v>765</v>
      </c>
      <c r="F626" s="110" t="s">
        <v>766</v>
      </c>
      <c r="G626" s="110" t="s">
        <v>1089</v>
      </c>
      <c r="H626" s="111">
        <v>224000</v>
      </c>
      <c r="I626" s="112">
        <v>10000</v>
      </c>
      <c r="J626" s="112">
        <v>10000</v>
      </c>
      <c r="K626" s="112">
        <v>0</v>
      </c>
      <c r="L626" s="112">
        <v>0</v>
      </c>
      <c r="M626" s="112">
        <v>14000</v>
      </c>
      <c r="N626" s="112">
        <v>51000</v>
      </c>
      <c r="O626" s="112">
        <v>15000</v>
      </c>
      <c r="P626" s="112">
        <v>15000</v>
      </c>
      <c r="Q626" s="112">
        <v>0</v>
      </c>
      <c r="R626" s="112">
        <v>10000</v>
      </c>
      <c r="S626" s="112">
        <v>10000</v>
      </c>
      <c r="T626" s="112">
        <v>0</v>
      </c>
      <c r="U626" s="112">
        <v>0</v>
      </c>
      <c r="V626" s="112">
        <v>30000</v>
      </c>
      <c r="W626" s="112">
        <v>0</v>
      </c>
      <c r="X626" s="112">
        <v>57000</v>
      </c>
      <c r="Y626" s="112">
        <v>0</v>
      </c>
      <c r="Z626" s="112">
        <v>0</v>
      </c>
      <c r="AA626" s="112">
        <v>2000</v>
      </c>
    </row>
    <row r="627" ht="13.5" customHeight="1" spans="1:27">
      <c r="A627" s="110" t="s">
        <v>37</v>
      </c>
      <c r="B627" s="110" t="s">
        <v>39</v>
      </c>
      <c r="C627" s="110" t="s">
        <v>41</v>
      </c>
      <c r="D627" s="109"/>
      <c r="E627" s="110" t="s">
        <v>765</v>
      </c>
      <c r="F627" s="110" t="s">
        <v>980</v>
      </c>
      <c r="G627" s="110" t="s">
        <v>1090</v>
      </c>
      <c r="H627" s="111">
        <v>4000</v>
      </c>
      <c r="I627" s="112">
        <v>0</v>
      </c>
      <c r="J627" s="112">
        <v>0</v>
      </c>
      <c r="K627" s="112">
        <v>0</v>
      </c>
      <c r="L627" s="112">
        <v>0</v>
      </c>
      <c r="M627" s="112">
        <v>0</v>
      </c>
      <c r="N627" s="112">
        <v>0</v>
      </c>
      <c r="O627" s="112">
        <v>0</v>
      </c>
      <c r="P627" s="112">
        <v>0</v>
      </c>
      <c r="Q627" s="112">
        <v>0</v>
      </c>
      <c r="R627" s="112">
        <v>0</v>
      </c>
      <c r="S627" s="112">
        <v>0</v>
      </c>
      <c r="T627" s="112">
        <v>0</v>
      </c>
      <c r="U627" s="112">
        <v>0</v>
      </c>
      <c r="V627" s="112">
        <v>0</v>
      </c>
      <c r="W627" s="112">
        <v>0</v>
      </c>
      <c r="X627" s="112">
        <v>0</v>
      </c>
      <c r="Y627" s="112">
        <v>0</v>
      </c>
      <c r="Z627" s="112">
        <v>0</v>
      </c>
      <c r="AA627" s="112">
        <v>4000</v>
      </c>
    </row>
    <row r="628" ht="13.5" customHeight="1" spans="1:27">
      <c r="A628" s="110" t="s">
        <v>37</v>
      </c>
      <c r="B628" s="110" t="s">
        <v>39</v>
      </c>
      <c r="C628" s="110" t="s">
        <v>41</v>
      </c>
      <c r="D628" s="109"/>
      <c r="E628" s="110" t="s">
        <v>765</v>
      </c>
      <c r="F628" s="110" t="s">
        <v>766</v>
      </c>
      <c r="G628" s="110" t="s">
        <v>970</v>
      </c>
      <c r="H628" s="111">
        <v>50000</v>
      </c>
      <c r="I628" s="112">
        <v>0</v>
      </c>
      <c r="J628" s="112">
        <v>0</v>
      </c>
      <c r="K628" s="112">
        <v>0</v>
      </c>
      <c r="L628" s="112">
        <v>0</v>
      </c>
      <c r="M628" s="112">
        <v>0</v>
      </c>
      <c r="N628" s="112">
        <v>0</v>
      </c>
      <c r="O628" s="112">
        <v>0</v>
      </c>
      <c r="P628" s="112">
        <v>0</v>
      </c>
      <c r="Q628" s="112">
        <v>0</v>
      </c>
      <c r="R628" s="112">
        <v>0</v>
      </c>
      <c r="S628" s="112">
        <v>0</v>
      </c>
      <c r="T628" s="112">
        <v>0</v>
      </c>
      <c r="U628" s="112">
        <v>0</v>
      </c>
      <c r="V628" s="112">
        <v>0</v>
      </c>
      <c r="W628" s="112">
        <v>0</v>
      </c>
      <c r="X628" s="112">
        <v>0</v>
      </c>
      <c r="Y628" s="112">
        <v>0</v>
      </c>
      <c r="Z628" s="112">
        <v>0</v>
      </c>
      <c r="AA628" s="112">
        <v>50000</v>
      </c>
    </row>
    <row r="629" ht="13.5" customHeight="1" spans="1:27">
      <c r="A629" s="110" t="s">
        <v>37</v>
      </c>
      <c r="B629" s="110" t="s">
        <v>39</v>
      </c>
      <c r="C629" s="110" t="s">
        <v>41</v>
      </c>
      <c r="D629" s="109"/>
      <c r="E629" s="110" t="s">
        <v>765</v>
      </c>
      <c r="F629" s="110" t="s">
        <v>766</v>
      </c>
      <c r="G629" s="110" t="s">
        <v>971</v>
      </c>
      <c r="H629" s="111">
        <v>50000</v>
      </c>
      <c r="I629" s="112">
        <v>0</v>
      </c>
      <c r="J629" s="112">
        <v>0</v>
      </c>
      <c r="K629" s="112">
        <v>0</v>
      </c>
      <c r="L629" s="112">
        <v>0</v>
      </c>
      <c r="M629" s="112">
        <v>0</v>
      </c>
      <c r="N629" s="112">
        <v>0</v>
      </c>
      <c r="O629" s="112">
        <v>0</v>
      </c>
      <c r="P629" s="112">
        <v>50000</v>
      </c>
      <c r="Q629" s="112">
        <v>0</v>
      </c>
      <c r="R629" s="112">
        <v>0</v>
      </c>
      <c r="S629" s="112">
        <v>0</v>
      </c>
      <c r="T629" s="112">
        <v>0</v>
      </c>
      <c r="U629" s="112">
        <v>0</v>
      </c>
      <c r="V629" s="112">
        <v>0</v>
      </c>
      <c r="W629" s="112">
        <v>0</v>
      </c>
      <c r="X629" s="112">
        <v>0</v>
      </c>
      <c r="Y629" s="112">
        <v>0</v>
      </c>
      <c r="Z629" s="112">
        <v>0</v>
      </c>
      <c r="AA629" s="112">
        <v>0</v>
      </c>
    </row>
    <row r="630" ht="13.5" customHeight="1" spans="1:27">
      <c r="A630" s="110" t="s">
        <v>37</v>
      </c>
      <c r="B630" s="110" t="s">
        <v>39</v>
      </c>
      <c r="C630" s="110" t="s">
        <v>41</v>
      </c>
      <c r="D630" s="109"/>
      <c r="E630" s="110" t="s">
        <v>765</v>
      </c>
      <c r="F630" s="110" t="s">
        <v>766</v>
      </c>
      <c r="G630" s="110" t="s">
        <v>972</v>
      </c>
      <c r="H630" s="111">
        <v>50000</v>
      </c>
      <c r="I630" s="112">
        <v>0</v>
      </c>
      <c r="J630" s="112">
        <v>0</v>
      </c>
      <c r="K630" s="112">
        <v>0</v>
      </c>
      <c r="L630" s="112">
        <v>0</v>
      </c>
      <c r="M630" s="112">
        <v>0</v>
      </c>
      <c r="N630" s="112">
        <v>50000</v>
      </c>
      <c r="O630" s="112">
        <v>0</v>
      </c>
      <c r="P630" s="112">
        <v>0</v>
      </c>
      <c r="Q630" s="112">
        <v>0</v>
      </c>
      <c r="R630" s="112">
        <v>0</v>
      </c>
      <c r="S630" s="112">
        <v>0</v>
      </c>
      <c r="T630" s="112">
        <v>0</v>
      </c>
      <c r="U630" s="112">
        <v>0</v>
      </c>
      <c r="V630" s="112">
        <v>0</v>
      </c>
      <c r="W630" s="112">
        <v>0</v>
      </c>
      <c r="X630" s="112">
        <v>0</v>
      </c>
      <c r="Y630" s="112">
        <v>0</v>
      </c>
      <c r="Z630" s="112">
        <v>0</v>
      </c>
      <c r="AA630" s="112">
        <v>0</v>
      </c>
    </row>
    <row r="631" ht="13.5" customHeight="1" spans="1:27">
      <c r="A631" s="110" t="s">
        <v>37</v>
      </c>
      <c r="B631" s="110" t="s">
        <v>39</v>
      </c>
      <c r="C631" s="110" t="s">
        <v>41</v>
      </c>
      <c r="D631" s="109"/>
      <c r="E631" s="110" t="s">
        <v>765</v>
      </c>
      <c r="F631" s="110" t="s">
        <v>766</v>
      </c>
      <c r="G631" s="110" t="s">
        <v>976</v>
      </c>
      <c r="H631" s="111">
        <v>20000</v>
      </c>
      <c r="I631" s="112">
        <v>0</v>
      </c>
      <c r="J631" s="112">
        <v>20000</v>
      </c>
      <c r="K631" s="112">
        <v>0</v>
      </c>
      <c r="L631" s="112">
        <v>0</v>
      </c>
      <c r="M631" s="112">
        <v>0</v>
      </c>
      <c r="N631" s="112">
        <v>0</v>
      </c>
      <c r="O631" s="112">
        <v>0</v>
      </c>
      <c r="P631" s="112">
        <v>0</v>
      </c>
      <c r="Q631" s="112">
        <v>0</v>
      </c>
      <c r="R631" s="112">
        <v>0</v>
      </c>
      <c r="S631" s="112">
        <v>0</v>
      </c>
      <c r="T631" s="112">
        <v>0</v>
      </c>
      <c r="U631" s="112">
        <v>0</v>
      </c>
      <c r="V631" s="112">
        <v>0</v>
      </c>
      <c r="W631" s="112">
        <v>0</v>
      </c>
      <c r="X631" s="112">
        <v>0</v>
      </c>
      <c r="Y631" s="112">
        <v>0</v>
      </c>
      <c r="Z631" s="112">
        <v>0</v>
      </c>
      <c r="AA631" s="112">
        <v>0</v>
      </c>
    </row>
    <row r="632" ht="13.5" customHeight="1" spans="1:27">
      <c r="A632" s="110" t="s">
        <v>37</v>
      </c>
      <c r="B632" s="110" t="s">
        <v>39</v>
      </c>
      <c r="C632" s="110" t="s">
        <v>41</v>
      </c>
      <c r="D632" s="109"/>
      <c r="E632" s="110" t="s">
        <v>765</v>
      </c>
      <c r="F632" s="110" t="s">
        <v>980</v>
      </c>
      <c r="G632" s="110" t="s">
        <v>1091</v>
      </c>
      <c r="H632" s="111">
        <v>35000</v>
      </c>
      <c r="I632" s="112">
        <v>0</v>
      </c>
      <c r="J632" s="112">
        <v>0</v>
      </c>
      <c r="K632" s="112">
        <v>0</v>
      </c>
      <c r="L632" s="112">
        <v>0</v>
      </c>
      <c r="M632" s="112">
        <v>0</v>
      </c>
      <c r="N632" s="112">
        <v>0</v>
      </c>
      <c r="O632" s="112">
        <v>0</v>
      </c>
      <c r="P632" s="112">
        <v>0</v>
      </c>
      <c r="Q632" s="112">
        <v>0</v>
      </c>
      <c r="R632" s="112">
        <v>0</v>
      </c>
      <c r="S632" s="112">
        <v>0</v>
      </c>
      <c r="T632" s="112">
        <v>0</v>
      </c>
      <c r="U632" s="112">
        <v>0</v>
      </c>
      <c r="V632" s="112">
        <v>0</v>
      </c>
      <c r="W632" s="112">
        <v>0</v>
      </c>
      <c r="X632" s="112">
        <v>0</v>
      </c>
      <c r="Y632" s="112">
        <v>0</v>
      </c>
      <c r="Z632" s="112">
        <v>0</v>
      </c>
      <c r="AA632" s="112">
        <v>35000</v>
      </c>
    </row>
    <row r="633" ht="13.5" customHeight="1" spans="1:27">
      <c r="A633" s="110" t="s">
        <v>37</v>
      </c>
      <c r="B633" s="110" t="s">
        <v>39</v>
      </c>
      <c r="C633" s="110" t="s">
        <v>41</v>
      </c>
      <c r="D633" s="109"/>
      <c r="E633" s="110" t="s">
        <v>765</v>
      </c>
      <c r="F633" s="110" t="s">
        <v>766</v>
      </c>
      <c r="G633" s="110" t="s">
        <v>1092</v>
      </c>
      <c r="H633" s="111">
        <v>10000</v>
      </c>
      <c r="I633" s="112">
        <v>0</v>
      </c>
      <c r="J633" s="112">
        <v>0</v>
      </c>
      <c r="K633" s="112">
        <v>0</v>
      </c>
      <c r="L633" s="112">
        <v>0</v>
      </c>
      <c r="M633" s="112">
        <v>0</v>
      </c>
      <c r="N633" s="112">
        <v>0</v>
      </c>
      <c r="O633" s="112">
        <v>0</v>
      </c>
      <c r="P633" s="112">
        <v>0</v>
      </c>
      <c r="Q633" s="112">
        <v>0</v>
      </c>
      <c r="R633" s="112">
        <v>0</v>
      </c>
      <c r="S633" s="112">
        <v>0</v>
      </c>
      <c r="T633" s="112">
        <v>0</v>
      </c>
      <c r="U633" s="112">
        <v>0</v>
      </c>
      <c r="V633" s="112">
        <v>10000</v>
      </c>
      <c r="W633" s="112">
        <v>0</v>
      </c>
      <c r="X633" s="112">
        <v>0</v>
      </c>
      <c r="Y633" s="112">
        <v>0</v>
      </c>
      <c r="Z633" s="112">
        <v>0</v>
      </c>
      <c r="AA633" s="112">
        <v>0</v>
      </c>
    </row>
    <row r="634" ht="13.5" customHeight="1" spans="1:27">
      <c r="A634" s="110" t="s">
        <v>37</v>
      </c>
      <c r="B634" s="110" t="s">
        <v>39</v>
      </c>
      <c r="C634" s="110" t="s">
        <v>41</v>
      </c>
      <c r="D634" s="109"/>
      <c r="E634" s="110" t="s">
        <v>765</v>
      </c>
      <c r="F634" s="110" t="s">
        <v>980</v>
      </c>
      <c r="G634" s="110" t="s">
        <v>1093</v>
      </c>
      <c r="H634" s="111">
        <v>35000</v>
      </c>
      <c r="I634" s="112">
        <v>0</v>
      </c>
      <c r="J634" s="112">
        <v>0</v>
      </c>
      <c r="K634" s="112">
        <v>0</v>
      </c>
      <c r="L634" s="112">
        <v>0</v>
      </c>
      <c r="M634" s="112">
        <v>0</v>
      </c>
      <c r="N634" s="112">
        <v>0</v>
      </c>
      <c r="O634" s="112">
        <v>0</v>
      </c>
      <c r="P634" s="112">
        <v>0</v>
      </c>
      <c r="Q634" s="112">
        <v>0</v>
      </c>
      <c r="R634" s="112">
        <v>0</v>
      </c>
      <c r="S634" s="112">
        <v>0</v>
      </c>
      <c r="T634" s="112">
        <v>0</v>
      </c>
      <c r="U634" s="112">
        <v>0</v>
      </c>
      <c r="V634" s="112">
        <v>0</v>
      </c>
      <c r="W634" s="112">
        <v>0</v>
      </c>
      <c r="X634" s="112">
        <v>0</v>
      </c>
      <c r="Y634" s="112">
        <v>0</v>
      </c>
      <c r="Z634" s="112">
        <v>0</v>
      </c>
      <c r="AA634" s="112">
        <v>35000</v>
      </c>
    </row>
    <row r="635" ht="13.5" customHeight="1" spans="1:27">
      <c r="A635" s="110" t="s">
        <v>37</v>
      </c>
      <c r="B635" s="110" t="s">
        <v>39</v>
      </c>
      <c r="C635" s="110" t="s">
        <v>41</v>
      </c>
      <c r="D635" s="109"/>
      <c r="E635" s="110" t="s">
        <v>765</v>
      </c>
      <c r="F635" s="110" t="s">
        <v>766</v>
      </c>
      <c r="G635" s="110" t="s">
        <v>967</v>
      </c>
      <c r="H635" s="111">
        <v>21000</v>
      </c>
      <c r="I635" s="112">
        <v>0</v>
      </c>
      <c r="J635" s="112">
        <v>0</v>
      </c>
      <c r="K635" s="112">
        <v>0</v>
      </c>
      <c r="L635" s="112">
        <v>0</v>
      </c>
      <c r="M635" s="112">
        <v>0</v>
      </c>
      <c r="N635" s="112">
        <v>0</v>
      </c>
      <c r="O635" s="112">
        <v>0</v>
      </c>
      <c r="P635" s="112">
        <v>0</v>
      </c>
      <c r="Q635" s="112">
        <v>0</v>
      </c>
      <c r="R635" s="112">
        <v>21000</v>
      </c>
      <c r="S635" s="112">
        <v>0</v>
      </c>
      <c r="T635" s="112">
        <v>0</v>
      </c>
      <c r="U635" s="112">
        <v>0</v>
      </c>
      <c r="V635" s="112">
        <v>0</v>
      </c>
      <c r="W635" s="112">
        <v>0</v>
      </c>
      <c r="X635" s="112">
        <v>0</v>
      </c>
      <c r="Y635" s="112">
        <v>0</v>
      </c>
      <c r="Z635" s="112">
        <v>0</v>
      </c>
      <c r="AA635" s="112">
        <v>0</v>
      </c>
    </row>
    <row r="636" ht="13.5" customHeight="1" spans="1:27">
      <c r="A636" s="110" t="s">
        <v>37</v>
      </c>
      <c r="B636" s="110" t="s">
        <v>39</v>
      </c>
      <c r="C636" s="110" t="s">
        <v>41</v>
      </c>
      <c r="D636" s="109"/>
      <c r="E636" s="110" t="s">
        <v>765</v>
      </c>
      <c r="F636" s="110" t="s">
        <v>766</v>
      </c>
      <c r="G636" s="110" t="s">
        <v>968</v>
      </c>
      <c r="H636" s="111">
        <v>30000</v>
      </c>
      <c r="I636" s="112">
        <v>0</v>
      </c>
      <c r="J636" s="112">
        <v>0</v>
      </c>
      <c r="K636" s="112">
        <v>0</v>
      </c>
      <c r="L636" s="112">
        <v>0</v>
      </c>
      <c r="M636" s="112">
        <v>0</v>
      </c>
      <c r="N636" s="112">
        <v>0</v>
      </c>
      <c r="O636" s="112">
        <v>0</v>
      </c>
      <c r="P636" s="112">
        <v>0</v>
      </c>
      <c r="Q636" s="112">
        <v>0</v>
      </c>
      <c r="R636" s="112">
        <v>0</v>
      </c>
      <c r="S636" s="112">
        <v>30000</v>
      </c>
      <c r="T636" s="112">
        <v>0</v>
      </c>
      <c r="U636" s="112">
        <v>0</v>
      </c>
      <c r="V636" s="112">
        <v>0</v>
      </c>
      <c r="W636" s="112">
        <v>0</v>
      </c>
      <c r="X636" s="112">
        <v>0</v>
      </c>
      <c r="Y636" s="112">
        <v>0</v>
      </c>
      <c r="Z636" s="112">
        <v>0</v>
      </c>
      <c r="AA636" s="112">
        <v>0</v>
      </c>
    </row>
    <row r="637" ht="13.5" customHeight="1" spans="1:27">
      <c r="A637" s="110" t="s">
        <v>37</v>
      </c>
      <c r="B637" s="110" t="s">
        <v>39</v>
      </c>
      <c r="C637" s="110" t="s">
        <v>41</v>
      </c>
      <c r="D637" s="109"/>
      <c r="E637" s="110" t="s">
        <v>765</v>
      </c>
      <c r="F637" s="110" t="s">
        <v>766</v>
      </c>
      <c r="G637" s="110" t="s">
        <v>1018</v>
      </c>
      <c r="H637" s="111">
        <v>8000</v>
      </c>
      <c r="I637" s="112">
        <v>0</v>
      </c>
      <c r="J637" s="112">
        <v>0</v>
      </c>
      <c r="K637" s="112">
        <v>0</v>
      </c>
      <c r="L637" s="112">
        <v>0</v>
      </c>
      <c r="M637" s="112">
        <v>0</v>
      </c>
      <c r="N637" s="112">
        <v>0</v>
      </c>
      <c r="O637" s="112">
        <v>0</v>
      </c>
      <c r="P637" s="112">
        <v>0</v>
      </c>
      <c r="Q637" s="112">
        <v>0</v>
      </c>
      <c r="R637" s="112">
        <v>0</v>
      </c>
      <c r="S637" s="112">
        <v>0</v>
      </c>
      <c r="T637" s="112">
        <v>0</v>
      </c>
      <c r="U637" s="112">
        <v>0</v>
      </c>
      <c r="V637" s="112">
        <v>8000</v>
      </c>
      <c r="W637" s="112">
        <v>0</v>
      </c>
      <c r="X637" s="112">
        <v>0</v>
      </c>
      <c r="Y637" s="112">
        <v>0</v>
      </c>
      <c r="Z637" s="112">
        <v>0</v>
      </c>
      <c r="AA637" s="112">
        <v>0</v>
      </c>
    </row>
    <row r="638" ht="13.5" customHeight="1" spans="1:27">
      <c r="A638" s="110" t="s">
        <v>37</v>
      </c>
      <c r="B638" s="110" t="s">
        <v>39</v>
      </c>
      <c r="C638" s="110" t="s">
        <v>41</v>
      </c>
      <c r="D638" s="109"/>
      <c r="E638" s="110" t="s">
        <v>765</v>
      </c>
      <c r="F638" s="110" t="s">
        <v>766</v>
      </c>
      <c r="G638" s="110" t="s">
        <v>1094</v>
      </c>
      <c r="H638" s="111">
        <v>56000</v>
      </c>
      <c r="I638" s="112">
        <v>0</v>
      </c>
      <c r="J638" s="112">
        <v>0</v>
      </c>
      <c r="K638" s="112">
        <v>0</v>
      </c>
      <c r="L638" s="112">
        <v>0</v>
      </c>
      <c r="M638" s="112">
        <v>0</v>
      </c>
      <c r="N638" s="112">
        <v>0</v>
      </c>
      <c r="O638" s="112">
        <v>0</v>
      </c>
      <c r="P638" s="112">
        <v>0</v>
      </c>
      <c r="Q638" s="112">
        <v>0</v>
      </c>
      <c r="R638" s="112">
        <v>0</v>
      </c>
      <c r="S638" s="112">
        <v>0</v>
      </c>
      <c r="T638" s="112">
        <v>0</v>
      </c>
      <c r="U638" s="112">
        <v>0</v>
      </c>
      <c r="V638" s="112">
        <v>0</v>
      </c>
      <c r="W638" s="112">
        <v>0</v>
      </c>
      <c r="X638" s="112">
        <v>0</v>
      </c>
      <c r="Y638" s="112">
        <v>0</v>
      </c>
      <c r="Z638" s="112">
        <v>0</v>
      </c>
      <c r="AA638" s="112">
        <v>56000</v>
      </c>
    </row>
    <row r="639" ht="13.5" customHeight="1" spans="1:27">
      <c r="A639" s="110" t="s">
        <v>37</v>
      </c>
      <c r="B639" s="110" t="s">
        <v>39</v>
      </c>
      <c r="C639" s="110" t="s">
        <v>41</v>
      </c>
      <c r="D639" s="109"/>
      <c r="E639" s="110" t="s">
        <v>765</v>
      </c>
      <c r="F639" s="110" t="s">
        <v>766</v>
      </c>
      <c r="G639" s="110" t="s">
        <v>1095</v>
      </c>
      <c r="H639" s="111">
        <v>20000</v>
      </c>
      <c r="I639" s="112">
        <v>0</v>
      </c>
      <c r="J639" s="112">
        <v>0</v>
      </c>
      <c r="K639" s="112">
        <v>0</v>
      </c>
      <c r="L639" s="112">
        <v>0</v>
      </c>
      <c r="M639" s="112">
        <v>0</v>
      </c>
      <c r="N639" s="112">
        <v>0</v>
      </c>
      <c r="O639" s="112">
        <v>0</v>
      </c>
      <c r="P639" s="112">
        <v>0</v>
      </c>
      <c r="Q639" s="112">
        <v>0</v>
      </c>
      <c r="R639" s="112">
        <v>0</v>
      </c>
      <c r="S639" s="112">
        <v>0</v>
      </c>
      <c r="T639" s="112">
        <v>0</v>
      </c>
      <c r="U639" s="112">
        <v>0</v>
      </c>
      <c r="V639" s="112">
        <v>0</v>
      </c>
      <c r="W639" s="112">
        <v>0</v>
      </c>
      <c r="X639" s="112">
        <v>0</v>
      </c>
      <c r="Y639" s="112">
        <v>0</v>
      </c>
      <c r="Z639" s="112">
        <v>0</v>
      </c>
      <c r="AA639" s="112">
        <v>20000</v>
      </c>
    </row>
    <row r="640" ht="13.5" customHeight="1" spans="1:27">
      <c r="A640" s="110" t="s">
        <v>37</v>
      </c>
      <c r="B640" s="110" t="s">
        <v>39</v>
      </c>
      <c r="C640" s="110" t="s">
        <v>41</v>
      </c>
      <c r="D640" s="109"/>
      <c r="E640" s="110" t="s">
        <v>765</v>
      </c>
      <c r="F640" s="110" t="s">
        <v>766</v>
      </c>
      <c r="G640" s="110" t="s">
        <v>1066</v>
      </c>
      <c r="H640" s="111">
        <v>30000</v>
      </c>
      <c r="I640" s="112">
        <v>0</v>
      </c>
      <c r="J640" s="112">
        <v>0</v>
      </c>
      <c r="K640" s="112">
        <v>0</v>
      </c>
      <c r="L640" s="112">
        <v>0</v>
      </c>
      <c r="M640" s="112">
        <v>0</v>
      </c>
      <c r="N640" s="112">
        <v>0</v>
      </c>
      <c r="O640" s="112">
        <v>0</v>
      </c>
      <c r="P640" s="112">
        <v>0</v>
      </c>
      <c r="Q640" s="112">
        <v>0</v>
      </c>
      <c r="R640" s="112">
        <v>0</v>
      </c>
      <c r="S640" s="112">
        <v>0</v>
      </c>
      <c r="T640" s="112">
        <v>0</v>
      </c>
      <c r="U640" s="112">
        <v>0</v>
      </c>
      <c r="V640" s="112">
        <v>0</v>
      </c>
      <c r="W640" s="112">
        <v>0</v>
      </c>
      <c r="X640" s="112">
        <v>0</v>
      </c>
      <c r="Y640" s="112">
        <v>0</v>
      </c>
      <c r="Z640" s="112">
        <v>0</v>
      </c>
      <c r="AA640" s="112">
        <v>30000</v>
      </c>
    </row>
    <row r="641" ht="13.5" customHeight="1" spans="1:27">
      <c r="A641" s="110" t="s">
        <v>37</v>
      </c>
      <c r="B641" s="110" t="s">
        <v>39</v>
      </c>
      <c r="C641" s="110" t="s">
        <v>41</v>
      </c>
      <c r="D641" s="109"/>
      <c r="E641" s="110" t="s">
        <v>765</v>
      </c>
      <c r="F641" s="110" t="s">
        <v>766</v>
      </c>
      <c r="G641" s="110" t="s">
        <v>975</v>
      </c>
      <c r="H641" s="111">
        <v>20000</v>
      </c>
      <c r="I641" s="112">
        <v>0</v>
      </c>
      <c r="J641" s="112">
        <v>0</v>
      </c>
      <c r="K641" s="112">
        <v>0</v>
      </c>
      <c r="L641" s="112">
        <v>0</v>
      </c>
      <c r="M641" s="112">
        <v>0</v>
      </c>
      <c r="N641" s="112">
        <v>0</v>
      </c>
      <c r="O641" s="112">
        <v>0</v>
      </c>
      <c r="P641" s="112">
        <v>0</v>
      </c>
      <c r="Q641" s="112">
        <v>0</v>
      </c>
      <c r="R641" s="112">
        <v>0</v>
      </c>
      <c r="S641" s="112">
        <v>0</v>
      </c>
      <c r="T641" s="112">
        <v>0</v>
      </c>
      <c r="U641" s="112">
        <v>0</v>
      </c>
      <c r="V641" s="112">
        <v>0</v>
      </c>
      <c r="W641" s="112">
        <v>0</v>
      </c>
      <c r="X641" s="112">
        <v>0</v>
      </c>
      <c r="Y641" s="112">
        <v>0</v>
      </c>
      <c r="Z641" s="112">
        <v>0</v>
      </c>
      <c r="AA641" s="112">
        <v>20000</v>
      </c>
    </row>
    <row r="642" ht="13.5" customHeight="1" spans="1:27">
      <c r="A642" s="110" t="s">
        <v>37</v>
      </c>
      <c r="B642" s="110" t="s">
        <v>39</v>
      </c>
      <c r="C642" s="110" t="s">
        <v>41</v>
      </c>
      <c r="D642" s="109"/>
      <c r="E642" s="110" t="s">
        <v>765</v>
      </c>
      <c r="F642" s="110" t="s">
        <v>980</v>
      </c>
      <c r="G642" s="110" t="s">
        <v>1096</v>
      </c>
      <c r="H642" s="111">
        <v>40000</v>
      </c>
      <c r="I642" s="112">
        <v>0</v>
      </c>
      <c r="J642" s="112">
        <v>0</v>
      </c>
      <c r="K642" s="112">
        <v>0</v>
      </c>
      <c r="L642" s="112">
        <v>0</v>
      </c>
      <c r="M642" s="112">
        <v>0</v>
      </c>
      <c r="N642" s="112">
        <v>0</v>
      </c>
      <c r="O642" s="112">
        <v>0</v>
      </c>
      <c r="P642" s="112">
        <v>0</v>
      </c>
      <c r="Q642" s="112">
        <v>0</v>
      </c>
      <c r="R642" s="112">
        <v>0</v>
      </c>
      <c r="S642" s="112">
        <v>0</v>
      </c>
      <c r="T642" s="112">
        <v>0</v>
      </c>
      <c r="U642" s="112">
        <v>0</v>
      </c>
      <c r="V642" s="112">
        <v>0</v>
      </c>
      <c r="W642" s="112">
        <v>0</v>
      </c>
      <c r="X642" s="112">
        <v>0</v>
      </c>
      <c r="Y642" s="112">
        <v>0</v>
      </c>
      <c r="Z642" s="112">
        <v>0</v>
      </c>
      <c r="AA642" s="112">
        <v>40000</v>
      </c>
    </row>
    <row r="643" ht="13.5" customHeight="1" spans="1:27">
      <c r="A643" s="110" t="s">
        <v>37</v>
      </c>
      <c r="B643" s="110" t="s">
        <v>39</v>
      </c>
      <c r="C643" s="110" t="s">
        <v>41</v>
      </c>
      <c r="D643" s="109"/>
      <c r="E643" s="110" t="s">
        <v>765</v>
      </c>
      <c r="F643" s="110" t="s">
        <v>989</v>
      </c>
      <c r="G643" s="110" t="s">
        <v>1097</v>
      </c>
      <c r="H643" s="111">
        <v>22500</v>
      </c>
      <c r="I643" s="112">
        <v>3000</v>
      </c>
      <c r="J643" s="112">
        <v>600</v>
      </c>
      <c r="K643" s="112">
        <v>600</v>
      </c>
      <c r="L643" s="112">
        <v>600</v>
      </c>
      <c r="M643" s="112">
        <v>600</v>
      </c>
      <c r="N643" s="112">
        <v>6000</v>
      </c>
      <c r="O643" s="112">
        <v>3300</v>
      </c>
      <c r="P643" s="112">
        <v>900</v>
      </c>
      <c r="Q643" s="112">
        <v>0</v>
      </c>
      <c r="R643" s="112">
        <v>600</v>
      </c>
      <c r="S643" s="112">
        <v>600</v>
      </c>
      <c r="T643" s="112">
        <v>1200</v>
      </c>
      <c r="U643" s="112">
        <v>0</v>
      </c>
      <c r="V643" s="112">
        <v>0</v>
      </c>
      <c r="W643" s="112">
        <v>0</v>
      </c>
      <c r="X643" s="112">
        <v>0</v>
      </c>
      <c r="Y643" s="112">
        <v>0</v>
      </c>
      <c r="Z643" s="112">
        <v>0</v>
      </c>
      <c r="AA643" s="112">
        <v>4500</v>
      </c>
    </row>
    <row r="644" ht="13.5" customHeight="1" spans="1:27">
      <c r="A644" s="110" t="s">
        <v>37</v>
      </c>
      <c r="B644" s="110" t="s">
        <v>39</v>
      </c>
      <c r="C644" s="110" t="s">
        <v>41</v>
      </c>
      <c r="D644" s="109"/>
      <c r="E644" s="110" t="s">
        <v>765</v>
      </c>
      <c r="F644" s="110" t="s">
        <v>990</v>
      </c>
      <c r="G644" s="110" t="s">
        <v>1098</v>
      </c>
      <c r="H644" s="111">
        <v>7500</v>
      </c>
      <c r="I644" s="112">
        <v>1000</v>
      </c>
      <c r="J644" s="112">
        <v>200</v>
      </c>
      <c r="K644" s="112">
        <v>200</v>
      </c>
      <c r="L644" s="112">
        <v>200</v>
      </c>
      <c r="M644" s="112">
        <v>200</v>
      </c>
      <c r="N644" s="112">
        <v>2000</v>
      </c>
      <c r="O644" s="112">
        <v>1100</v>
      </c>
      <c r="P644" s="112">
        <v>300</v>
      </c>
      <c r="Q644" s="112">
        <v>0</v>
      </c>
      <c r="R644" s="112">
        <v>200</v>
      </c>
      <c r="S644" s="112">
        <v>200</v>
      </c>
      <c r="T644" s="112">
        <v>400</v>
      </c>
      <c r="U644" s="112">
        <v>0</v>
      </c>
      <c r="V644" s="112">
        <v>0</v>
      </c>
      <c r="W644" s="112">
        <v>0</v>
      </c>
      <c r="X644" s="112">
        <v>0</v>
      </c>
      <c r="Y644" s="112">
        <v>0</v>
      </c>
      <c r="Z644" s="112">
        <v>0</v>
      </c>
      <c r="AA644" s="112">
        <v>1500</v>
      </c>
    </row>
    <row r="645" ht="13.5" customHeight="1" spans="1:27">
      <c r="A645" s="110" t="s">
        <v>37</v>
      </c>
      <c r="B645" s="110" t="s">
        <v>39</v>
      </c>
      <c r="C645" s="110" t="s">
        <v>41</v>
      </c>
      <c r="D645" s="109"/>
      <c r="E645" s="110" t="s">
        <v>765</v>
      </c>
      <c r="F645" s="110" t="s">
        <v>979</v>
      </c>
      <c r="G645" s="110" t="s">
        <v>1099</v>
      </c>
      <c r="H645" s="111">
        <v>18000</v>
      </c>
      <c r="I645" s="112">
        <v>2000</v>
      </c>
      <c r="J645" s="112">
        <v>2000</v>
      </c>
      <c r="K645" s="112">
        <v>100</v>
      </c>
      <c r="L645" s="112">
        <v>100</v>
      </c>
      <c r="M645" s="112">
        <v>100</v>
      </c>
      <c r="N645" s="112">
        <v>2000</v>
      </c>
      <c r="O645" s="112">
        <v>4000</v>
      </c>
      <c r="P645" s="112">
        <v>2000</v>
      </c>
      <c r="Q645" s="112">
        <v>0</v>
      </c>
      <c r="R645" s="112">
        <v>600</v>
      </c>
      <c r="S645" s="112">
        <v>200</v>
      </c>
      <c r="T645" s="112">
        <v>500</v>
      </c>
      <c r="U645" s="112">
        <v>0</v>
      </c>
      <c r="V645" s="112">
        <v>0</v>
      </c>
      <c r="W645" s="112">
        <v>0</v>
      </c>
      <c r="X645" s="112">
        <v>0</v>
      </c>
      <c r="Y645" s="112">
        <v>0</v>
      </c>
      <c r="Z645" s="112">
        <v>0</v>
      </c>
      <c r="AA645" s="112">
        <v>4400</v>
      </c>
    </row>
    <row r="646" ht="13.5" customHeight="1" spans="1:27">
      <c r="A646" s="110" t="s">
        <v>37</v>
      </c>
      <c r="B646" s="110" t="s">
        <v>39</v>
      </c>
      <c r="C646" s="110" t="s">
        <v>41</v>
      </c>
      <c r="D646" s="109"/>
      <c r="E646" s="110" t="s">
        <v>765</v>
      </c>
      <c r="F646" s="110" t="s">
        <v>980</v>
      </c>
      <c r="G646" s="110" t="s">
        <v>1100</v>
      </c>
      <c r="H646" s="111">
        <v>40000</v>
      </c>
      <c r="I646" s="112">
        <v>0</v>
      </c>
      <c r="J646" s="112">
        <v>0</v>
      </c>
      <c r="K646" s="112">
        <v>0</v>
      </c>
      <c r="L646" s="112">
        <v>0</v>
      </c>
      <c r="M646" s="112">
        <v>0</v>
      </c>
      <c r="N646" s="112">
        <v>0</v>
      </c>
      <c r="O646" s="112">
        <v>0</v>
      </c>
      <c r="P646" s="112">
        <v>0</v>
      </c>
      <c r="Q646" s="112">
        <v>0</v>
      </c>
      <c r="R646" s="112">
        <v>0</v>
      </c>
      <c r="S646" s="112">
        <v>0</v>
      </c>
      <c r="T646" s="112">
        <v>0</v>
      </c>
      <c r="U646" s="112">
        <v>0</v>
      </c>
      <c r="V646" s="112">
        <v>0</v>
      </c>
      <c r="W646" s="112">
        <v>0</v>
      </c>
      <c r="X646" s="112">
        <v>0</v>
      </c>
      <c r="Y646" s="112">
        <v>0</v>
      </c>
      <c r="Z646" s="112">
        <v>0</v>
      </c>
      <c r="AA646" s="112">
        <v>40000</v>
      </c>
    </row>
    <row r="647" ht="13.5" customHeight="1" spans="1:27">
      <c r="A647" s="110" t="s">
        <v>37</v>
      </c>
      <c r="B647" s="110" t="s">
        <v>39</v>
      </c>
      <c r="C647" s="110" t="s">
        <v>41</v>
      </c>
      <c r="D647" s="109"/>
      <c r="E647" s="110" t="s">
        <v>765</v>
      </c>
      <c r="F647" s="110" t="s">
        <v>766</v>
      </c>
      <c r="G647" s="110" t="s">
        <v>1101</v>
      </c>
      <c r="H647" s="111">
        <v>7000</v>
      </c>
      <c r="I647" s="112">
        <v>0</v>
      </c>
      <c r="J647" s="112">
        <v>0</v>
      </c>
      <c r="K647" s="112">
        <v>0</v>
      </c>
      <c r="L647" s="112">
        <v>0</v>
      </c>
      <c r="M647" s="112">
        <v>0</v>
      </c>
      <c r="N647" s="112">
        <v>0</v>
      </c>
      <c r="O647" s="112">
        <v>0</v>
      </c>
      <c r="P647" s="112">
        <v>0</v>
      </c>
      <c r="Q647" s="112">
        <v>0</v>
      </c>
      <c r="R647" s="112">
        <v>0</v>
      </c>
      <c r="S647" s="112">
        <v>0</v>
      </c>
      <c r="T647" s="112">
        <v>0</v>
      </c>
      <c r="U647" s="112">
        <v>0</v>
      </c>
      <c r="V647" s="112">
        <v>7000</v>
      </c>
      <c r="W647" s="112">
        <v>0</v>
      </c>
      <c r="X647" s="112">
        <v>0</v>
      </c>
      <c r="Y647" s="112">
        <v>0</v>
      </c>
      <c r="Z647" s="112">
        <v>0</v>
      </c>
      <c r="AA647" s="112">
        <v>0</v>
      </c>
    </row>
    <row r="648" ht="13.5" customHeight="1" spans="1:27">
      <c r="A648" s="110" t="s">
        <v>612</v>
      </c>
      <c r="B648" s="109"/>
      <c r="C648" s="109"/>
      <c r="D648" s="109"/>
      <c r="E648" s="110" t="s">
        <v>613</v>
      </c>
      <c r="F648" s="109"/>
      <c r="G648" s="109"/>
      <c r="H648" s="111">
        <v>6400</v>
      </c>
      <c r="I648" s="112">
        <v>6400</v>
      </c>
      <c r="J648" s="112">
        <v>0</v>
      </c>
      <c r="K648" s="112">
        <v>0</v>
      </c>
      <c r="L648" s="112">
        <v>0</v>
      </c>
      <c r="M648" s="112">
        <v>0</v>
      </c>
      <c r="N648" s="112">
        <v>0</v>
      </c>
      <c r="O648" s="112">
        <v>0</v>
      </c>
      <c r="P648" s="112">
        <v>0</v>
      </c>
      <c r="Q648" s="112">
        <v>0</v>
      </c>
      <c r="R648" s="112">
        <v>0</v>
      </c>
      <c r="S648" s="112">
        <v>0</v>
      </c>
      <c r="T648" s="112">
        <v>0</v>
      </c>
      <c r="U648" s="112">
        <v>0</v>
      </c>
      <c r="V648" s="112">
        <v>0</v>
      </c>
      <c r="W648" s="112">
        <v>0</v>
      </c>
      <c r="X648" s="112">
        <v>0</v>
      </c>
      <c r="Y648" s="112">
        <v>0</v>
      </c>
      <c r="Z648" s="112">
        <v>0</v>
      </c>
      <c r="AA648" s="112">
        <v>0</v>
      </c>
    </row>
    <row r="649" ht="13.5" customHeight="1" spans="1:27">
      <c r="A649" s="109"/>
      <c r="B649" s="110" t="s">
        <v>670</v>
      </c>
      <c r="C649" s="109"/>
      <c r="D649" s="109"/>
      <c r="E649" s="110" t="s">
        <v>671</v>
      </c>
      <c r="F649" s="109"/>
      <c r="G649" s="109"/>
      <c r="H649" s="111">
        <v>6400</v>
      </c>
      <c r="I649" s="112">
        <v>6400</v>
      </c>
      <c r="J649" s="112">
        <v>0</v>
      </c>
      <c r="K649" s="112">
        <v>0</v>
      </c>
      <c r="L649" s="112">
        <v>0</v>
      </c>
      <c r="M649" s="112">
        <v>0</v>
      </c>
      <c r="N649" s="112">
        <v>0</v>
      </c>
      <c r="O649" s="112">
        <v>0</v>
      </c>
      <c r="P649" s="112">
        <v>0</v>
      </c>
      <c r="Q649" s="112">
        <v>0</v>
      </c>
      <c r="R649" s="112">
        <v>0</v>
      </c>
      <c r="S649" s="112">
        <v>0</v>
      </c>
      <c r="T649" s="112">
        <v>0</v>
      </c>
      <c r="U649" s="112">
        <v>0</v>
      </c>
      <c r="V649" s="112">
        <v>0</v>
      </c>
      <c r="W649" s="112">
        <v>0</v>
      </c>
      <c r="X649" s="112">
        <v>0</v>
      </c>
      <c r="Y649" s="112">
        <v>0</v>
      </c>
      <c r="Z649" s="112">
        <v>0</v>
      </c>
      <c r="AA649" s="112">
        <v>0</v>
      </c>
    </row>
    <row r="650" ht="13.5" customHeight="1" spans="1:27">
      <c r="A650" s="110" t="s">
        <v>612</v>
      </c>
      <c r="B650" s="110" t="s">
        <v>670</v>
      </c>
      <c r="C650" s="110" t="s">
        <v>672</v>
      </c>
      <c r="D650" s="109"/>
      <c r="E650" s="110" t="s">
        <v>991</v>
      </c>
      <c r="F650" s="110" t="s">
        <v>980</v>
      </c>
      <c r="G650" s="110" t="s">
        <v>993</v>
      </c>
      <c r="H650" s="111">
        <v>6400</v>
      </c>
      <c r="I650" s="112">
        <v>6400</v>
      </c>
      <c r="J650" s="112">
        <v>0</v>
      </c>
      <c r="K650" s="112">
        <v>0</v>
      </c>
      <c r="L650" s="112">
        <v>0</v>
      </c>
      <c r="M650" s="112">
        <v>0</v>
      </c>
      <c r="N650" s="112">
        <v>0</v>
      </c>
      <c r="O650" s="112">
        <v>0</v>
      </c>
      <c r="P650" s="112">
        <v>0</v>
      </c>
      <c r="Q650" s="112">
        <v>0</v>
      </c>
      <c r="R650" s="112">
        <v>0</v>
      </c>
      <c r="S650" s="112">
        <v>0</v>
      </c>
      <c r="T650" s="112">
        <v>0</v>
      </c>
      <c r="U650" s="112">
        <v>0</v>
      </c>
      <c r="V650" s="112">
        <v>0</v>
      </c>
      <c r="W650" s="112">
        <v>0</v>
      </c>
      <c r="X650" s="112">
        <v>0</v>
      </c>
      <c r="Y650" s="112">
        <v>0</v>
      </c>
      <c r="Z650" s="112">
        <v>0</v>
      </c>
      <c r="AA650" s="112">
        <v>0</v>
      </c>
    </row>
    <row r="651" ht="13.5" customHeight="1" spans="1:27">
      <c r="A651" s="109"/>
      <c r="B651" s="109"/>
      <c r="C651" s="109"/>
      <c r="D651" s="110" t="s">
        <v>1102</v>
      </c>
      <c r="E651" s="110" t="s">
        <v>1103</v>
      </c>
      <c r="F651" s="109"/>
      <c r="G651" s="109"/>
      <c r="H651" s="111">
        <v>929600</v>
      </c>
      <c r="I651" s="112">
        <v>219600</v>
      </c>
      <c r="J651" s="112">
        <v>127800</v>
      </c>
      <c r="K651" s="112">
        <v>900</v>
      </c>
      <c r="L651" s="112">
        <v>54400</v>
      </c>
      <c r="M651" s="112">
        <v>15900</v>
      </c>
      <c r="N651" s="112">
        <v>55500</v>
      </c>
      <c r="O651" s="112">
        <v>18400</v>
      </c>
      <c r="P651" s="112">
        <v>74200</v>
      </c>
      <c r="Q651" s="112">
        <v>0</v>
      </c>
      <c r="R651" s="112">
        <v>23900</v>
      </c>
      <c r="S651" s="112">
        <v>11000</v>
      </c>
      <c r="T651" s="112">
        <v>4100</v>
      </c>
      <c r="U651" s="112">
        <v>0</v>
      </c>
      <c r="V651" s="112">
        <v>30500</v>
      </c>
      <c r="W651" s="112">
        <v>0</v>
      </c>
      <c r="X651" s="112">
        <v>57000</v>
      </c>
      <c r="Y651" s="112">
        <v>0</v>
      </c>
      <c r="Z651" s="112">
        <v>0</v>
      </c>
      <c r="AA651" s="112">
        <v>236400</v>
      </c>
    </row>
    <row r="652" ht="13.5" customHeight="1" spans="1:27">
      <c r="A652" s="109"/>
      <c r="B652" s="109"/>
      <c r="C652" s="109"/>
      <c r="D652" s="110" t="s">
        <v>1104</v>
      </c>
      <c r="E652" s="110" t="s">
        <v>49</v>
      </c>
      <c r="F652" s="109"/>
      <c r="G652" s="109"/>
      <c r="H652" s="111">
        <v>929600</v>
      </c>
      <c r="I652" s="112">
        <v>219600</v>
      </c>
      <c r="J652" s="112">
        <v>127800</v>
      </c>
      <c r="K652" s="112">
        <v>900</v>
      </c>
      <c r="L652" s="112">
        <v>54400</v>
      </c>
      <c r="M652" s="112">
        <v>15900</v>
      </c>
      <c r="N652" s="112">
        <v>55500</v>
      </c>
      <c r="O652" s="112">
        <v>18400</v>
      </c>
      <c r="P652" s="112">
        <v>74200</v>
      </c>
      <c r="Q652" s="112">
        <v>0</v>
      </c>
      <c r="R652" s="112">
        <v>23900</v>
      </c>
      <c r="S652" s="112">
        <v>11000</v>
      </c>
      <c r="T652" s="112">
        <v>4100</v>
      </c>
      <c r="U652" s="112">
        <v>0</v>
      </c>
      <c r="V652" s="112">
        <v>30500</v>
      </c>
      <c r="W652" s="112">
        <v>0</v>
      </c>
      <c r="X652" s="112">
        <v>57000</v>
      </c>
      <c r="Y652" s="112">
        <v>0</v>
      </c>
      <c r="Z652" s="112">
        <v>0</v>
      </c>
      <c r="AA652" s="112">
        <v>236400</v>
      </c>
    </row>
    <row r="653" ht="13.5" customHeight="1" spans="1:27">
      <c r="A653" s="110" t="s">
        <v>37</v>
      </c>
      <c r="B653" s="109"/>
      <c r="C653" s="109"/>
      <c r="D653" s="109"/>
      <c r="E653" s="110" t="s">
        <v>38</v>
      </c>
      <c r="F653" s="109"/>
      <c r="G653" s="109"/>
      <c r="H653" s="111">
        <v>600000</v>
      </c>
      <c r="I653" s="112">
        <v>128000</v>
      </c>
      <c r="J653" s="112">
        <v>55000</v>
      </c>
      <c r="K653" s="112">
        <v>0</v>
      </c>
      <c r="L653" s="112">
        <v>50000</v>
      </c>
      <c r="M653" s="112">
        <v>10000</v>
      </c>
      <c r="N653" s="112">
        <v>20000</v>
      </c>
      <c r="O653" s="112">
        <v>10000</v>
      </c>
      <c r="P653" s="112">
        <v>65000</v>
      </c>
      <c r="Q653" s="112">
        <v>0</v>
      </c>
      <c r="R653" s="112">
        <v>22500</v>
      </c>
      <c r="S653" s="112">
        <v>10000</v>
      </c>
      <c r="T653" s="112">
        <v>2000</v>
      </c>
      <c r="U653" s="112">
        <v>0</v>
      </c>
      <c r="V653" s="112">
        <v>30500</v>
      </c>
      <c r="W653" s="112">
        <v>0</v>
      </c>
      <c r="X653" s="112">
        <v>57000</v>
      </c>
      <c r="Y653" s="112">
        <v>0</v>
      </c>
      <c r="Z653" s="112">
        <v>0</v>
      </c>
      <c r="AA653" s="112">
        <v>140000</v>
      </c>
    </row>
    <row r="654" ht="13.5" customHeight="1" spans="1:27">
      <c r="A654" s="109"/>
      <c r="B654" s="110" t="s">
        <v>39</v>
      </c>
      <c r="C654" s="109"/>
      <c r="D654" s="109"/>
      <c r="E654" s="110" t="s">
        <v>40</v>
      </c>
      <c r="F654" s="109"/>
      <c r="G654" s="109"/>
      <c r="H654" s="111">
        <v>110500</v>
      </c>
      <c r="I654" s="112">
        <v>48000</v>
      </c>
      <c r="J654" s="112">
        <v>0</v>
      </c>
      <c r="K654" s="112">
        <v>0</v>
      </c>
      <c r="L654" s="112">
        <v>0</v>
      </c>
      <c r="M654" s="112">
        <v>0</v>
      </c>
      <c r="N654" s="112">
        <v>0</v>
      </c>
      <c r="O654" s="112">
        <v>0</v>
      </c>
      <c r="P654" s="112">
        <v>0</v>
      </c>
      <c r="Q654" s="112">
        <v>0</v>
      </c>
      <c r="R654" s="112">
        <v>12500</v>
      </c>
      <c r="S654" s="112">
        <v>0</v>
      </c>
      <c r="T654" s="112">
        <v>0</v>
      </c>
      <c r="U654" s="112">
        <v>0</v>
      </c>
      <c r="V654" s="112">
        <v>0</v>
      </c>
      <c r="W654" s="112">
        <v>0</v>
      </c>
      <c r="X654" s="112">
        <v>0</v>
      </c>
      <c r="Y654" s="112">
        <v>0</v>
      </c>
      <c r="Z654" s="112">
        <v>0</v>
      </c>
      <c r="AA654" s="112">
        <v>50000</v>
      </c>
    </row>
    <row r="655" ht="13.5" customHeight="1" spans="1:27">
      <c r="A655" s="110" t="s">
        <v>37</v>
      </c>
      <c r="B655" s="110" t="s">
        <v>39</v>
      </c>
      <c r="C655" s="110" t="s">
        <v>41</v>
      </c>
      <c r="D655" s="109"/>
      <c r="E655" s="110" t="s">
        <v>765</v>
      </c>
      <c r="F655" s="110" t="s">
        <v>766</v>
      </c>
      <c r="G655" s="110" t="s">
        <v>976</v>
      </c>
      <c r="H655" s="111">
        <v>20000</v>
      </c>
      <c r="I655" s="112">
        <v>10000</v>
      </c>
      <c r="J655" s="112">
        <v>0</v>
      </c>
      <c r="K655" s="112">
        <v>0</v>
      </c>
      <c r="L655" s="112">
        <v>0</v>
      </c>
      <c r="M655" s="112">
        <v>0</v>
      </c>
      <c r="N655" s="112">
        <v>0</v>
      </c>
      <c r="O655" s="112">
        <v>0</v>
      </c>
      <c r="P655" s="112">
        <v>0</v>
      </c>
      <c r="Q655" s="112">
        <v>0</v>
      </c>
      <c r="R655" s="112">
        <v>0</v>
      </c>
      <c r="S655" s="112">
        <v>0</v>
      </c>
      <c r="T655" s="112">
        <v>0</v>
      </c>
      <c r="U655" s="112">
        <v>0</v>
      </c>
      <c r="V655" s="112">
        <v>0</v>
      </c>
      <c r="W655" s="112">
        <v>0</v>
      </c>
      <c r="X655" s="112">
        <v>0</v>
      </c>
      <c r="Y655" s="112">
        <v>0</v>
      </c>
      <c r="Z655" s="112">
        <v>0</v>
      </c>
      <c r="AA655" s="112">
        <v>10000</v>
      </c>
    </row>
    <row r="656" ht="13.5" customHeight="1" spans="1:27">
      <c r="A656" s="110" t="s">
        <v>37</v>
      </c>
      <c r="B656" s="110" t="s">
        <v>39</v>
      </c>
      <c r="C656" s="110" t="s">
        <v>41</v>
      </c>
      <c r="D656" s="109"/>
      <c r="E656" s="110" t="s">
        <v>765</v>
      </c>
      <c r="F656" s="110" t="s">
        <v>766</v>
      </c>
      <c r="G656" s="110" t="s">
        <v>967</v>
      </c>
      <c r="H656" s="111">
        <v>22500</v>
      </c>
      <c r="I656" s="112">
        <v>10000</v>
      </c>
      <c r="J656" s="112">
        <v>0</v>
      </c>
      <c r="K656" s="112">
        <v>0</v>
      </c>
      <c r="L656" s="112">
        <v>0</v>
      </c>
      <c r="M656" s="112">
        <v>0</v>
      </c>
      <c r="N656" s="112">
        <v>0</v>
      </c>
      <c r="O656" s="112">
        <v>0</v>
      </c>
      <c r="P656" s="112">
        <v>0</v>
      </c>
      <c r="Q656" s="112">
        <v>0</v>
      </c>
      <c r="R656" s="112">
        <v>12500</v>
      </c>
      <c r="S656" s="112">
        <v>0</v>
      </c>
      <c r="T656" s="112">
        <v>0</v>
      </c>
      <c r="U656" s="112">
        <v>0</v>
      </c>
      <c r="V656" s="112">
        <v>0</v>
      </c>
      <c r="W656" s="112">
        <v>0</v>
      </c>
      <c r="X656" s="112">
        <v>0</v>
      </c>
      <c r="Y656" s="112">
        <v>0</v>
      </c>
      <c r="Z656" s="112">
        <v>0</v>
      </c>
      <c r="AA656" s="112">
        <v>0</v>
      </c>
    </row>
    <row r="657" ht="13.5" customHeight="1" spans="1:27">
      <c r="A657" s="110" t="s">
        <v>37</v>
      </c>
      <c r="B657" s="110" t="s">
        <v>39</v>
      </c>
      <c r="C657" s="110" t="s">
        <v>41</v>
      </c>
      <c r="D657" s="109"/>
      <c r="E657" s="110" t="s">
        <v>765</v>
      </c>
      <c r="F657" s="110" t="s">
        <v>766</v>
      </c>
      <c r="G657" s="110" t="s">
        <v>968</v>
      </c>
      <c r="H657" s="111">
        <v>30000</v>
      </c>
      <c r="I657" s="112">
        <v>10000</v>
      </c>
      <c r="J657" s="112">
        <v>0</v>
      </c>
      <c r="K657" s="112">
        <v>0</v>
      </c>
      <c r="L657" s="112">
        <v>0</v>
      </c>
      <c r="M657" s="112">
        <v>0</v>
      </c>
      <c r="N657" s="112">
        <v>0</v>
      </c>
      <c r="O657" s="112">
        <v>0</v>
      </c>
      <c r="P657" s="112">
        <v>0</v>
      </c>
      <c r="Q657" s="112">
        <v>0</v>
      </c>
      <c r="R657" s="112">
        <v>0</v>
      </c>
      <c r="S657" s="112">
        <v>0</v>
      </c>
      <c r="T657" s="112">
        <v>0</v>
      </c>
      <c r="U657" s="112">
        <v>0</v>
      </c>
      <c r="V657" s="112">
        <v>0</v>
      </c>
      <c r="W657" s="112">
        <v>0</v>
      </c>
      <c r="X657" s="112">
        <v>0</v>
      </c>
      <c r="Y657" s="112">
        <v>0</v>
      </c>
      <c r="Z657" s="112">
        <v>0</v>
      </c>
      <c r="AA657" s="112">
        <v>20000</v>
      </c>
    </row>
    <row r="658" ht="13.5" customHeight="1" spans="1:27">
      <c r="A658" s="110" t="s">
        <v>37</v>
      </c>
      <c r="B658" s="110" t="s">
        <v>39</v>
      </c>
      <c r="C658" s="110" t="s">
        <v>41</v>
      </c>
      <c r="D658" s="109"/>
      <c r="E658" s="110" t="s">
        <v>765</v>
      </c>
      <c r="F658" s="110" t="s">
        <v>766</v>
      </c>
      <c r="G658" s="110" t="s">
        <v>977</v>
      </c>
      <c r="H658" s="111">
        <v>30000</v>
      </c>
      <c r="I658" s="112">
        <v>10000</v>
      </c>
      <c r="J658" s="112">
        <v>0</v>
      </c>
      <c r="K658" s="112">
        <v>0</v>
      </c>
      <c r="L658" s="112">
        <v>0</v>
      </c>
      <c r="M658" s="112">
        <v>0</v>
      </c>
      <c r="N658" s="112">
        <v>0</v>
      </c>
      <c r="O658" s="112">
        <v>0</v>
      </c>
      <c r="P658" s="112">
        <v>0</v>
      </c>
      <c r="Q658" s="112">
        <v>0</v>
      </c>
      <c r="R658" s="112">
        <v>0</v>
      </c>
      <c r="S658" s="112">
        <v>0</v>
      </c>
      <c r="T658" s="112">
        <v>0</v>
      </c>
      <c r="U658" s="112">
        <v>0</v>
      </c>
      <c r="V658" s="112">
        <v>0</v>
      </c>
      <c r="W658" s="112">
        <v>0</v>
      </c>
      <c r="X658" s="112">
        <v>0</v>
      </c>
      <c r="Y658" s="112">
        <v>0</v>
      </c>
      <c r="Z658" s="112">
        <v>0</v>
      </c>
      <c r="AA658" s="112">
        <v>20000</v>
      </c>
    </row>
    <row r="659" ht="13.5" customHeight="1" spans="1:27">
      <c r="A659" s="110" t="s">
        <v>37</v>
      </c>
      <c r="B659" s="110" t="s">
        <v>39</v>
      </c>
      <c r="C659" s="110" t="s">
        <v>41</v>
      </c>
      <c r="D659" s="109"/>
      <c r="E659" s="110" t="s">
        <v>765</v>
      </c>
      <c r="F659" s="110" t="s">
        <v>766</v>
      </c>
      <c r="G659" s="110" t="s">
        <v>1063</v>
      </c>
      <c r="H659" s="111">
        <v>8000</v>
      </c>
      <c r="I659" s="112">
        <v>8000</v>
      </c>
      <c r="J659" s="112">
        <v>0</v>
      </c>
      <c r="K659" s="112">
        <v>0</v>
      </c>
      <c r="L659" s="112">
        <v>0</v>
      </c>
      <c r="M659" s="112">
        <v>0</v>
      </c>
      <c r="N659" s="112">
        <v>0</v>
      </c>
      <c r="O659" s="112">
        <v>0</v>
      </c>
      <c r="P659" s="112">
        <v>0</v>
      </c>
      <c r="Q659" s="112">
        <v>0</v>
      </c>
      <c r="R659" s="112">
        <v>0</v>
      </c>
      <c r="S659" s="112">
        <v>0</v>
      </c>
      <c r="T659" s="112">
        <v>0</v>
      </c>
      <c r="U659" s="112">
        <v>0</v>
      </c>
      <c r="V659" s="112">
        <v>0</v>
      </c>
      <c r="W659" s="112">
        <v>0</v>
      </c>
      <c r="X659" s="112">
        <v>0</v>
      </c>
      <c r="Y659" s="112">
        <v>0</v>
      </c>
      <c r="Z659" s="112">
        <v>0</v>
      </c>
      <c r="AA659" s="112">
        <v>0</v>
      </c>
    </row>
    <row r="660" ht="13.5" customHeight="1" spans="1:27">
      <c r="A660" s="109"/>
      <c r="B660" s="110" t="s">
        <v>74</v>
      </c>
      <c r="C660" s="109"/>
      <c r="D660" s="109"/>
      <c r="E660" s="110" t="s">
        <v>75</v>
      </c>
      <c r="F660" s="109"/>
      <c r="G660" s="109"/>
      <c r="H660" s="111">
        <v>489500</v>
      </c>
      <c r="I660" s="112">
        <v>80000</v>
      </c>
      <c r="J660" s="112">
        <v>55000</v>
      </c>
      <c r="K660" s="112">
        <v>0</v>
      </c>
      <c r="L660" s="112">
        <v>50000</v>
      </c>
      <c r="M660" s="112">
        <v>10000</v>
      </c>
      <c r="N660" s="112">
        <v>20000</v>
      </c>
      <c r="O660" s="112">
        <v>10000</v>
      </c>
      <c r="P660" s="112">
        <v>65000</v>
      </c>
      <c r="Q660" s="112">
        <v>0</v>
      </c>
      <c r="R660" s="112">
        <v>10000</v>
      </c>
      <c r="S660" s="112">
        <v>10000</v>
      </c>
      <c r="T660" s="112">
        <v>2000</v>
      </c>
      <c r="U660" s="112">
        <v>0</v>
      </c>
      <c r="V660" s="112">
        <v>30500</v>
      </c>
      <c r="W660" s="112">
        <v>0</v>
      </c>
      <c r="X660" s="112">
        <v>57000</v>
      </c>
      <c r="Y660" s="112">
        <v>0</v>
      </c>
      <c r="Z660" s="112">
        <v>0</v>
      </c>
      <c r="AA660" s="112">
        <v>90000</v>
      </c>
    </row>
    <row r="661" ht="13.5" customHeight="1" spans="1:27">
      <c r="A661" s="110" t="s">
        <v>37</v>
      </c>
      <c r="B661" s="110" t="s">
        <v>74</v>
      </c>
      <c r="C661" s="110" t="s">
        <v>76</v>
      </c>
      <c r="D661" s="109"/>
      <c r="E661" s="110" t="s">
        <v>765</v>
      </c>
      <c r="F661" s="110" t="s">
        <v>766</v>
      </c>
      <c r="G661" s="110" t="s">
        <v>767</v>
      </c>
      <c r="H661" s="111">
        <v>279500</v>
      </c>
      <c r="I661" s="112">
        <v>40000</v>
      </c>
      <c r="J661" s="112">
        <v>20000</v>
      </c>
      <c r="K661" s="112">
        <v>0</v>
      </c>
      <c r="L661" s="112">
        <v>50000</v>
      </c>
      <c r="M661" s="112">
        <v>10000</v>
      </c>
      <c r="N661" s="112">
        <v>20000</v>
      </c>
      <c r="O661" s="112">
        <v>10000</v>
      </c>
      <c r="P661" s="112">
        <v>15000</v>
      </c>
      <c r="Q661" s="112">
        <v>0</v>
      </c>
      <c r="R661" s="112">
        <v>10000</v>
      </c>
      <c r="S661" s="112">
        <v>10000</v>
      </c>
      <c r="T661" s="112">
        <v>2000</v>
      </c>
      <c r="U661" s="112">
        <v>0</v>
      </c>
      <c r="V661" s="112">
        <v>20500</v>
      </c>
      <c r="W661" s="112">
        <v>0</v>
      </c>
      <c r="X661" s="112">
        <v>57000</v>
      </c>
      <c r="Y661" s="112">
        <v>0</v>
      </c>
      <c r="Z661" s="112">
        <v>0</v>
      </c>
      <c r="AA661" s="112">
        <v>15000</v>
      </c>
    </row>
    <row r="662" ht="13.5" customHeight="1" spans="1:27">
      <c r="A662" s="110" t="s">
        <v>37</v>
      </c>
      <c r="B662" s="110" t="s">
        <v>74</v>
      </c>
      <c r="C662" s="110" t="s">
        <v>76</v>
      </c>
      <c r="D662" s="109"/>
      <c r="E662" s="110" t="s">
        <v>765</v>
      </c>
      <c r="F662" s="110" t="s">
        <v>766</v>
      </c>
      <c r="G662" s="110" t="s">
        <v>970</v>
      </c>
      <c r="H662" s="111">
        <v>50000</v>
      </c>
      <c r="I662" s="112">
        <v>0</v>
      </c>
      <c r="J662" s="112">
        <v>0</v>
      </c>
      <c r="K662" s="112">
        <v>0</v>
      </c>
      <c r="L662" s="112">
        <v>0</v>
      </c>
      <c r="M662" s="112">
        <v>0</v>
      </c>
      <c r="N662" s="112">
        <v>0</v>
      </c>
      <c r="O662" s="112">
        <v>0</v>
      </c>
      <c r="P662" s="112">
        <v>0</v>
      </c>
      <c r="Q662" s="112">
        <v>0</v>
      </c>
      <c r="R662" s="112">
        <v>0</v>
      </c>
      <c r="S662" s="112">
        <v>0</v>
      </c>
      <c r="T662" s="112">
        <v>0</v>
      </c>
      <c r="U662" s="112">
        <v>0</v>
      </c>
      <c r="V662" s="112">
        <v>0</v>
      </c>
      <c r="W662" s="112">
        <v>0</v>
      </c>
      <c r="X662" s="112">
        <v>0</v>
      </c>
      <c r="Y662" s="112">
        <v>0</v>
      </c>
      <c r="Z662" s="112">
        <v>0</v>
      </c>
      <c r="AA662" s="112">
        <v>50000</v>
      </c>
    </row>
    <row r="663" ht="13.5" customHeight="1" spans="1:27">
      <c r="A663" s="110" t="s">
        <v>37</v>
      </c>
      <c r="B663" s="110" t="s">
        <v>74</v>
      </c>
      <c r="C663" s="110" t="s">
        <v>76</v>
      </c>
      <c r="D663" s="109"/>
      <c r="E663" s="110" t="s">
        <v>765</v>
      </c>
      <c r="F663" s="110" t="s">
        <v>766</v>
      </c>
      <c r="G663" s="110" t="s">
        <v>971</v>
      </c>
      <c r="H663" s="111">
        <v>50000</v>
      </c>
      <c r="I663" s="112">
        <v>0</v>
      </c>
      <c r="J663" s="112">
        <v>0</v>
      </c>
      <c r="K663" s="112">
        <v>0</v>
      </c>
      <c r="L663" s="112">
        <v>0</v>
      </c>
      <c r="M663" s="112">
        <v>0</v>
      </c>
      <c r="N663" s="112">
        <v>0</v>
      </c>
      <c r="O663" s="112">
        <v>0</v>
      </c>
      <c r="P663" s="112">
        <v>50000</v>
      </c>
      <c r="Q663" s="112">
        <v>0</v>
      </c>
      <c r="R663" s="112">
        <v>0</v>
      </c>
      <c r="S663" s="112">
        <v>0</v>
      </c>
      <c r="T663" s="112">
        <v>0</v>
      </c>
      <c r="U663" s="112">
        <v>0</v>
      </c>
      <c r="V663" s="112">
        <v>0</v>
      </c>
      <c r="W663" s="112">
        <v>0</v>
      </c>
      <c r="X663" s="112">
        <v>0</v>
      </c>
      <c r="Y663" s="112">
        <v>0</v>
      </c>
      <c r="Z663" s="112">
        <v>0</v>
      </c>
      <c r="AA663" s="112">
        <v>0</v>
      </c>
    </row>
    <row r="664" ht="13.5" customHeight="1" spans="1:27">
      <c r="A664" s="110" t="s">
        <v>37</v>
      </c>
      <c r="B664" s="110" t="s">
        <v>74</v>
      </c>
      <c r="C664" s="110" t="s">
        <v>76</v>
      </c>
      <c r="D664" s="109"/>
      <c r="E664" s="110" t="s">
        <v>765</v>
      </c>
      <c r="F664" s="110" t="s">
        <v>766</v>
      </c>
      <c r="G664" s="110" t="s">
        <v>1105</v>
      </c>
      <c r="H664" s="111">
        <v>50000</v>
      </c>
      <c r="I664" s="112">
        <v>15000</v>
      </c>
      <c r="J664" s="112">
        <v>15000</v>
      </c>
      <c r="K664" s="112">
        <v>0</v>
      </c>
      <c r="L664" s="112">
        <v>0</v>
      </c>
      <c r="M664" s="112">
        <v>0</v>
      </c>
      <c r="N664" s="112">
        <v>0</v>
      </c>
      <c r="O664" s="112">
        <v>0</v>
      </c>
      <c r="P664" s="112">
        <v>0</v>
      </c>
      <c r="Q664" s="112">
        <v>0</v>
      </c>
      <c r="R664" s="112">
        <v>0</v>
      </c>
      <c r="S664" s="112">
        <v>0</v>
      </c>
      <c r="T664" s="112">
        <v>0</v>
      </c>
      <c r="U664" s="112">
        <v>0</v>
      </c>
      <c r="V664" s="112">
        <v>10000</v>
      </c>
      <c r="W664" s="112">
        <v>0</v>
      </c>
      <c r="X664" s="112">
        <v>0</v>
      </c>
      <c r="Y664" s="112">
        <v>0</v>
      </c>
      <c r="Z664" s="112">
        <v>0</v>
      </c>
      <c r="AA664" s="112">
        <v>10000</v>
      </c>
    </row>
    <row r="665" ht="13.5" customHeight="1" spans="1:27">
      <c r="A665" s="110" t="s">
        <v>37</v>
      </c>
      <c r="B665" s="110" t="s">
        <v>74</v>
      </c>
      <c r="C665" s="110" t="s">
        <v>76</v>
      </c>
      <c r="D665" s="109"/>
      <c r="E665" s="110" t="s">
        <v>765</v>
      </c>
      <c r="F665" s="110" t="s">
        <v>766</v>
      </c>
      <c r="G665" s="110" t="s">
        <v>1018</v>
      </c>
      <c r="H665" s="111">
        <v>10000</v>
      </c>
      <c r="I665" s="112">
        <v>5000</v>
      </c>
      <c r="J665" s="112">
        <v>0</v>
      </c>
      <c r="K665" s="112">
        <v>0</v>
      </c>
      <c r="L665" s="112">
        <v>0</v>
      </c>
      <c r="M665" s="112">
        <v>0</v>
      </c>
      <c r="N665" s="112">
        <v>0</v>
      </c>
      <c r="O665" s="112">
        <v>0</v>
      </c>
      <c r="P665" s="112">
        <v>0</v>
      </c>
      <c r="Q665" s="112">
        <v>0</v>
      </c>
      <c r="R665" s="112">
        <v>0</v>
      </c>
      <c r="S665" s="112">
        <v>0</v>
      </c>
      <c r="T665" s="112">
        <v>0</v>
      </c>
      <c r="U665" s="112">
        <v>0</v>
      </c>
      <c r="V665" s="112">
        <v>0</v>
      </c>
      <c r="W665" s="112">
        <v>0</v>
      </c>
      <c r="X665" s="112">
        <v>0</v>
      </c>
      <c r="Y665" s="112">
        <v>0</v>
      </c>
      <c r="Z665" s="112">
        <v>0</v>
      </c>
      <c r="AA665" s="112">
        <v>5000</v>
      </c>
    </row>
    <row r="666" ht="13.5" customHeight="1" spans="1:27">
      <c r="A666" s="110" t="s">
        <v>37</v>
      </c>
      <c r="B666" s="110" t="s">
        <v>74</v>
      </c>
      <c r="C666" s="110" t="s">
        <v>76</v>
      </c>
      <c r="D666" s="109"/>
      <c r="E666" s="110" t="s">
        <v>765</v>
      </c>
      <c r="F666" s="110" t="s">
        <v>766</v>
      </c>
      <c r="G666" s="110" t="s">
        <v>1106</v>
      </c>
      <c r="H666" s="111">
        <v>20000</v>
      </c>
      <c r="I666" s="112">
        <v>10000</v>
      </c>
      <c r="J666" s="112">
        <v>10000</v>
      </c>
      <c r="K666" s="112">
        <v>0</v>
      </c>
      <c r="L666" s="112">
        <v>0</v>
      </c>
      <c r="M666" s="112">
        <v>0</v>
      </c>
      <c r="N666" s="112">
        <v>0</v>
      </c>
      <c r="O666" s="112">
        <v>0</v>
      </c>
      <c r="P666" s="112">
        <v>0</v>
      </c>
      <c r="Q666" s="112">
        <v>0</v>
      </c>
      <c r="R666" s="112">
        <v>0</v>
      </c>
      <c r="S666" s="112">
        <v>0</v>
      </c>
      <c r="T666" s="112">
        <v>0</v>
      </c>
      <c r="U666" s="112">
        <v>0</v>
      </c>
      <c r="V666" s="112">
        <v>0</v>
      </c>
      <c r="W666" s="112">
        <v>0</v>
      </c>
      <c r="X666" s="112">
        <v>0</v>
      </c>
      <c r="Y666" s="112">
        <v>0</v>
      </c>
      <c r="Z666" s="112">
        <v>0</v>
      </c>
      <c r="AA666" s="112">
        <v>0</v>
      </c>
    </row>
    <row r="667" ht="13.5" customHeight="1" spans="1:27">
      <c r="A667" s="110" t="s">
        <v>37</v>
      </c>
      <c r="B667" s="110" t="s">
        <v>74</v>
      </c>
      <c r="C667" s="110" t="s">
        <v>76</v>
      </c>
      <c r="D667" s="109"/>
      <c r="E667" s="110" t="s">
        <v>765</v>
      </c>
      <c r="F667" s="110" t="s">
        <v>766</v>
      </c>
      <c r="G667" s="110" t="s">
        <v>975</v>
      </c>
      <c r="H667" s="111">
        <v>30000</v>
      </c>
      <c r="I667" s="112">
        <v>10000</v>
      </c>
      <c r="J667" s="112">
        <v>10000</v>
      </c>
      <c r="K667" s="112">
        <v>0</v>
      </c>
      <c r="L667" s="112">
        <v>0</v>
      </c>
      <c r="M667" s="112">
        <v>0</v>
      </c>
      <c r="N667" s="112">
        <v>0</v>
      </c>
      <c r="O667" s="112">
        <v>0</v>
      </c>
      <c r="P667" s="112">
        <v>0</v>
      </c>
      <c r="Q667" s="112">
        <v>0</v>
      </c>
      <c r="R667" s="112">
        <v>0</v>
      </c>
      <c r="S667" s="112">
        <v>0</v>
      </c>
      <c r="T667" s="112">
        <v>0</v>
      </c>
      <c r="U667" s="112">
        <v>0</v>
      </c>
      <c r="V667" s="112">
        <v>0</v>
      </c>
      <c r="W667" s="112">
        <v>0</v>
      </c>
      <c r="X667" s="112">
        <v>0</v>
      </c>
      <c r="Y667" s="112">
        <v>0</v>
      </c>
      <c r="Z667" s="112">
        <v>0</v>
      </c>
      <c r="AA667" s="112">
        <v>10000</v>
      </c>
    </row>
    <row r="668" ht="13.5" customHeight="1" spans="1:27">
      <c r="A668" s="110" t="s">
        <v>294</v>
      </c>
      <c r="B668" s="109"/>
      <c r="C668" s="109"/>
      <c r="D668" s="109"/>
      <c r="E668" s="110" t="s">
        <v>295</v>
      </c>
      <c r="F668" s="109"/>
      <c r="G668" s="109"/>
      <c r="H668" s="111">
        <v>18000</v>
      </c>
      <c r="I668" s="112">
        <v>2000</v>
      </c>
      <c r="J668" s="112">
        <v>2000</v>
      </c>
      <c r="K668" s="112">
        <v>100</v>
      </c>
      <c r="L668" s="112">
        <v>100</v>
      </c>
      <c r="M668" s="112">
        <v>100</v>
      </c>
      <c r="N668" s="112">
        <v>2000</v>
      </c>
      <c r="O668" s="112">
        <v>4000</v>
      </c>
      <c r="P668" s="112">
        <v>2000</v>
      </c>
      <c r="Q668" s="112">
        <v>0</v>
      </c>
      <c r="R668" s="112">
        <v>600</v>
      </c>
      <c r="S668" s="112">
        <v>200</v>
      </c>
      <c r="T668" s="112">
        <v>500</v>
      </c>
      <c r="U668" s="112">
        <v>0</v>
      </c>
      <c r="V668" s="112">
        <v>0</v>
      </c>
      <c r="W668" s="112">
        <v>0</v>
      </c>
      <c r="X668" s="112">
        <v>0</v>
      </c>
      <c r="Y668" s="112">
        <v>0</v>
      </c>
      <c r="Z668" s="112">
        <v>0</v>
      </c>
      <c r="AA668" s="112">
        <v>4400</v>
      </c>
    </row>
    <row r="669" ht="13.5" customHeight="1" spans="1:27">
      <c r="A669" s="109"/>
      <c r="B669" s="110" t="s">
        <v>300</v>
      </c>
      <c r="C669" s="109"/>
      <c r="D669" s="109"/>
      <c r="E669" s="110" t="s">
        <v>301</v>
      </c>
      <c r="F669" s="109"/>
      <c r="G669" s="109"/>
      <c r="H669" s="111">
        <v>18000</v>
      </c>
      <c r="I669" s="112">
        <v>2000</v>
      </c>
      <c r="J669" s="112">
        <v>2000</v>
      </c>
      <c r="K669" s="112">
        <v>100</v>
      </c>
      <c r="L669" s="112">
        <v>100</v>
      </c>
      <c r="M669" s="112">
        <v>100</v>
      </c>
      <c r="N669" s="112">
        <v>2000</v>
      </c>
      <c r="O669" s="112">
        <v>4000</v>
      </c>
      <c r="P669" s="112">
        <v>2000</v>
      </c>
      <c r="Q669" s="112">
        <v>0</v>
      </c>
      <c r="R669" s="112">
        <v>600</v>
      </c>
      <c r="S669" s="112">
        <v>200</v>
      </c>
      <c r="T669" s="112">
        <v>500</v>
      </c>
      <c r="U669" s="112">
        <v>0</v>
      </c>
      <c r="V669" s="112">
        <v>0</v>
      </c>
      <c r="W669" s="112">
        <v>0</v>
      </c>
      <c r="X669" s="112">
        <v>0</v>
      </c>
      <c r="Y669" s="112">
        <v>0</v>
      </c>
      <c r="Z669" s="112">
        <v>0</v>
      </c>
      <c r="AA669" s="112">
        <v>4400</v>
      </c>
    </row>
    <row r="670" ht="13.5" customHeight="1" spans="1:27">
      <c r="A670" s="110" t="s">
        <v>294</v>
      </c>
      <c r="B670" s="110" t="s">
        <v>300</v>
      </c>
      <c r="C670" s="110" t="s">
        <v>302</v>
      </c>
      <c r="D670" s="109"/>
      <c r="E670" s="110" t="s">
        <v>1107</v>
      </c>
      <c r="F670" s="110" t="s">
        <v>979</v>
      </c>
      <c r="G670" s="110" t="s">
        <v>979</v>
      </c>
      <c r="H670" s="111">
        <v>18000</v>
      </c>
      <c r="I670" s="112">
        <v>2000</v>
      </c>
      <c r="J670" s="112">
        <v>2000</v>
      </c>
      <c r="K670" s="112">
        <v>100</v>
      </c>
      <c r="L670" s="112">
        <v>100</v>
      </c>
      <c r="M670" s="112">
        <v>100</v>
      </c>
      <c r="N670" s="112">
        <v>2000</v>
      </c>
      <c r="O670" s="112">
        <v>4000</v>
      </c>
      <c r="P670" s="112">
        <v>2000</v>
      </c>
      <c r="Q670" s="112">
        <v>0</v>
      </c>
      <c r="R670" s="112">
        <v>600</v>
      </c>
      <c r="S670" s="112">
        <v>200</v>
      </c>
      <c r="T670" s="112">
        <v>500</v>
      </c>
      <c r="U670" s="112">
        <v>0</v>
      </c>
      <c r="V670" s="112">
        <v>0</v>
      </c>
      <c r="W670" s="112">
        <v>0</v>
      </c>
      <c r="X670" s="112">
        <v>0</v>
      </c>
      <c r="Y670" s="112">
        <v>0</v>
      </c>
      <c r="Z670" s="112">
        <v>0</v>
      </c>
      <c r="AA670" s="112">
        <v>4400</v>
      </c>
    </row>
    <row r="671" ht="13.5" customHeight="1" spans="1:27">
      <c r="A671" s="110" t="s">
        <v>612</v>
      </c>
      <c r="B671" s="109"/>
      <c r="C671" s="109"/>
      <c r="D671" s="109"/>
      <c r="E671" s="110" t="s">
        <v>613</v>
      </c>
      <c r="F671" s="109"/>
      <c r="G671" s="109"/>
      <c r="H671" s="111">
        <v>311600</v>
      </c>
      <c r="I671" s="112">
        <v>89600</v>
      </c>
      <c r="J671" s="112">
        <v>70800</v>
      </c>
      <c r="K671" s="112">
        <v>800</v>
      </c>
      <c r="L671" s="112">
        <v>4300</v>
      </c>
      <c r="M671" s="112">
        <v>5800</v>
      </c>
      <c r="N671" s="112">
        <v>33500</v>
      </c>
      <c r="O671" s="112">
        <v>4400</v>
      </c>
      <c r="P671" s="112">
        <v>7200</v>
      </c>
      <c r="Q671" s="112">
        <v>0</v>
      </c>
      <c r="R671" s="112">
        <v>800</v>
      </c>
      <c r="S671" s="112">
        <v>800</v>
      </c>
      <c r="T671" s="112">
        <v>1600</v>
      </c>
      <c r="U671" s="112">
        <v>0</v>
      </c>
      <c r="V671" s="112">
        <v>0</v>
      </c>
      <c r="W671" s="112">
        <v>0</v>
      </c>
      <c r="X671" s="112">
        <v>0</v>
      </c>
      <c r="Y671" s="112">
        <v>0</v>
      </c>
      <c r="Z671" s="112">
        <v>0</v>
      </c>
      <c r="AA671" s="112">
        <v>92000</v>
      </c>
    </row>
    <row r="672" ht="13.5" customHeight="1" spans="1:27">
      <c r="A672" s="109"/>
      <c r="B672" s="110" t="s">
        <v>614</v>
      </c>
      <c r="C672" s="109"/>
      <c r="D672" s="109"/>
      <c r="E672" s="110" t="s">
        <v>615</v>
      </c>
      <c r="F672" s="109"/>
      <c r="G672" s="109"/>
      <c r="H672" s="111">
        <v>30000</v>
      </c>
      <c r="I672" s="112">
        <v>4000</v>
      </c>
      <c r="J672" s="112">
        <v>800</v>
      </c>
      <c r="K672" s="112">
        <v>800</v>
      </c>
      <c r="L672" s="112">
        <v>800</v>
      </c>
      <c r="M672" s="112">
        <v>800</v>
      </c>
      <c r="N672" s="112">
        <v>8000</v>
      </c>
      <c r="O672" s="112">
        <v>4400</v>
      </c>
      <c r="P672" s="112">
        <v>1200</v>
      </c>
      <c r="Q672" s="112">
        <v>0</v>
      </c>
      <c r="R672" s="112">
        <v>800</v>
      </c>
      <c r="S672" s="112">
        <v>800</v>
      </c>
      <c r="T672" s="112">
        <v>1600</v>
      </c>
      <c r="U672" s="112">
        <v>0</v>
      </c>
      <c r="V672" s="112">
        <v>0</v>
      </c>
      <c r="W672" s="112">
        <v>0</v>
      </c>
      <c r="X672" s="112">
        <v>0</v>
      </c>
      <c r="Y672" s="112">
        <v>0</v>
      </c>
      <c r="Z672" s="112">
        <v>0</v>
      </c>
      <c r="AA672" s="112">
        <v>6000</v>
      </c>
    </row>
    <row r="673" ht="13.5" customHeight="1" spans="1:27">
      <c r="A673" s="110" t="s">
        <v>612</v>
      </c>
      <c r="B673" s="110" t="s">
        <v>614</v>
      </c>
      <c r="C673" s="110" t="s">
        <v>617</v>
      </c>
      <c r="D673" s="109"/>
      <c r="E673" s="110" t="s">
        <v>874</v>
      </c>
      <c r="F673" s="110" t="s">
        <v>989</v>
      </c>
      <c r="G673" s="110" t="s">
        <v>989</v>
      </c>
      <c r="H673" s="111">
        <v>30000</v>
      </c>
      <c r="I673" s="112">
        <v>4000</v>
      </c>
      <c r="J673" s="112">
        <v>800</v>
      </c>
      <c r="K673" s="112">
        <v>800</v>
      </c>
      <c r="L673" s="112">
        <v>800</v>
      </c>
      <c r="M673" s="112">
        <v>800</v>
      </c>
      <c r="N673" s="112">
        <v>8000</v>
      </c>
      <c r="O673" s="112">
        <v>4400</v>
      </c>
      <c r="P673" s="112">
        <v>1200</v>
      </c>
      <c r="Q673" s="112">
        <v>0</v>
      </c>
      <c r="R673" s="112">
        <v>800</v>
      </c>
      <c r="S673" s="112">
        <v>800</v>
      </c>
      <c r="T673" s="112">
        <v>1600</v>
      </c>
      <c r="U673" s="112">
        <v>0</v>
      </c>
      <c r="V673" s="112">
        <v>0</v>
      </c>
      <c r="W673" s="112">
        <v>0</v>
      </c>
      <c r="X673" s="112">
        <v>0</v>
      </c>
      <c r="Y673" s="112">
        <v>0</v>
      </c>
      <c r="Z673" s="112">
        <v>0</v>
      </c>
      <c r="AA673" s="112">
        <v>6000</v>
      </c>
    </row>
    <row r="674" ht="13.5" customHeight="1" spans="1:27">
      <c r="A674" s="109"/>
      <c r="B674" s="110" t="s">
        <v>670</v>
      </c>
      <c r="C674" s="109"/>
      <c r="D674" s="109"/>
      <c r="E674" s="110" t="s">
        <v>671</v>
      </c>
      <c r="F674" s="109"/>
      <c r="G674" s="109"/>
      <c r="H674" s="111">
        <v>281600</v>
      </c>
      <c r="I674" s="112">
        <v>85600</v>
      </c>
      <c r="J674" s="112">
        <v>70000</v>
      </c>
      <c r="K674" s="112">
        <v>0</v>
      </c>
      <c r="L674" s="112">
        <v>3500</v>
      </c>
      <c r="M674" s="112">
        <v>5000</v>
      </c>
      <c r="N674" s="112">
        <v>25500</v>
      </c>
      <c r="O674" s="112">
        <v>0</v>
      </c>
      <c r="P674" s="112">
        <v>6000</v>
      </c>
      <c r="Q674" s="112">
        <v>0</v>
      </c>
      <c r="R674" s="112">
        <v>0</v>
      </c>
      <c r="S674" s="112">
        <v>0</v>
      </c>
      <c r="T674" s="112">
        <v>0</v>
      </c>
      <c r="U674" s="112">
        <v>0</v>
      </c>
      <c r="V674" s="112">
        <v>0</v>
      </c>
      <c r="W674" s="112">
        <v>0</v>
      </c>
      <c r="X674" s="112">
        <v>0</v>
      </c>
      <c r="Y674" s="112">
        <v>0</v>
      </c>
      <c r="Z674" s="112">
        <v>0</v>
      </c>
      <c r="AA674" s="112">
        <v>86000</v>
      </c>
    </row>
    <row r="675" ht="13.5" customHeight="1" spans="1:27">
      <c r="A675" s="110" t="s">
        <v>612</v>
      </c>
      <c r="B675" s="110" t="s">
        <v>670</v>
      </c>
      <c r="C675" s="110" t="s">
        <v>672</v>
      </c>
      <c r="D675" s="109"/>
      <c r="E675" s="110" t="s">
        <v>991</v>
      </c>
      <c r="F675" s="110" t="s">
        <v>980</v>
      </c>
      <c r="G675" s="110" t="s">
        <v>993</v>
      </c>
      <c r="H675" s="111">
        <v>9600</v>
      </c>
      <c r="I675" s="112">
        <v>9600</v>
      </c>
      <c r="J675" s="112">
        <v>0</v>
      </c>
      <c r="K675" s="112">
        <v>0</v>
      </c>
      <c r="L675" s="112">
        <v>0</v>
      </c>
      <c r="M675" s="112">
        <v>0</v>
      </c>
      <c r="N675" s="112">
        <v>0</v>
      </c>
      <c r="O675" s="112">
        <v>0</v>
      </c>
      <c r="P675" s="112">
        <v>0</v>
      </c>
      <c r="Q675" s="112">
        <v>0</v>
      </c>
      <c r="R675" s="112">
        <v>0</v>
      </c>
      <c r="S675" s="112">
        <v>0</v>
      </c>
      <c r="T675" s="112">
        <v>0</v>
      </c>
      <c r="U675" s="112">
        <v>0</v>
      </c>
      <c r="V675" s="112">
        <v>0</v>
      </c>
      <c r="W675" s="112">
        <v>0</v>
      </c>
      <c r="X675" s="112">
        <v>0</v>
      </c>
      <c r="Y675" s="112">
        <v>0</v>
      </c>
      <c r="Z675" s="112">
        <v>0</v>
      </c>
      <c r="AA675" s="112">
        <v>0</v>
      </c>
    </row>
    <row r="676" ht="13.5" customHeight="1" spans="1:27">
      <c r="A676" s="110" t="s">
        <v>612</v>
      </c>
      <c r="B676" s="110" t="s">
        <v>670</v>
      </c>
      <c r="C676" s="110" t="s">
        <v>672</v>
      </c>
      <c r="D676" s="109"/>
      <c r="E676" s="110" t="s">
        <v>991</v>
      </c>
      <c r="F676" s="110" t="s">
        <v>980</v>
      </c>
      <c r="G676" s="110" t="s">
        <v>994</v>
      </c>
      <c r="H676" s="111">
        <v>6000</v>
      </c>
      <c r="I676" s="112">
        <v>6000</v>
      </c>
      <c r="J676" s="112">
        <v>0</v>
      </c>
      <c r="K676" s="112">
        <v>0</v>
      </c>
      <c r="L676" s="112">
        <v>0</v>
      </c>
      <c r="M676" s="112">
        <v>0</v>
      </c>
      <c r="N676" s="112">
        <v>0</v>
      </c>
      <c r="O676" s="112">
        <v>0</v>
      </c>
      <c r="P676" s="112">
        <v>0</v>
      </c>
      <c r="Q676" s="112">
        <v>0</v>
      </c>
      <c r="R676" s="112">
        <v>0</v>
      </c>
      <c r="S676" s="112">
        <v>0</v>
      </c>
      <c r="T676" s="112">
        <v>0</v>
      </c>
      <c r="U676" s="112">
        <v>0</v>
      </c>
      <c r="V676" s="112">
        <v>0</v>
      </c>
      <c r="W676" s="112">
        <v>0</v>
      </c>
      <c r="X676" s="112">
        <v>0</v>
      </c>
      <c r="Y676" s="112">
        <v>0</v>
      </c>
      <c r="Z676" s="112">
        <v>0</v>
      </c>
      <c r="AA676" s="112">
        <v>0</v>
      </c>
    </row>
    <row r="677" ht="13.5" customHeight="1" spans="1:27">
      <c r="A677" s="110" t="s">
        <v>612</v>
      </c>
      <c r="B677" s="110" t="s">
        <v>670</v>
      </c>
      <c r="C677" s="110" t="s">
        <v>672</v>
      </c>
      <c r="D677" s="109"/>
      <c r="E677" s="110" t="s">
        <v>991</v>
      </c>
      <c r="F677" s="110" t="s">
        <v>980</v>
      </c>
      <c r="G677" s="110" t="s">
        <v>1108</v>
      </c>
      <c r="H677" s="111">
        <v>35000</v>
      </c>
      <c r="I677" s="112">
        <v>10000</v>
      </c>
      <c r="J677" s="112">
        <v>10000</v>
      </c>
      <c r="K677" s="112">
        <v>0</v>
      </c>
      <c r="L677" s="112">
        <v>500</v>
      </c>
      <c r="M677" s="112">
        <v>500</v>
      </c>
      <c r="N677" s="112">
        <v>3000</v>
      </c>
      <c r="O677" s="112">
        <v>0</v>
      </c>
      <c r="P677" s="112">
        <v>1000</v>
      </c>
      <c r="Q677" s="112">
        <v>0</v>
      </c>
      <c r="R677" s="112">
        <v>0</v>
      </c>
      <c r="S677" s="112">
        <v>0</v>
      </c>
      <c r="T677" s="112">
        <v>0</v>
      </c>
      <c r="U677" s="112">
        <v>0</v>
      </c>
      <c r="V677" s="112">
        <v>0</v>
      </c>
      <c r="W677" s="112">
        <v>0</v>
      </c>
      <c r="X677" s="112">
        <v>0</v>
      </c>
      <c r="Y677" s="112">
        <v>0</v>
      </c>
      <c r="Z677" s="112">
        <v>0</v>
      </c>
      <c r="AA677" s="112">
        <v>10000</v>
      </c>
    </row>
    <row r="678" ht="13.5" customHeight="1" spans="1:27">
      <c r="A678" s="110" t="s">
        <v>612</v>
      </c>
      <c r="B678" s="110" t="s">
        <v>670</v>
      </c>
      <c r="C678" s="110" t="s">
        <v>672</v>
      </c>
      <c r="D678" s="109"/>
      <c r="E678" s="110" t="s">
        <v>991</v>
      </c>
      <c r="F678" s="110" t="s">
        <v>980</v>
      </c>
      <c r="G678" s="110" t="s">
        <v>1109</v>
      </c>
      <c r="H678" s="111">
        <v>35000</v>
      </c>
      <c r="I678" s="112">
        <v>10000</v>
      </c>
      <c r="J678" s="112">
        <v>10000</v>
      </c>
      <c r="K678" s="112">
        <v>0</v>
      </c>
      <c r="L678" s="112">
        <v>500</v>
      </c>
      <c r="M678" s="112">
        <v>500</v>
      </c>
      <c r="N678" s="112">
        <v>3000</v>
      </c>
      <c r="O678" s="112">
        <v>0</v>
      </c>
      <c r="P678" s="112">
        <v>1000</v>
      </c>
      <c r="Q678" s="112">
        <v>0</v>
      </c>
      <c r="R678" s="112">
        <v>0</v>
      </c>
      <c r="S678" s="112">
        <v>0</v>
      </c>
      <c r="T678" s="112">
        <v>0</v>
      </c>
      <c r="U678" s="112">
        <v>0</v>
      </c>
      <c r="V678" s="112">
        <v>0</v>
      </c>
      <c r="W678" s="112">
        <v>0</v>
      </c>
      <c r="X678" s="112">
        <v>0</v>
      </c>
      <c r="Y678" s="112">
        <v>0</v>
      </c>
      <c r="Z678" s="112">
        <v>0</v>
      </c>
      <c r="AA678" s="112">
        <v>10000</v>
      </c>
    </row>
    <row r="679" ht="13.5" customHeight="1" spans="1:27">
      <c r="A679" s="110" t="s">
        <v>612</v>
      </c>
      <c r="B679" s="110" t="s">
        <v>670</v>
      </c>
      <c r="C679" s="110" t="s">
        <v>672</v>
      </c>
      <c r="D679" s="109"/>
      <c r="E679" s="110" t="s">
        <v>991</v>
      </c>
      <c r="F679" s="110" t="s">
        <v>980</v>
      </c>
      <c r="G679" s="110" t="s">
        <v>1110</v>
      </c>
      <c r="H679" s="111">
        <v>35000</v>
      </c>
      <c r="I679" s="112">
        <v>10000</v>
      </c>
      <c r="J679" s="112">
        <v>10000</v>
      </c>
      <c r="K679" s="112">
        <v>0</v>
      </c>
      <c r="L679" s="112">
        <v>500</v>
      </c>
      <c r="M679" s="112">
        <v>500</v>
      </c>
      <c r="N679" s="112">
        <v>3000</v>
      </c>
      <c r="O679" s="112">
        <v>0</v>
      </c>
      <c r="P679" s="112">
        <v>1000</v>
      </c>
      <c r="Q679" s="112">
        <v>0</v>
      </c>
      <c r="R679" s="112">
        <v>0</v>
      </c>
      <c r="S679" s="112">
        <v>0</v>
      </c>
      <c r="T679" s="112">
        <v>0</v>
      </c>
      <c r="U679" s="112">
        <v>0</v>
      </c>
      <c r="V679" s="112">
        <v>0</v>
      </c>
      <c r="W679" s="112">
        <v>0</v>
      </c>
      <c r="X679" s="112">
        <v>0</v>
      </c>
      <c r="Y679" s="112">
        <v>0</v>
      </c>
      <c r="Z679" s="112">
        <v>0</v>
      </c>
      <c r="AA679" s="112">
        <v>10000</v>
      </c>
    </row>
    <row r="680" ht="13.5" customHeight="1" spans="1:27">
      <c r="A680" s="110" t="s">
        <v>612</v>
      </c>
      <c r="B680" s="110" t="s">
        <v>670</v>
      </c>
      <c r="C680" s="110" t="s">
        <v>672</v>
      </c>
      <c r="D680" s="109"/>
      <c r="E680" s="110" t="s">
        <v>991</v>
      </c>
      <c r="F680" s="110" t="s">
        <v>980</v>
      </c>
      <c r="G680" s="110" t="s">
        <v>1111</v>
      </c>
      <c r="H680" s="111">
        <v>35000</v>
      </c>
      <c r="I680" s="112">
        <v>10000</v>
      </c>
      <c r="J680" s="112">
        <v>10000</v>
      </c>
      <c r="K680" s="112">
        <v>0</v>
      </c>
      <c r="L680" s="112">
        <v>1000</v>
      </c>
      <c r="M680" s="112">
        <v>2500</v>
      </c>
      <c r="N680" s="112">
        <v>500</v>
      </c>
      <c r="O680" s="112">
        <v>0</v>
      </c>
      <c r="P680" s="112">
        <v>1000</v>
      </c>
      <c r="Q680" s="112">
        <v>0</v>
      </c>
      <c r="R680" s="112">
        <v>0</v>
      </c>
      <c r="S680" s="112">
        <v>0</v>
      </c>
      <c r="T680" s="112">
        <v>0</v>
      </c>
      <c r="U680" s="112">
        <v>0</v>
      </c>
      <c r="V680" s="112">
        <v>0</v>
      </c>
      <c r="W680" s="112">
        <v>0</v>
      </c>
      <c r="X680" s="112">
        <v>0</v>
      </c>
      <c r="Y680" s="112">
        <v>0</v>
      </c>
      <c r="Z680" s="112">
        <v>0</v>
      </c>
      <c r="AA680" s="112">
        <v>10000</v>
      </c>
    </row>
    <row r="681" ht="13.5" customHeight="1" spans="1:27">
      <c r="A681" s="110" t="s">
        <v>612</v>
      </c>
      <c r="B681" s="110" t="s">
        <v>670</v>
      </c>
      <c r="C681" s="110" t="s">
        <v>672</v>
      </c>
      <c r="D681" s="109"/>
      <c r="E681" s="110" t="s">
        <v>991</v>
      </c>
      <c r="F681" s="110" t="s">
        <v>980</v>
      </c>
      <c r="G681" s="110" t="s">
        <v>1041</v>
      </c>
      <c r="H681" s="111">
        <v>56000</v>
      </c>
      <c r="I681" s="112">
        <v>10000</v>
      </c>
      <c r="J681" s="112">
        <v>10000</v>
      </c>
      <c r="K681" s="112">
        <v>0</v>
      </c>
      <c r="L681" s="112">
        <v>0</v>
      </c>
      <c r="M681" s="112">
        <v>0</v>
      </c>
      <c r="N681" s="112">
        <v>10000</v>
      </c>
      <c r="O681" s="112">
        <v>0</v>
      </c>
      <c r="P681" s="112">
        <v>0</v>
      </c>
      <c r="Q681" s="112">
        <v>0</v>
      </c>
      <c r="R681" s="112">
        <v>0</v>
      </c>
      <c r="S681" s="112">
        <v>0</v>
      </c>
      <c r="T681" s="112">
        <v>0</v>
      </c>
      <c r="U681" s="112">
        <v>0</v>
      </c>
      <c r="V681" s="112">
        <v>0</v>
      </c>
      <c r="W681" s="112">
        <v>0</v>
      </c>
      <c r="X681" s="112">
        <v>0</v>
      </c>
      <c r="Y681" s="112">
        <v>0</v>
      </c>
      <c r="Z681" s="112">
        <v>0</v>
      </c>
      <c r="AA681" s="112">
        <v>26000</v>
      </c>
    </row>
    <row r="682" ht="13.5" customHeight="1" spans="1:27">
      <c r="A682" s="110" t="s">
        <v>612</v>
      </c>
      <c r="B682" s="110" t="s">
        <v>670</v>
      </c>
      <c r="C682" s="110" t="s">
        <v>672</v>
      </c>
      <c r="D682" s="109"/>
      <c r="E682" s="110" t="s">
        <v>991</v>
      </c>
      <c r="F682" s="110" t="s">
        <v>980</v>
      </c>
      <c r="G682" s="110" t="s">
        <v>1112</v>
      </c>
      <c r="H682" s="111">
        <v>35000</v>
      </c>
      <c r="I682" s="112">
        <v>10000</v>
      </c>
      <c r="J682" s="112">
        <v>10000</v>
      </c>
      <c r="K682" s="112">
        <v>0</v>
      </c>
      <c r="L682" s="112">
        <v>500</v>
      </c>
      <c r="M682" s="112">
        <v>500</v>
      </c>
      <c r="N682" s="112">
        <v>3000</v>
      </c>
      <c r="O682" s="112">
        <v>0</v>
      </c>
      <c r="P682" s="112">
        <v>1000</v>
      </c>
      <c r="Q682" s="112">
        <v>0</v>
      </c>
      <c r="R682" s="112">
        <v>0</v>
      </c>
      <c r="S682" s="112">
        <v>0</v>
      </c>
      <c r="T682" s="112">
        <v>0</v>
      </c>
      <c r="U682" s="112">
        <v>0</v>
      </c>
      <c r="V682" s="112">
        <v>0</v>
      </c>
      <c r="W682" s="112">
        <v>0</v>
      </c>
      <c r="X682" s="112">
        <v>0</v>
      </c>
      <c r="Y682" s="112">
        <v>0</v>
      </c>
      <c r="Z682" s="112">
        <v>0</v>
      </c>
      <c r="AA682" s="112">
        <v>10000</v>
      </c>
    </row>
    <row r="683" ht="13.5" customHeight="1" spans="1:27">
      <c r="A683" s="110" t="s">
        <v>612</v>
      </c>
      <c r="B683" s="110" t="s">
        <v>670</v>
      </c>
      <c r="C683" s="110" t="s">
        <v>672</v>
      </c>
      <c r="D683" s="109"/>
      <c r="E683" s="110" t="s">
        <v>991</v>
      </c>
      <c r="F683" s="110" t="s">
        <v>980</v>
      </c>
      <c r="G683" s="110" t="s">
        <v>1113</v>
      </c>
      <c r="H683" s="111">
        <v>35000</v>
      </c>
      <c r="I683" s="112">
        <v>10000</v>
      </c>
      <c r="J683" s="112">
        <v>10000</v>
      </c>
      <c r="K683" s="112">
        <v>0</v>
      </c>
      <c r="L683" s="112">
        <v>500</v>
      </c>
      <c r="M683" s="112">
        <v>500</v>
      </c>
      <c r="N683" s="112">
        <v>3000</v>
      </c>
      <c r="O683" s="112">
        <v>0</v>
      </c>
      <c r="P683" s="112">
        <v>1000</v>
      </c>
      <c r="Q683" s="112">
        <v>0</v>
      </c>
      <c r="R683" s="112">
        <v>0</v>
      </c>
      <c r="S683" s="112">
        <v>0</v>
      </c>
      <c r="T683" s="112">
        <v>0</v>
      </c>
      <c r="U683" s="112">
        <v>0</v>
      </c>
      <c r="V683" s="112">
        <v>0</v>
      </c>
      <c r="W683" s="112">
        <v>0</v>
      </c>
      <c r="X683" s="112">
        <v>0</v>
      </c>
      <c r="Y683" s="112">
        <v>0</v>
      </c>
      <c r="Z683" s="112">
        <v>0</v>
      </c>
      <c r="AA683" s="112">
        <v>10000</v>
      </c>
    </row>
    <row r="684" ht="13.5" customHeight="1" spans="1:27">
      <c r="A684" s="109"/>
      <c r="B684" s="109"/>
      <c r="C684" s="109"/>
      <c r="D684" s="110" t="s">
        <v>1114</v>
      </c>
      <c r="E684" s="110" t="s">
        <v>1115</v>
      </c>
      <c r="F684" s="109"/>
      <c r="G684" s="109"/>
      <c r="H684" s="111">
        <v>911000</v>
      </c>
      <c r="I684" s="112">
        <v>166000</v>
      </c>
      <c r="J684" s="112">
        <v>148000</v>
      </c>
      <c r="K684" s="112">
        <v>0</v>
      </c>
      <c r="L684" s="112">
        <v>40000</v>
      </c>
      <c r="M684" s="112">
        <v>14000</v>
      </c>
      <c r="N684" s="112">
        <v>140000</v>
      </c>
      <c r="O684" s="112">
        <v>38000</v>
      </c>
      <c r="P684" s="112">
        <v>65000</v>
      </c>
      <c r="Q684" s="112">
        <v>0</v>
      </c>
      <c r="R684" s="112">
        <v>14000</v>
      </c>
      <c r="S684" s="112">
        <v>15000</v>
      </c>
      <c r="T684" s="112">
        <v>0</v>
      </c>
      <c r="U684" s="112">
        <v>0</v>
      </c>
      <c r="V684" s="112">
        <v>80000</v>
      </c>
      <c r="W684" s="112">
        <v>0</v>
      </c>
      <c r="X684" s="112">
        <v>57000</v>
      </c>
      <c r="Y684" s="112">
        <v>0</v>
      </c>
      <c r="Z684" s="112">
        <v>0</v>
      </c>
      <c r="AA684" s="112">
        <v>134000</v>
      </c>
    </row>
    <row r="685" ht="13.5" customHeight="1" spans="1:27">
      <c r="A685" s="109"/>
      <c r="B685" s="109"/>
      <c r="C685" s="109"/>
      <c r="D685" s="110" t="s">
        <v>1116</v>
      </c>
      <c r="E685" s="110" t="s">
        <v>62</v>
      </c>
      <c r="F685" s="109"/>
      <c r="G685" s="109"/>
      <c r="H685" s="111">
        <v>911000</v>
      </c>
      <c r="I685" s="112">
        <v>166000</v>
      </c>
      <c r="J685" s="112">
        <v>148000</v>
      </c>
      <c r="K685" s="112">
        <v>0</v>
      </c>
      <c r="L685" s="112">
        <v>40000</v>
      </c>
      <c r="M685" s="112">
        <v>14000</v>
      </c>
      <c r="N685" s="112">
        <v>140000</v>
      </c>
      <c r="O685" s="112">
        <v>38000</v>
      </c>
      <c r="P685" s="112">
        <v>65000</v>
      </c>
      <c r="Q685" s="112">
        <v>0</v>
      </c>
      <c r="R685" s="112">
        <v>14000</v>
      </c>
      <c r="S685" s="112">
        <v>15000</v>
      </c>
      <c r="T685" s="112">
        <v>0</v>
      </c>
      <c r="U685" s="112">
        <v>0</v>
      </c>
      <c r="V685" s="112">
        <v>80000</v>
      </c>
      <c r="W685" s="112">
        <v>0</v>
      </c>
      <c r="X685" s="112">
        <v>57000</v>
      </c>
      <c r="Y685" s="112">
        <v>0</v>
      </c>
      <c r="Z685" s="112">
        <v>0</v>
      </c>
      <c r="AA685" s="112">
        <v>134000</v>
      </c>
    </row>
    <row r="686" ht="13.5" customHeight="1" spans="1:27">
      <c r="A686" s="110" t="s">
        <v>37</v>
      </c>
      <c r="B686" s="109"/>
      <c r="C686" s="109"/>
      <c r="D686" s="109"/>
      <c r="E686" s="110" t="s">
        <v>38</v>
      </c>
      <c r="F686" s="109"/>
      <c r="G686" s="109"/>
      <c r="H686" s="111">
        <v>565000</v>
      </c>
      <c r="I686" s="112">
        <v>58000</v>
      </c>
      <c r="J686" s="112">
        <v>58000</v>
      </c>
      <c r="K686" s="112">
        <v>0</v>
      </c>
      <c r="L686" s="112">
        <v>31000</v>
      </c>
      <c r="M686" s="112">
        <v>14000</v>
      </c>
      <c r="N686" s="112">
        <v>77000</v>
      </c>
      <c r="O686" s="112">
        <v>20000</v>
      </c>
      <c r="P686" s="112">
        <v>65000</v>
      </c>
      <c r="Q686" s="112">
        <v>0</v>
      </c>
      <c r="R686" s="112">
        <v>14000</v>
      </c>
      <c r="S686" s="112">
        <v>15000</v>
      </c>
      <c r="T686" s="112">
        <v>0</v>
      </c>
      <c r="U686" s="112">
        <v>0</v>
      </c>
      <c r="V686" s="112">
        <v>35000</v>
      </c>
      <c r="W686" s="112">
        <v>0</v>
      </c>
      <c r="X686" s="112">
        <v>57000</v>
      </c>
      <c r="Y686" s="112">
        <v>0</v>
      </c>
      <c r="Z686" s="112">
        <v>0</v>
      </c>
      <c r="AA686" s="112">
        <v>121000</v>
      </c>
    </row>
    <row r="687" ht="13.5" customHeight="1" spans="1:27">
      <c r="A687" s="109"/>
      <c r="B687" s="110" t="s">
        <v>58</v>
      </c>
      <c r="C687" s="109"/>
      <c r="D687" s="109"/>
      <c r="E687" s="110" t="s">
        <v>59</v>
      </c>
      <c r="F687" s="109"/>
      <c r="G687" s="109"/>
      <c r="H687" s="111">
        <v>7000</v>
      </c>
      <c r="I687" s="112">
        <v>0</v>
      </c>
      <c r="J687" s="112">
        <v>0</v>
      </c>
      <c r="K687" s="112">
        <v>0</v>
      </c>
      <c r="L687" s="112">
        <v>0</v>
      </c>
      <c r="M687" s="112">
        <v>0</v>
      </c>
      <c r="N687" s="112">
        <v>0</v>
      </c>
      <c r="O687" s="112">
        <v>0</v>
      </c>
      <c r="P687" s="112">
        <v>0</v>
      </c>
      <c r="Q687" s="112">
        <v>0</v>
      </c>
      <c r="R687" s="112">
        <v>0</v>
      </c>
      <c r="S687" s="112">
        <v>0</v>
      </c>
      <c r="T687" s="112">
        <v>0</v>
      </c>
      <c r="U687" s="112">
        <v>0</v>
      </c>
      <c r="V687" s="112">
        <v>0</v>
      </c>
      <c r="W687" s="112">
        <v>0</v>
      </c>
      <c r="X687" s="112">
        <v>0</v>
      </c>
      <c r="Y687" s="112">
        <v>0</v>
      </c>
      <c r="Z687" s="112">
        <v>0</v>
      </c>
      <c r="AA687" s="112">
        <v>7000</v>
      </c>
    </row>
    <row r="688" ht="13.5" customHeight="1" spans="1:27">
      <c r="A688" s="110" t="s">
        <v>37</v>
      </c>
      <c r="B688" s="110" t="s">
        <v>58</v>
      </c>
      <c r="C688" s="110" t="s">
        <v>60</v>
      </c>
      <c r="D688" s="109"/>
      <c r="E688" s="110" t="s">
        <v>765</v>
      </c>
      <c r="F688" s="110" t="s">
        <v>766</v>
      </c>
      <c r="G688" s="110" t="s">
        <v>1117</v>
      </c>
      <c r="H688" s="111">
        <v>7000</v>
      </c>
      <c r="I688" s="112">
        <v>0</v>
      </c>
      <c r="J688" s="112">
        <v>0</v>
      </c>
      <c r="K688" s="112">
        <v>0</v>
      </c>
      <c r="L688" s="112">
        <v>0</v>
      </c>
      <c r="M688" s="112">
        <v>0</v>
      </c>
      <c r="N688" s="112">
        <v>0</v>
      </c>
      <c r="O688" s="112">
        <v>0</v>
      </c>
      <c r="P688" s="112">
        <v>0</v>
      </c>
      <c r="Q688" s="112">
        <v>0</v>
      </c>
      <c r="R688" s="112">
        <v>0</v>
      </c>
      <c r="S688" s="112">
        <v>0</v>
      </c>
      <c r="T688" s="112">
        <v>0</v>
      </c>
      <c r="U688" s="112">
        <v>0</v>
      </c>
      <c r="V688" s="112">
        <v>0</v>
      </c>
      <c r="W688" s="112">
        <v>0</v>
      </c>
      <c r="X688" s="112">
        <v>0</v>
      </c>
      <c r="Y688" s="112">
        <v>0</v>
      </c>
      <c r="Z688" s="112">
        <v>0</v>
      </c>
      <c r="AA688" s="112">
        <v>7000</v>
      </c>
    </row>
    <row r="689" ht="13.5" customHeight="1" spans="1:27">
      <c r="A689" s="109"/>
      <c r="B689" s="110" t="s">
        <v>74</v>
      </c>
      <c r="C689" s="109"/>
      <c r="D689" s="109"/>
      <c r="E689" s="110" t="s">
        <v>75</v>
      </c>
      <c r="F689" s="109"/>
      <c r="G689" s="109"/>
      <c r="H689" s="111">
        <v>558000</v>
      </c>
      <c r="I689" s="112">
        <v>58000</v>
      </c>
      <c r="J689" s="112">
        <v>58000</v>
      </c>
      <c r="K689" s="112">
        <v>0</v>
      </c>
      <c r="L689" s="112">
        <v>31000</v>
      </c>
      <c r="M689" s="112">
        <v>14000</v>
      </c>
      <c r="N689" s="112">
        <v>77000</v>
      </c>
      <c r="O689" s="112">
        <v>20000</v>
      </c>
      <c r="P689" s="112">
        <v>65000</v>
      </c>
      <c r="Q689" s="112">
        <v>0</v>
      </c>
      <c r="R689" s="112">
        <v>14000</v>
      </c>
      <c r="S689" s="112">
        <v>15000</v>
      </c>
      <c r="T689" s="112">
        <v>0</v>
      </c>
      <c r="U689" s="112">
        <v>0</v>
      </c>
      <c r="V689" s="112">
        <v>35000</v>
      </c>
      <c r="W689" s="112">
        <v>0</v>
      </c>
      <c r="X689" s="112">
        <v>57000</v>
      </c>
      <c r="Y689" s="112">
        <v>0</v>
      </c>
      <c r="Z689" s="112">
        <v>0</v>
      </c>
      <c r="AA689" s="112">
        <v>114000</v>
      </c>
    </row>
    <row r="690" ht="13.5" customHeight="1" spans="1:27">
      <c r="A690" s="110" t="s">
        <v>37</v>
      </c>
      <c r="B690" s="110" t="s">
        <v>74</v>
      </c>
      <c r="C690" s="110" t="s">
        <v>76</v>
      </c>
      <c r="D690" s="109"/>
      <c r="E690" s="110" t="s">
        <v>765</v>
      </c>
      <c r="F690" s="110" t="s">
        <v>766</v>
      </c>
      <c r="G690" s="110" t="s">
        <v>1118</v>
      </c>
      <c r="H690" s="111">
        <v>50000</v>
      </c>
      <c r="I690" s="112">
        <v>0</v>
      </c>
      <c r="J690" s="112">
        <v>0</v>
      </c>
      <c r="K690" s="112">
        <v>0</v>
      </c>
      <c r="L690" s="112">
        <v>0</v>
      </c>
      <c r="M690" s="112">
        <v>0</v>
      </c>
      <c r="N690" s="112">
        <v>0</v>
      </c>
      <c r="O690" s="112">
        <v>0</v>
      </c>
      <c r="P690" s="112">
        <v>0</v>
      </c>
      <c r="Q690" s="112">
        <v>0</v>
      </c>
      <c r="R690" s="112">
        <v>0</v>
      </c>
      <c r="S690" s="112">
        <v>0</v>
      </c>
      <c r="T690" s="112">
        <v>0</v>
      </c>
      <c r="U690" s="112">
        <v>0</v>
      </c>
      <c r="V690" s="112">
        <v>0</v>
      </c>
      <c r="W690" s="112">
        <v>0</v>
      </c>
      <c r="X690" s="112">
        <v>0</v>
      </c>
      <c r="Y690" s="112">
        <v>0</v>
      </c>
      <c r="Z690" s="112">
        <v>0</v>
      </c>
      <c r="AA690" s="112">
        <v>50000</v>
      </c>
    </row>
    <row r="691" ht="13.5" customHeight="1" spans="1:27">
      <c r="A691" s="110" t="s">
        <v>37</v>
      </c>
      <c r="B691" s="110" t="s">
        <v>74</v>
      </c>
      <c r="C691" s="110" t="s">
        <v>76</v>
      </c>
      <c r="D691" s="109"/>
      <c r="E691" s="110" t="s">
        <v>765</v>
      </c>
      <c r="F691" s="110" t="s">
        <v>766</v>
      </c>
      <c r="G691" s="110" t="s">
        <v>1119</v>
      </c>
      <c r="H691" s="111">
        <v>50000</v>
      </c>
      <c r="I691" s="112">
        <v>0</v>
      </c>
      <c r="J691" s="112">
        <v>0</v>
      </c>
      <c r="K691" s="112">
        <v>0</v>
      </c>
      <c r="L691" s="112">
        <v>0</v>
      </c>
      <c r="M691" s="112">
        <v>0</v>
      </c>
      <c r="N691" s="112">
        <v>0</v>
      </c>
      <c r="O691" s="112">
        <v>0</v>
      </c>
      <c r="P691" s="112">
        <v>50000</v>
      </c>
      <c r="Q691" s="112">
        <v>0</v>
      </c>
      <c r="R691" s="112">
        <v>0</v>
      </c>
      <c r="S691" s="112">
        <v>0</v>
      </c>
      <c r="T691" s="112">
        <v>0</v>
      </c>
      <c r="U691" s="112">
        <v>0</v>
      </c>
      <c r="V691" s="112">
        <v>0</v>
      </c>
      <c r="W691" s="112">
        <v>0</v>
      </c>
      <c r="X691" s="112">
        <v>0</v>
      </c>
      <c r="Y691" s="112">
        <v>0</v>
      </c>
      <c r="Z691" s="112">
        <v>0</v>
      </c>
      <c r="AA691" s="112">
        <v>0</v>
      </c>
    </row>
    <row r="692" ht="13.5" customHeight="1" spans="1:27">
      <c r="A692" s="110" t="s">
        <v>37</v>
      </c>
      <c r="B692" s="110" t="s">
        <v>74</v>
      </c>
      <c r="C692" s="110" t="s">
        <v>76</v>
      </c>
      <c r="D692" s="109"/>
      <c r="E692" s="110" t="s">
        <v>765</v>
      </c>
      <c r="F692" s="110" t="s">
        <v>766</v>
      </c>
      <c r="G692" s="110" t="s">
        <v>1120</v>
      </c>
      <c r="H692" s="111">
        <v>50000</v>
      </c>
      <c r="I692" s="112">
        <v>0</v>
      </c>
      <c r="J692" s="112">
        <v>0</v>
      </c>
      <c r="K692" s="112">
        <v>0</v>
      </c>
      <c r="L692" s="112">
        <v>30000</v>
      </c>
      <c r="M692" s="112">
        <v>0</v>
      </c>
      <c r="N692" s="112">
        <v>0</v>
      </c>
      <c r="O692" s="112">
        <v>0</v>
      </c>
      <c r="P692" s="112">
        <v>0</v>
      </c>
      <c r="Q692" s="112">
        <v>0</v>
      </c>
      <c r="R692" s="112">
        <v>0</v>
      </c>
      <c r="S692" s="112">
        <v>0</v>
      </c>
      <c r="T692" s="112">
        <v>0</v>
      </c>
      <c r="U692" s="112">
        <v>0</v>
      </c>
      <c r="V692" s="112">
        <v>0</v>
      </c>
      <c r="W692" s="112">
        <v>0</v>
      </c>
      <c r="X692" s="112">
        <v>0</v>
      </c>
      <c r="Y692" s="112">
        <v>0</v>
      </c>
      <c r="Z692" s="112">
        <v>0</v>
      </c>
      <c r="AA692" s="112">
        <v>20000</v>
      </c>
    </row>
    <row r="693" ht="13.5" customHeight="1" spans="1:27">
      <c r="A693" s="110" t="s">
        <v>37</v>
      </c>
      <c r="B693" s="110" t="s">
        <v>74</v>
      </c>
      <c r="C693" s="110" t="s">
        <v>76</v>
      </c>
      <c r="D693" s="109"/>
      <c r="E693" s="110" t="s">
        <v>765</v>
      </c>
      <c r="F693" s="110" t="s">
        <v>766</v>
      </c>
      <c r="G693" s="110" t="s">
        <v>1121</v>
      </c>
      <c r="H693" s="111">
        <v>20000</v>
      </c>
      <c r="I693" s="112">
        <v>10000</v>
      </c>
      <c r="J693" s="112">
        <v>10000</v>
      </c>
      <c r="K693" s="112">
        <v>0</v>
      </c>
      <c r="L693" s="112">
        <v>0</v>
      </c>
      <c r="M693" s="112">
        <v>0</v>
      </c>
      <c r="N693" s="112">
        <v>0</v>
      </c>
      <c r="O693" s="112">
        <v>0</v>
      </c>
      <c r="P693" s="112">
        <v>0</v>
      </c>
      <c r="Q693" s="112">
        <v>0</v>
      </c>
      <c r="R693" s="112">
        <v>0</v>
      </c>
      <c r="S693" s="112">
        <v>0</v>
      </c>
      <c r="T693" s="112">
        <v>0</v>
      </c>
      <c r="U693" s="112">
        <v>0</v>
      </c>
      <c r="V693" s="112">
        <v>0</v>
      </c>
      <c r="W693" s="112">
        <v>0</v>
      </c>
      <c r="X693" s="112">
        <v>0</v>
      </c>
      <c r="Y693" s="112">
        <v>0</v>
      </c>
      <c r="Z693" s="112">
        <v>0</v>
      </c>
      <c r="AA693" s="112">
        <v>0</v>
      </c>
    </row>
    <row r="694" ht="13.5" customHeight="1" spans="1:27">
      <c r="A694" s="110" t="s">
        <v>37</v>
      </c>
      <c r="B694" s="110" t="s">
        <v>74</v>
      </c>
      <c r="C694" s="110" t="s">
        <v>76</v>
      </c>
      <c r="D694" s="109"/>
      <c r="E694" s="110" t="s">
        <v>765</v>
      </c>
      <c r="F694" s="110" t="s">
        <v>766</v>
      </c>
      <c r="G694" s="110" t="s">
        <v>1122</v>
      </c>
      <c r="H694" s="111">
        <v>22000</v>
      </c>
      <c r="I694" s="112">
        <v>5000</v>
      </c>
      <c r="J694" s="112">
        <v>5000</v>
      </c>
      <c r="K694" s="112">
        <v>0</v>
      </c>
      <c r="L694" s="112">
        <v>0</v>
      </c>
      <c r="M694" s="112">
        <v>0</v>
      </c>
      <c r="N694" s="112">
        <v>5000</v>
      </c>
      <c r="O694" s="112">
        <v>3000</v>
      </c>
      <c r="P694" s="112">
        <v>0</v>
      </c>
      <c r="Q694" s="112">
        <v>0</v>
      </c>
      <c r="R694" s="112">
        <v>4000</v>
      </c>
      <c r="S694" s="112">
        <v>0</v>
      </c>
      <c r="T694" s="112">
        <v>0</v>
      </c>
      <c r="U694" s="112">
        <v>0</v>
      </c>
      <c r="V694" s="112">
        <v>0</v>
      </c>
      <c r="W694" s="112">
        <v>0</v>
      </c>
      <c r="X694" s="112">
        <v>0</v>
      </c>
      <c r="Y694" s="112">
        <v>0</v>
      </c>
      <c r="Z694" s="112">
        <v>0</v>
      </c>
      <c r="AA694" s="112">
        <v>0</v>
      </c>
    </row>
    <row r="695" ht="13.5" customHeight="1" spans="1:27">
      <c r="A695" s="110" t="s">
        <v>37</v>
      </c>
      <c r="B695" s="110" t="s">
        <v>74</v>
      </c>
      <c r="C695" s="110" t="s">
        <v>76</v>
      </c>
      <c r="D695" s="109"/>
      <c r="E695" s="110" t="s">
        <v>765</v>
      </c>
      <c r="F695" s="110" t="s">
        <v>766</v>
      </c>
      <c r="G695" s="110" t="s">
        <v>1123</v>
      </c>
      <c r="H695" s="111">
        <v>30000</v>
      </c>
      <c r="I695" s="112">
        <v>10000</v>
      </c>
      <c r="J695" s="112">
        <v>10000</v>
      </c>
      <c r="K695" s="112">
        <v>0</v>
      </c>
      <c r="L695" s="112">
        <v>0</v>
      </c>
      <c r="M695" s="112">
        <v>0</v>
      </c>
      <c r="N695" s="112">
        <v>0</v>
      </c>
      <c r="O695" s="112">
        <v>0</v>
      </c>
      <c r="P695" s="112">
        <v>0</v>
      </c>
      <c r="Q695" s="112">
        <v>0</v>
      </c>
      <c r="R695" s="112">
        <v>0</v>
      </c>
      <c r="S695" s="112">
        <v>0</v>
      </c>
      <c r="T695" s="112">
        <v>0</v>
      </c>
      <c r="U695" s="112">
        <v>0</v>
      </c>
      <c r="V695" s="112">
        <v>0</v>
      </c>
      <c r="W695" s="112">
        <v>0</v>
      </c>
      <c r="X695" s="112">
        <v>0</v>
      </c>
      <c r="Y695" s="112">
        <v>0</v>
      </c>
      <c r="Z695" s="112">
        <v>0</v>
      </c>
      <c r="AA695" s="112">
        <v>10000</v>
      </c>
    </row>
    <row r="696" ht="13.5" customHeight="1" spans="1:27">
      <c r="A696" s="110" t="s">
        <v>37</v>
      </c>
      <c r="B696" s="110" t="s">
        <v>74</v>
      </c>
      <c r="C696" s="110" t="s">
        <v>76</v>
      </c>
      <c r="D696" s="109"/>
      <c r="E696" s="110" t="s">
        <v>765</v>
      </c>
      <c r="F696" s="110" t="s">
        <v>766</v>
      </c>
      <c r="G696" s="110" t="s">
        <v>1124</v>
      </c>
      <c r="H696" s="111">
        <v>8000</v>
      </c>
      <c r="I696" s="112">
        <v>3000</v>
      </c>
      <c r="J696" s="112">
        <v>3000</v>
      </c>
      <c r="K696" s="112">
        <v>0</v>
      </c>
      <c r="L696" s="112">
        <v>0</v>
      </c>
      <c r="M696" s="112">
        <v>0</v>
      </c>
      <c r="N696" s="112">
        <v>0</v>
      </c>
      <c r="O696" s="112">
        <v>0</v>
      </c>
      <c r="P696" s="112">
        <v>0</v>
      </c>
      <c r="Q696" s="112">
        <v>0</v>
      </c>
      <c r="R696" s="112">
        <v>0</v>
      </c>
      <c r="S696" s="112">
        <v>0</v>
      </c>
      <c r="T696" s="112">
        <v>0</v>
      </c>
      <c r="U696" s="112">
        <v>0</v>
      </c>
      <c r="V696" s="112">
        <v>0</v>
      </c>
      <c r="W696" s="112">
        <v>0</v>
      </c>
      <c r="X696" s="112">
        <v>0</v>
      </c>
      <c r="Y696" s="112">
        <v>0</v>
      </c>
      <c r="Z696" s="112">
        <v>0</v>
      </c>
      <c r="AA696" s="112">
        <v>2000</v>
      </c>
    </row>
    <row r="697" ht="13.5" customHeight="1" spans="1:27">
      <c r="A697" s="110" t="s">
        <v>37</v>
      </c>
      <c r="B697" s="110" t="s">
        <v>74</v>
      </c>
      <c r="C697" s="110" t="s">
        <v>76</v>
      </c>
      <c r="D697" s="109"/>
      <c r="E697" s="110" t="s">
        <v>765</v>
      </c>
      <c r="F697" s="110" t="s">
        <v>766</v>
      </c>
      <c r="G697" s="110" t="s">
        <v>1125</v>
      </c>
      <c r="H697" s="111">
        <v>10000</v>
      </c>
      <c r="I697" s="112">
        <v>0</v>
      </c>
      <c r="J697" s="112">
        <v>0</v>
      </c>
      <c r="K697" s="112">
        <v>0</v>
      </c>
      <c r="L697" s="112">
        <v>0</v>
      </c>
      <c r="M697" s="112">
        <v>0</v>
      </c>
      <c r="N697" s="112">
        <v>0</v>
      </c>
      <c r="O697" s="112">
        <v>0</v>
      </c>
      <c r="P697" s="112">
        <v>0</v>
      </c>
      <c r="Q697" s="112">
        <v>0</v>
      </c>
      <c r="R697" s="112">
        <v>0</v>
      </c>
      <c r="S697" s="112">
        <v>0</v>
      </c>
      <c r="T697" s="112">
        <v>0</v>
      </c>
      <c r="U697" s="112">
        <v>0</v>
      </c>
      <c r="V697" s="112">
        <v>0</v>
      </c>
      <c r="W697" s="112">
        <v>0</v>
      </c>
      <c r="X697" s="112">
        <v>0</v>
      </c>
      <c r="Y697" s="112">
        <v>0</v>
      </c>
      <c r="Z697" s="112">
        <v>0</v>
      </c>
      <c r="AA697" s="112">
        <v>10000</v>
      </c>
    </row>
    <row r="698" ht="13.5" customHeight="1" spans="1:27">
      <c r="A698" s="110" t="s">
        <v>37</v>
      </c>
      <c r="B698" s="110" t="s">
        <v>74</v>
      </c>
      <c r="C698" s="110" t="s">
        <v>76</v>
      </c>
      <c r="D698" s="109"/>
      <c r="E698" s="110" t="s">
        <v>765</v>
      </c>
      <c r="F698" s="110" t="s">
        <v>766</v>
      </c>
      <c r="G698" s="110" t="s">
        <v>1126</v>
      </c>
      <c r="H698" s="111">
        <v>30000</v>
      </c>
      <c r="I698" s="112">
        <v>5000</v>
      </c>
      <c r="J698" s="112">
        <v>5000</v>
      </c>
      <c r="K698" s="112">
        <v>0</v>
      </c>
      <c r="L698" s="112">
        <v>0</v>
      </c>
      <c r="M698" s="112">
        <v>0</v>
      </c>
      <c r="N698" s="112">
        <v>5000</v>
      </c>
      <c r="O698" s="112">
        <v>0</v>
      </c>
      <c r="P698" s="112">
        <v>0</v>
      </c>
      <c r="Q698" s="112">
        <v>0</v>
      </c>
      <c r="R698" s="112">
        <v>0</v>
      </c>
      <c r="S698" s="112">
        <v>0</v>
      </c>
      <c r="T698" s="112">
        <v>0</v>
      </c>
      <c r="U698" s="112">
        <v>0</v>
      </c>
      <c r="V698" s="112">
        <v>0</v>
      </c>
      <c r="W698" s="112">
        <v>0</v>
      </c>
      <c r="X698" s="112">
        <v>0</v>
      </c>
      <c r="Y698" s="112">
        <v>0</v>
      </c>
      <c r="Z698" s="112">
        <v>0</v>
      </c>
      <c r="AA698" s="112">
        <v>15000</v>
      </c>
    </row>
    <row r="699" ht="13.5" customHeight="1" spans="1:27">
      <c r="A699" s="110" t="s">
        <v>37</v>
      </c>
      <c r="B699" s="110" t="s">
        <v>74</v>
      </c>
      <c r="C699" s="110" t="s">
        <v>76</v>
      </c>
      <c r="D699" s="109"/>
      <c r="E699" s="110" t="s">
        <v>765</v>
      </c>
      <c r="F699" s="110" t="s">
        <v>766</v>
      </c>
      <c r="G699" s="110" t="s">
        <v>1127</v>
      </c>
      <c r="H699" s="111">
        <v>20000</v>
      </c>
      <c r="I699" s="112">
        <v>5000</v>
      </c>
      <c r="J699" s="112">
        <v>5000</v>
      </c>
      <c r="K699" s="112">
        <v>0</v>
      </c>
      <c r="L699" s="112">
        <v>0</v>
      </c>
      <c r="M699" s="112">
        <v>0</v>
      </c>
      <c r="N699" s="112">
        <v>0</v>
      </c>
      <c r="O699" s="112">
        <v>0</v>
      </c>
      <c r="P699" s="112">
        <v>0</v>
      </c>
      <c r="Q699" s="112">
        <v>0</v>
      </c>
      <c r="R699" s="112">
        <v>0</v>
      </c>
      <c r="S699" s="112">
        <v>5000</v>
      </c>
      <c r="T699" s="112">
        <v>0</v>
      </c>
      <c r="U699" s="112">
        <v>0</v>
      </c>
      <c r="V699" s="112">
        <v>0</v>
      </c>
      <c r="W699" s="112">
        <v>0</v>
      </c>
      <c r="X699" s="112">
        <v>0</v>
      </c>
      <c r="Y699" s="112">
        <v>0</v>
      </c>
      <c r="Z699" s="112">
        <v>0</v>
      </c>
      <c r="AA699" s="112">
        <v>5000</v>
      </c>
    </row>
    <row r="700" ht="13.5" customHeight="1" spans="1:27">
      <c r="A700" s="110" t="s">
        <v>37</v>
      </c>
      <c r="B700" s="110" t="s">
        <v>74</v>
      </c>
      <c r="C700" s="110" t="s">
        <v>76</v>
      </c>
      <c r="D700" s="109"/>
      <c r="E700" s="110" t="s">
        <v>765</v>
      </c>
      <c r="F700" s="110" t="s">
        <v>766</v>
      </c>
      <c r="G700" s="110" t="s">
        <v>1128</v>
      </c>
      <c r="H700" s="111">
        <v>233000</v>
      </c>
      <c r="I700" s="112">
        <v>10000</v>
      </c>
      <c r="J700" s="112">
        <v>10000</v>
      </c>
      <c r="K700" s="112">
        <v>0</v>
      </c>
      <c r="L700" s="112">
        <v>0</v>
      </c>
      <c r="M700" s="112">
        <v>14000</v>
      </c>
      <c r="N700" s="112">
        <v>60000</v>
      </c>
      <c r="O700" s="112">
        <v>15000</v>
      </c>
      <c r="P700" s="112">
        <v>15000</v>
      </c>
      <c r="Q700" s="112">
        <v>0</v>
      </c>
      <c r="R700" s="112">
        <v>10000</v>
      </c>
      <c r="S700" s="112">
        <v>10000</v>
      </c>
      <c r="T700" s="112">
        <v>0</v>
      </c>
      <c r="U700" s="112">
        <v>0</v>
      </c>
      <c r="V700" s="112">
        <v>30000</v>
      </c>
      <c r="W700" s="112">
        <v>0</v>
      </c>
      <c r="X700" s="112">
        <v>57000</v>
      </c>
      <c r="Y700" s="112">
        <v>0</v>
      </c>
      <c r="Z700" s="112">
        <v>0</v>
      </c>
      <c r="AA700" s="112">
        <v>2000</v>
      </c>
    </row>
    <row r="701" ht="13.5" customHeight="1" spans="1:27">
      <c r="A701" s="110" t="s">
        <v>37</v>
      </c>
      <c r="B701" s="110" t="s">
        <v>74</v>
      </c>
      <c r="C701" s="110" t="s">
        <v>76</v>
      </c>
      <c r="D701" s="109"/>
      <c r="E701" s="110" t="s">
        <v>765</v>
      </c>
      <c r="F701" s="110" t="s">
        <v>980</v>
      </c>
      <c r="G701" s="110" t="s">
        <v>1129</v>
      </c>
      <c r="H701" s="111">
        <v>35000</v>
      </c>
      <c r="I701" s="112">
        <v>10000</v>
      </c>
      <c r="J701" s="112">
        <v>10000</v>
      </c>
      <c r="K701" s="112">
        <v>0</v>
      </c>
      <c r="L701" s="112">
        <v>1000</v>
      </c>
      <c r="M701" s="112">
        <v>0</v>
      </c>
      <c r="N701" s="112">
        <v>7000</v>
      </c>
      <c r="O701" s="112">
        <v>2000</v>
      </c>
      <c r="P701" s="112">
        <v>0</v>
      </c>
      <c r="Q701" s="112">
        <v>0</v>
      </c>
      <c r="R701" s="112">
        <v>0</v>
      </c>
      <c r="S701" s="112">
        <v>0</v>
      </c>
      <c r="T701" s="112">
        <v>0</v>
      </c>
      <c r="U701" s="112">
        <v>0</v>
      </c>
      <c r="V701" s="112">
        <v>5000</v>
      </c>
      <c r="W701" s="112">
        <v>0</v>
      </c>
      <c r="X701" s="112">
        <v>0</v>
      </c>
      <c r="Y701" s="112">
        <v>0</v>
      </c>
      <c r="Z701" s="112">
        <v>0</v>
      </c>
      <c r="AA701" s="112">
        <v>0</v>
      </c>
    </row>
    <row r="702" ht="13.5" customHeight="1" spans="1:27">
      <c r="A702" s="110" t="s">
        <v>612</v>
      </c>
      <c r="B702" s="109"/>
      <c r="C702" s="109"/>
      <c r="D702" s="109"/>
      <c r="E702" s="110" t="s">
        <v>613</v>
      </c>
      <c r="F702" s="109"/>
      <c r="G702" s="109"/>
      <c r="H702" s="111">
        <v>346000</v>
      </c>
      <c r="I702" s="112">
        <v>108000</v>
      </c>
      <c r="J702" s="112">
        <v>90000</v>
      </c>
      <c r="K702" s="112">
        <v>0</v>
      </c>
      <c r="L702" s="112">
        <v>9000</v>
      </c>
      <c r="M702" s="112">
        <v>0</v>
      </c>
      <c r="N702" s="112">
        <v>63000</v>
      </c>
      <c r="O702" s="112">
        <v>18000</v>
      </c>
      <c r="P702" s="112">
        <v>0</v>
      </c>
      <c r="Q702" s="112">
        <v>0</v>
      </c>
      <c r="R702" s="112">
        <v>0</v>
      </c>
      <c r="S702" s="112">
        <v>0</v>
      </c>
      <c r="T702" s="112">
        <v>0</v>
      </c>
      <c r="U702" s="112">
        <v>0</v>
      </c>
      <c r="V702" s="112">
        <v>45000</v>
      </c>
      <c r="W702" s="112">
        <v>0</v>
      </c>
      <c r="X702" s="112">
        <v>0</v>
      </c>
      <c r="Y702" s="112">
        <v>0</v>
      </c>
      <c r="Z702" s="112">
        <v>0</v>
      </c>
      <c r="AA702" s="112">
        <v>13000</v>
      </c>
    </row>
    <row r="703" ht="13.5" customHeight="1" spans="1:27">
      <c r="A703" s="109"/>
      <c r="B703" s="110" t="s">
        <v>670</v>
      </c>
      <c r="C703" s="109"/>
      <c r="D703" s="109"/>
      <c r="E703" s="110" t="s">
        <v>671</v>
      </c>
      <c r="F703" s="109"/>
      <c r="G703" s="109"/>
      <c r="H703" s="111">
        <v>346000</v>
      </c>
      <c r="I703" s="112">
        <v>108000</v>
      </c>
      <c r="J703" s="112">
        <v>90000</v>
      </c>
      <c r="K703" s="112">
        <v>0</v>
      </c>
      <c r="L703" s="112">
        <v>9000</v>
      </c>
      <c r="M703" s="112">
        <v>0</v>
      </c>
      <c r="N703" s="112">
        <v>63000</v>
      </c>
      <c r="O703" s="112">
        <v>18000</v>
      </c>
      <c r="P703" s="112">
        <v>0</v>
      </c>
      <c r="Q703" s="112">
        <v>0</v>
      </c>
      <c r="R703" s="112">
        <v>0</v>
      </c>
      <c r="S703" s="112">
        <v>0</v>
      </c>
      <c r="T703" s="112">
        <v>0</v>
      </c>
      <c r="U703" s="112">
        <v>0</v>
      </c>
      <c r="V703" s="112">
        <v>45000</v>
      </c>
      <c r="W703" s="112">
        <v>0</v>
      </c>
      <c r="X703" s="112">
        <v>0</v>
      </c>
      <c r="Y703" s="112">
        <v>0</v>
      </c>
      <c r="Z703" s="112">
        <v>0</v>
      </c>
      <c r="AA703" s="112">
        <v>13000</v>
      </c>
    </row>
    <row r="704" ht="13.5" customHeight="1" spans="1:27">
      <c r="A704" s="110" t="s">
        <v>612</v>
      </c>
      <c r="B704" s="110" t="s">
        <v>670</v>
      </c>
      <c r="C704" s="110" t="s">
        <v>672</v>
      </c>
      <c r="D704" s="109"/>
      <c r="E704" s="110" t="s">
        <v>991</v>
      </c>
      <c r="F704" s="110" t="s">
        <v>980</v>
      </c>
      <c r="G704" s="110" t="s">
        <v>1130</v>
      </c>
      <c r="H704" s="111">
        <v>10000</v>
      </c>
      <c r="I704" s="112">
        <v>5000</v>
      </c>
      <c r="J704" s="112">
        <v>0</v>
      </c>
      <c r="K704" s="112">
        <v>0</v>
      </c>
      <c r="L704" s="112">
        <v>0</v>
      </c>
      <c r="M704" s="112">
        <v>0</v>
      </c>
      <c r="N704" s="112">
        <v>0</v>
      </c>
      <c r="O704" s="112">
        <v>0</v>
      </c>
      <c r="P704" s="112">
        <v>0</v>
      </c>
      <c r="Q704" s="112">
        <v>0</v>
      </c>
      <c r="R704" s="112">
        <v>0</v>
      </c>
      <c r="S704" s="112">
        <v>0</v>
      </c>
      <c r="T704" s="112">
        <v>0</v>
      </c>
      <c r="U704" s="112">
        <v>0</v>
      </c>
      <c r="V704" s="112">
        <v>0</v>
      </c>
      <c r="W704" s="112">
        <v>0</v>
      </c>
      <c r="X704" s="112">
        <v>0</v>
      </c>
      <c r="Y704" s="112">
        <v>0</v>
      </c>
      <c r="Z704" s="112">
        <v>0</v>
      </c>
      <c r="AA704" s="112">
        <v>5000</v>
      </c>
    </row>
    <row r="705" ht="13.5" customHeight="1" spans="1:27">
      <c r="A705" s="110" t="s">
        <v>612</v>
      </c>
      <c r="B705" s="110" t="s">
        <v>670</v>
      </c>
      <c r="C705" s="110" t="s">
        <v>672</v>
      </c>
      <c r="D705" s="109"/>
      <c r="E705" s="110" t="s">
        <v>991</v>
      </c>
      <c r="F705" s="110" t="s">
        <v>980</v>
      </c>
      <c r="G705" s="110" t="s">
        <v>1131</v>
      </c>
      <c r="H705" s="111">
        <v>16000</v>
      </c>
      <c r="I705" s="112">
        <v>8000</v>
      </c>
      <c r="J705" s="112">
        <v>0</v>
      </c>
      <c r="K705" s="112">
        <v>0</v>
      </c>
      <c r="L705" s="112">
        <v>0</v>
      </c>
      <c r="M705" s="112">
        <v>0</v>
      </c>
      <c r="N705" s="112">
        <v>0</v>
      </c>
      <c r="O705" s="112">
        <v>0</v>
      </c>
      <c r="P705" s="112">
        <v>0</v>
      </c>
      <c r="Q705" s="112">
        <v>0</v>
      </c>
      <c r="R705" s="112">
        <v>0</v>
      </c>
      <c r="S705" s="112">
        <v>0</v>
      </c>
      <c r="T705" s="112">
        <v>0</v>
      </c>
      <c r="U705" s="112">
        <v>0</v>
      </c>
      <c r="V705" s="112">
        <v>0</v>
      </c>
      <c r="W705" s="112">
        <v>0</v>
      </c>
      <c r="X705" s="112">
        <v>0</v>
      </c>
      <c r="Y705" s="112">
        <v>0</v>
      </c>
      <c r="Z705" s="112">
        <v>0</v>
      </c>
      <c r="AA705" s="112">
        <v>8000</v>
      </c>
    </row>
    <row r="706" ht="13.5" customHeight="1" spans="1:27">
      <c r="A706" s="110" t="s">
        <v>612</v>
      </c>
      <c r="B706" s="110" t="s">
        <v>670</v>
      </c>
      <c r="C706" s="110" t="s">
        <v>672</v>
      </c>
      <c r="D706" s="109"/>
      <c r="E706" s="110" t="s">
        <v>991</v>
      </c>
      <c r="F706" s="110" t="s">
        <v>980</v>
      </c>
      <c r="G706" s="110" t="s">
        <v>1132</v>
      </c>
      <c r="H706" s="111">
        <v>35000</v>
      </c>
      <c r="I706" s="112">
        <v>10000</v>
      </c>
      <c r="J706" s="112">
        <v>10000</v>
      </c>
      <c r="K706" s="112">
        <v>0</v>
      </c>
      <c r="L706" s="112">
        <v>1000</v>
      </c>
      <c r="M706" s="112">
        <v>0</v>
      </c>
      <c r="N706" s="112">
        <v>7000</v>
      </c>
      <c r="O706" s="112">
        <v>2000</v>
      </c>
      <c r="P706" s="112">
        <v>0</v>
      </c>
      <c r="Q706" s="112">
        <v>0</v>
      </c>
      <c r="R706" s="112">
        <v>0</v>
      </c>
      <c r="S706" s="112">
        <v>0</v>
      </c>
      <c r="T706" s="112">
        <v>0</v>
      </c>
      <c r="U706" s="112">
        <v>0</v>
      </c>
      <c r="V706" s="112">
        <v>5000</v>
      </c>
      <c r="W706" s="112">
        <v>0</v>
      </c>
      <c r="X706" s="112">
        <v>0</v>
      </c>
      <c r="Y706" s="112">
        <v>0</v>
      </c>
      <c r="Z706" s="112">
        <v>0</v>
      </c>
      <c r="AA706" s="112">
        <v>0</v>
      </c>
    </row>
    <row r="707" ht="13.5" customHeight="1" spans="1:27">
      <c r="A707" s="110" t="s">
        <v>612</v>
      </c>
      <c r="B707" s="110" t="s">
        <v>670</v>
      </c>
      <c r="C707" s="110" t="s">
        <v>672</v>
      </c>
      <c r="D707" s="109"/>
      <c r="E707" s="110" t="s">
        <v>991</v>
      </c>
      <c r="F707" s="110" t="s">
        <v>980</v>
      </c>
      <c r="G707" s="110" t="s">
        <v>1133</v>
      </c>
      <c r="H707" s="111">
        <v>40000</v>
      </c>
      <c r="I707" s="112">
        <v>15000</v>
      </c>
      <c r="J707" s="112">
        <v>10000</v>
      </c>
      <c r="K707" s="112">
        <v>0</v>
      </c>
      <c r="L707" s="112">
        <v>1000</v>
      </c>
      <c r="M707" s="112">
        <v>0</v>
      </c>
      <c r="N707" s="112">
        <v>7000</v>
      </c>
      <c r="O707" s="112">
        <v>2000</v>
      </c>
      <c r="P707" s="112">
        <v>0</v>
      </c>
      <c r="Q707" s="112">
        <v>0</v>
      </c>
      <c r="R707" s="112">
        <v>0</v>
      </c>
      <c r="S707" s="112">
        <v>0</v>
      </c>
      <c r="T707" s="112">
        <v>0</v>
      </c>
      <c r="U707" s="112">
        <v>0</v>
      </c>
      <c r="V707" s="112">
        <v>5000</v>
      </c>
      <c r="W707" s="112">
        <v>0</v>
      </c>
      <c r="X707" s="112">
        <v>0</v>
      </c>
      <c r="Y707" s="112">
        <v>0</v>
      </c>
      <c r="Z707" s="112">
        <v>0</v>
      </c>
      <c r="AA707" s="112">
        <v>0</v>
      </c>
    </row>
    <row r="708" ht="13.5" customHeight="1" spans="1:27">
      <c r="A708" s="110" t="s">
        <v>612</v>
      </c>
      <c r="B708" s="110" t="s">
        <v>670</v>
      </c>
      <c r="C708" s="110" t="s">
        <v>672</v>
      </c>
      <c r="D708" s="109"/>
      <c r="E708" s="110" t="s">
        <v>991</v>
      </c>
      <c r="F708" s="110" t="s">
        <v>980</v>
      </c>
      <c r="G708" s="110" t="s">
        <v>1134</v>
      </c>
      <c r="H708" s="111">
        <v>35000</v>
      </c>
      <c r="I708" s="112">
        <v>10000</v>
      </c>
      <c r="J708" s="112">
        <v>10000</v>
      </c>
      <c r="K708" s="112">
        <v>0</v>
      </c>
      <c r="L708" s="112">
        <v>1000</v>
      </c>
      <c r="M708" s="112">
        <v>0</v>
      </c>
      <c r="N708" s="112">
        <v>7000</v>
      </c>
      <c r="O708" s="112">
        <v>2000</v>
      </c>
      <c r="P708" s="112">
        <v>0</v>
      </c>
      <c r="Q708" s="112">
        <v>0</v>
      </c>
      <c r="R708" s="112">
        <v>0</v>
      </c>
      <c r="S708" s="112">
        <v>0</v>
      </c>
      <c r="T708" s="112">
        <v>0</v>
      </c>
      <c r="U708" s="112">
        <v>0</v>
      </c>
      <c r="V708" s="112">
        <v>5000</v>
      </c>
      <c r="W708" s="112">
        <v>0</v>
      </c>
      <c r="X708" s="112">
        <v>0</v>
      </c>
      <c r="Y708" s="112">
        <v>0</v>
      </c>
      <c r="Z708" s="112">
        <v>0</v>
      </c>
      <c r="AA708" s="112">
        <v>0</v>
      </c>
    </row>
    <row r="709" ht="13.5" customHeight="1" spans="1:27">
      <c r="A709" s="110" t="s">
        <v>612</v>
      </c>
      <c r="B709" s="110" t="s">
        <v>670</v>
      </c>
      <c r="C709" s="110" t="s">
        <v>672</v>
      </c>
      <c r="D709" s="109"/>
      <c r="E709" s="110" t="s">
        <v>991</v>
      </c>
      <c r="F709" s="110" t="s">
        <v>980</v>
      </c>
      <c r="G709" s="110" t="s">
        <v>1135</v>
      </c>
      <c r="H709" s="111">
        <v>35000</v>
      </c>
      <c r="I709" s="112">
        <v>10000</v>
      </c>
      <c r="J709" s="112">
        <v>10000</v>
      </c>
      <c r="K709" s="112">
        <v>0</v>
      </c>
      <c r="L709" s="112">
        <v>1000</v>
      </c>
      <c r="M709" s="112">
        <v>0</v>
      </c>
      <c r="N709" s="112">
        <v>7000</v>
      </c>
      <c r="O709" s="112">
        <v>2000</v>
      </c>
      <c r="P709" s="112">
        <v>0</v>
      </c>
      <c r="Q709" s="112">
        <v>0</v>
      </c>
      <c r="R709" s="112">
        <v>0</v>
      </c>
      <c r="S709" s="112">
        <v>0</v>
      </c>
      <c r="T709" s="112">
        <v>0</v>
      </c>
      <c r="U709" s="112">
        <v>0</v>
      </c>
      <c r="V709" s="112">
        <v>5000</v>
      </c>
      <c r="W709" s="112">
        <v>0</v>
      </c>
      <c r="X709" s="112">
        <v>0</v>
      </c>
      <c r="Y709" s="112">
        <v>0</v>
      </c>
      <c r="Z709" s="112">
        <v>0</v>
      </c>
      <c r="AA709" s="112">
        <v>0</v>
      </c>
    </row>
    <row r="710" ht="13.5" customHeight="1" spans="1:27">
      <c r="A710" s="110" t="s">
        <v>612</v>
      </c>
      <c r="B710" s="110" t="s">
        <v>670</v>
      </c>
      <c r="C710" s="110" t="s">
        <v>672</v>
      </c>
      <c r="D710" s="109"/>
      <c r="E710" s="110" t="s">
        <v>991</v>
      </c>
      <c r="F710" s="110" t="s">
        <v>980</v>
      </c>
      <c r="G710" s="110" t="s">
        <v>1136</v>
      </c>
      <c r="H710" s="111">
        <v>35000</v>
      </c>
      <c r="I710" s="112">
        <v>10000</v>
      </c>
      <c r="J710" s="112">
        <v>10000</v>
      </c>
      <c r="K710" s="112">
        <v>0</v>
      </c>
      <c r="L710" s="112">
        <v>1000</v>
      </c>
      <c r="M710" s="112">
        <v>0</v>
      </c>
      <c r="N710" s="112">
        <v>7000</v>
      </c>
      <c r="O710" s="112">
        <v>2000</v>
      </c>
      <c r="P710" s="112">
        <v>0</v>
      </c>
      <c r="Q710" s="112">
        <v>0</v>
      </c>
      <c r="R710" s="112">
        <v>0</v>
      </c>
      <c r="S710" s="112">
        <v>0</v>
      </c>
      <c r="T710" s="112">
        <v>0</v>
      </c>
      <c r="U710" s="112">
        <v>0</v>
      </c>
      <c r="V710" s="112">
        <v>5000</v>
      </c>
      <c r="W710" s="112">
        <v>0</v>
      </c>
      <c r="X710" s="112">
        <v>0</v>
      </c>
      <c r="Y710" s="112">
        <v>0</v>
      </c>
      <c r="Z710" s="112">
        <v>0</v>
      </c>
      <c r="AA710" s="112">
        <v>0</v>
      </c>
    </row>
    <row r="711" ht="13.5" customHeight="1" spans="1:27">
      <c r="A711" s="110" t="s">
        <v>612</v>
      </c>
      <c r="B711" s="110" t="s">
        <v>670</v>
      </c>
      <c r="C711" s="110" t="s">
        <v>672</v>
      </c>
      <c r="D711" s="109"/>
      <c r="E711" s="110" t="s">
        <v>991</v>
      </c>
      <c r="F711" s="110" t="s">
        <v>980</v>
      </c>
      <c r="G711" s="110" t="s">
        <v>1137</v>
      </c>
      <c r="H711" s="111">
        <v>35000</v>
      </c>
      <c r="I711" s="112">
        <v>10000</v>
      </c>
      <c r="J711" s="112">
        <v>10000</v>
      </c>
      <c r="K711" s="112">
        <v>0</v>
      </c>
      <c r="L711" s="112">
        <v>1000</v>
      </c>
      <c r="M711" s="112">
        <v>0</v>
      </c>
      <c r="N711" s="112">
        <v>7000</v>
      </c>
      <c r="O711" s="112">
        <v>2000</v>
      </c>
      <c r="P711" s="112">
        <v>0</v>
      </c>
      <c r="Q711" s="112">
        <v>0</v>
      </c>
      <c r="R711" s="112">
        <v>0</v>
      </c>
      <c r="S711" s="112">
        <v>0</v>
      </c>
      <c r="T711" s="112">
        <v>0</v>
      </c>
      <c r="U711" s="112">
        <v>0</v>
      </c>
      <c r="V711" s="112">
        <v>5000</v>
      </c>
      <c r="W711" s="112">
        <v>0</v>
      </c>
      <c r="X711" s="112">
        <v>0</v>
      </c>
      <c r="Y711" s="112">
        <v>0</v>
      </c>
      <c r="Z711" s="112">
        <v>0</v>
      </c>
      <c r="AA711" s="112">
        <v>0</v>
      </c>
    </row>
    <row r="712" ht="13.5" customHeight="1" spans="1:27">
      <c r="A712" s="110" t="s">
        <v>612</v>
      </c>
      <c r="B712" s="110" t="s">
        <v>670</v>
      </c>
      <c r="C712" s="110" t="s">
        <v>672</v>
      </c>
      <c r="D712" s="109"/>
      <c r="E712" s="110" t="s">
        <v>991</v>
      </c>
      <c r="F712" s="110" t="s">
        <v>980</v>
      </c>
      <c r="G712" s="110" t="s">
        <v>1138</v>
      </c>
      <c r="H712" s="111">
        <v>35000</v>
      </c>
      <c r="I712" s="112">
        <v>10000</v>
      </c>
      <c r="J712" s="112">
        <v>10000</v>
      </c>
      <c r="K712" s="112">
        <v>0</v>
      </c>
      <c r="L712" s="112">
        <v>1000</v>
      </c>
      <c r="M712" s="112">
        <v>0</v>
      </c>
      <c r="N712" s="112">
        <v>7000</v>
      </c>
      <c r="O712" s="112">
        <v>2000</v>
      </c>
      <c r="P712" s="112">
        <v>0</v>
      </c>
      <c r="Q712" s="112">
        <v>0</v>
      </c>
      <c r="R712" s="112">
        <v>0</v>
      </c>
      <c r="S712" s="112">
        <v>0</v>
      </c>
      <c r="T712" s="112">
        <v>0</v>
      </c>
      <c r="U712" s="112">
        <v>0</v>
      </c>
      <c r="V712" s="112">
        <v>5000</v>
      </c>
      <c r="W712" s="112">
        <v>0</v>
      </c>
      <c r="X712" s="112">
        <v>0</v>
      </c>
      <c r="Y712" s="112">
        <v>0</v>
      </c>
      <c r="Z712" s="112">
        <v>0</v>
      </c>
      <c r="AA712" s="112">
        <v>0</v>
      </c>
    </row>
    <row r="713" ht="13.5" customHeight="1" spans="1:27">
      <c r="A713" s="110" t="s">
        <v>612</v>
      </c>
      <c r="B713" s="110" t="s">
        <v>670</v>
      </c>
      <c r="C713" s="110" t="s">
        <v>672</v>
      </c>
      <c r="D713" s="109"/>
      <c r="E713" s="110" t="s">
        <v>991</v>
      </c>
      <c r="F713" s="110" t="s">
        <v>980</v>
      </c>
      <c r="G713" s="110" t="s">
        <v>1139</v>
      </c>
      <c r="H713" s="111">
        <v>35000</v>
      </c>
      <c r="I713" s="112">
        <v>10000</v>
      </c>
      <c r="J713" s="112">
        <v>10000</v>
      </c>
      <c r="K713" s="112">
        <v>0</v>
      </c>
      <c r="L713" s="112">
        <v>1000</v>
      </c>
      <c r="M713" s="112">
        <v>0</v>
      </c>
      <c r="N713" s="112">
        <v>7000</v>
      </c>
      <c r="O713" s="112">
        <v>2000</v>
      </c>
      <c r="P713" s="112">
        <v>0</v>
      </c>
      <c r="Q713" s="112">
        <v>0</v>
      </c>
      <c r="R713" s="112">
        <v>0</v>
      </c>
      <c r="S713" s="112">
        <v>0</v>
      </c>
      <c r="T713" s="112">
        <v>0</v>
      </c>
      <c r="U713" s="112">
        <v>0</v>
      </c>
      <c r="V713" s="112">
        <v>5000</v>
      </c>
      <c r="W713" s="112">
        <v>0</v>
      </c>
      <c r="X713" s="112">
        <v>0</v>
      </c>
      <c r="Y713" s="112">
        <v>0</v>
      </c>
      <c r="Z713" s="112">
        <v>0</v>
      </c>
      <c r="AA713" s="112">
        <v>0</v>
      </c>
    </row>
    <row r="714" ht="13.5" customHeight="1" spans="1:27">
      <c r="A714" s="110" t="s">
        <v>612</v>
      </c>
      <c r="B714" s="110" t="s">
        <v>670</v>
      </c>
      <c r="C714" s="110" t="s">
        <v>672</v>
      </c>
      <c r="D714" s="109"/>
      <c r="E714" s="110" t="s">
        <v>991</v>
      </c>
      <c r="F714" s="110" t="s">
        <v>980</v>
      </c>
      <c r="G714" s="110" t="s">
        <v>1140</v>
      </c>
      <c r="H714" s="111">
        <v>35000</v>
      </c>
      <c r="I714" s="112">
        <v>10000</v>
      </c>
      <c r="J714" s="112">
        <v>10000</v>
      </c>
      <c r="K714" s="112">
        <v>0</v>
      </c>
      <c r="L714" s="112">
        <v>1000</v>
      </c>
      <c r="M714" s="112">
        <v>0</v>
      </c>
      <c r="N714" s="112">
        <v>7000</v>
      </c>
      <c r="O714" s="112">
        <v>2000</v>
      </c>
      <c r="P714" s="112">
        <v>0</v>
      </c>
      <c r="Q714" s="112">
        <v>0</v>
      </c>
      <c r="R714" s="112">
        <v>0</v>
      </c>
      <c r="S714" s="112">
        <v>0</v>
      </c>
      <c r="T714" s="112">
        <v>0</v>
      </c>
      <c r="U714" s="112">
        <v>0</v>
      </c>
      <c r="V714" s="112">
        <v>5000</v>
      </c>
      <c r="W714" s="112">
        <v>0</v>
      </c>
      <c r="X714" s="112">
        <v>0</v>
      </c>
      <c r="Y714" s="112">
        <v>0</v>
      </c>
      <c r="Z714" s="112">
        <v>0</v>
      </c>
      <c r="AA714" s="112">
        <v>0</v>
      </c>
    </row>
    <row r="715" ht="13.5" customHeight="1" spans="1:27">
      <c r="A715" s="109"/>
      <c r="B715" s="109"/>
      <c r="C715" s="109"/>
      <c r="D715" s="110" t="s">
        <v>1141</v>
      </c>
      <c r="E715" s="110" t="s">
        <v>1142</v>
      </c>
      <c r="F715" s="109"/>
      <c r="G715" s="109"/>
      <c r="H715" s="111">
        <v>939000</v>
      </c>
      <c r="I715" s="112">
        <v>165000</v>
      </c>
      <c r="J715" s="112">
        <v>150400</v>
      </c>
      <c r="K715" s="112">
        <v>500</v>
      </c>
      <c r="L715" s="112">
        <v>40500</v>
      </c>
      <c r="M715" s="112">
        <v>14500</v>
      </c>
      <c r="N715" s="112">
        <v>146000</v>
      </c>
      <c r="O715" s="112">
        <v>44200</v>
      </c>
      <c r="P715" s="112">
        <v>67600</v>
      </c>
      <c r="Q715" s="112">
        <v>0</v>
      </c>
      <c r="R715" s="112">
        <v>15000</v>
      </c>
      <c r="S715" s="112">
        <v>23600</v>
      </c>
      <c r="T715" s="112">
        <v>1300</v>
      </c>
      <c r="U715" s="112">
        <v>0</v>
      </c>
      <c r="V715" s="112">
        <v>80000</v>
      </c>
      <c r="W715" s="112">
        <v>0</v>
      </c>
      <c r="X715" s="112">
        <v>57000</v>
      </c>
      <c r="Y715" s="112">
        <v>0</v>
      </c>
      <c r="Z715" s="112">
        <v>0</v>
      </c>
      <c r="AA715" s="112">
        <v>133400</v>
      </c>
    </row>
    <row r="716" ht="13.5" customHeight="1" spans="1:27">
      <c r="A716" s="109"/>
      <c r="B716" s="109"/>
      <c r="C716" s="109"/>
      <c r="D716" s="110" t="s">
        <v>1143</v>
      </c>
      <c r="E716" s="110" t="s">
        <v>63</v>
      </c>
      <c r="F716" s="109"/>
      <c r="G716" s="109"/>
      <c r="H716" s="111">
        <v>939000</v>
      </c>
      <c r="I716" s="112">
        <v>165000</v>
      </c>
      <c r="J716" s="112">
        <v>150400</v>
      </c>
      <c r="K716" s="112">
        <v>500</v>
      </c>
      <c r="L716" s="112">
        <v>40500</v>
      </c>
      <c r="M716" s="112">
        <v>14500</v>
      </c>
      <c r="N716" s="112">
        <v>146000</v>
      </c>
      <c r="O716" s="112">
        <v>44200</v>
      </c>
      <c r="P716" s="112">
        <v>67600</v>
      </c>
      <c r="Q716" s="112">
        <v>0</v>
      </c>
      <c r="R716" s="112">
        <v>15000</v>
      </c>
      <c r="S716" s="112">
        <v>23600</v>
      </c>
      <c r="T716" s="112">
        <v>1300</v>
      </c>
      <c r="U716" s="112">
        <v>0</v>
      </c>
      <c r="V716" s="112">
        <v>80000</v>
      </c>
      <c r="W716" s="112">
        <v>0</v>
      </c>
      <c r="X716" s="112">
        <v>57000</v>
      </c>
      <c r="Y716" s="112">
        <v>0</v>
      </c>
      <c r="Z716" s="112">
        <v>0</v>
      </c>
      <c r="AA716" s="112">
        <v>133400</v>
      </c>
    </row>
    <row r="717" ht="13.5" customHeight="1" spans="1:27">
      <c r="A717" s="110" t="s">
        <v>37</v>
      </c>
      <c r="B717" s="109"/>
      <c r="C717" s="109"/>
      <c r="D717" s="109"/>
      <c r="E717" s="110" t="s">
        <v>38</v>
      </c>
      <c r="F717" s="109"/>
      <c r="G717" s="109"/>
      <c r="H717" s="111">
        <v>530000</v>
      </c>
      <c r="I717" s="112">
        <v>48000</v>
      </c>
      <c r="J717" s="112">
        <v>48000</v>
      </c>
      <c r="K717" s="112">
        <v>0</v>
      </c>
      <c r="L717" s="112">
        <v>30000</v>
      </c>
      <c r="M717" s="112">
        <v>14000</v>
      </c>
      <c r="N717" s="112">
        <v>70000</v>
      </c>
      <c r="O717" s="112">
        <v>18000</v>
      </c>
      <c r="P717" s="112">
        <v>65000</v>
      </c>
      <c r="Q717" s="112">
        <v>0</v>
      </c>
      <c r="R717" s="112">
        <v>14000</v>
      </c>
      <c r="S717" s="112">
        <v>15000</v>
      </c>
      <c r="T717" s="112">
        <v>0</v>
      </c>
      <c r="U717" s="112">
        <v>0</v>
      </c>
      <c r="V717" s="112">
        <v>30000</v>
      </c>
      <c r="W717" s="112">
        <v>0</v>
      </c>
      <c r="X717" s="112">
        <v>57000</v>
      </c>
      <c r="Y717" s="112">
        <v>0</v>
      </c>
      <c r="Z717" s="112">
        <v>0</v>
      </c>
      <c r="AA717" s="112">
        <v>121000</v>
      </c>
    </row>
    <row r="718" ht="13.5" customHeight="1" spans="1:27">
      <c r="A718" s="109"/>
      <c r="B718" s="110" t="s">
        <v>58</v>
      </c>
      <c r="C718" s="109"/>
      <c r="D718" s="109"/>
      <c r="E718" s="110" t="s">
        <v>59</v>
      </c>
      <c r="F718" s="109"/>
      <c r="G718" s="109"/>
      <c r="H718" s="111">
        <v>7000</v>
      </c>
      <c r="I718" s="112">
        <v>0</v>
      </c>
      <c r="J718" s="112">
        <v>0</v>
      </c>
      <c r="K718" s="112">
        <v>0</v>
      </c>
      <c r="L718" s="112">
        <v>0</v>
      </c>
      <c r="M718" s="112">
        <v>0</v>
      </c>
      <c r="N718" s="112">
        <v>0</v>
      </c>
      <c r="O718" s="112">
        <v>0</v>
      </c>
      <c r="P718" s="112">
        <v>0</v>
      </c>
      <c r="Q718" s="112">
        <v>0</v>
      </c>
      <c r="R718" s="112">
        <v>0</v>
      </c>
      <c r="S718" s="112">
        <v>0</v>
      </c>
      <c r="T718" s="112">
        <v>0</v>
      </c>
      <c r="U718" s="112">
        <v>0</v>
      </c>
      <c r="V718" s="112">
        <v>0</v>
      </c>
      <c r="W718" s="112">
        <v>0</v>
      </c>
      <c r="X718" s="112">
        <v>0</v>
      </c>
      <c r="Y718" s="112">
        <v>0</v>
      </c>
      <c r="Z718" s="112">
        <v>0</v>
      </c>
      <c r="AA718" s="112">
        <v>7000</v>
      </c>
    </row>
    <row r="719" ht="13.5" customHeight="1" spans="1:27">
      <c r="A719" s="110" t="s">
        <v>37</v>
      </c>
      <c r="B719" s="110" t="s">
        <v>58</v>
      </c>
      <c r="C719" s="110" t="s">
        <v>60</v>
      </c>
      <c r="D719" s="109"/>
      <c r="E719" s="110" t="s">
        <v>765</v>
      </c>
      <c r="F719" s="110" t="s">
        <v>766</v>
      </c>
      <c r="G719" s="110" t="s">
        <v>1144</v>
      </c>
      <c r="H719" s="111">
        <v>7000</v>
      </c>
      <c r="I719" s="112">
        <v>0</v>
      </c>
      <c r="J719" s="112">
        <v>0</v>
      </c>
      <c r="K719" s="112">
        <v>0</v>
      </c>
      <c r="L719" s="112">
        <v>0</v>
      </c>
      <c r="M719" s="112">
        <v>0</v>
      </c>
      <c r="N719" s="112">
        <v>0</v>
      </c>
      <c r="O719" s="112">
        <v>0</v>
      </c>
      <c r="P719" s="112">
        <v>0</v>
      </c>
      <c r="Q719" s="112">
        <v>0</v>
      </c>
      <c r="R719" s="112">
        <v>0</v>
      </c>
      <c r="S719" s="112">
        <v>0</v>
      </c>
      <c r="T719" s="112">
        <v>0</v>
      </c>
      <c r="U719" s="112">
        <v>0</v>
      </c>
      <c r="V719" s="112">
        <v>0</v>
      </c>
      <c r="W719" s="112">
        <v>0</v>
      </c>
      <c r="X719" s="112">
        <v>0</v>
      </c>
      <c r="Y719" s="112">
        <v>0</v>
      </c>
      <c r="Z719" s="112">
        <v>0</v>
      </c>
      <c r="AA719" s="112">
        <v>7000</v>
      </c>
    </row>
    <row r="720" ht="13.5" customHeight="1" spans="1:27">
      <c r="A720" s="109"/>
      <c r="B720" s="110" t="s">
        <v>74</v>
      </c>
      <c r="C720" s="109"/>
      <c r="D720" s="109"/>
      <c r="E720" s="110" t="s">
        <v>75</v>
      </c>
      <c r="F720" s="109"/>
      <c r="G720" s="109"/>
      <c r="H720" s="111">
        <v>523000</v>
      </c>
      <c r="I720" s="112">
        <v>48000</v>
      </c>
      <c r="J720" s="112">
        <v>48000</v>
      </c>
      <c r="K720" s="112">
        <v>0</v>
      </c>
      <c r="L720" s="112">
        <v>30000</v>
      </c>
      <c r="M720" s="112">
        <v>14000</v>
      </c>
      <c r="N720" s="112">
        <v>70000</v>
      </c>
      <c r="O720" s="112">
        <v>18000</v>
      </c>
      <c r="P720" s="112">
        <v>65000</v>
      </c>
      <c r="Q720" s="112">
        <v>0</v>
      </c>
      <c r="R720" s="112">
        <v>14000</v>
      </c>
      <c r="S720" s="112">
        <v>15000</v>
      </c>
      <c r="T720" s="112">
        <v>0</v>
      </c>
      <c r="U720" s="112">
        <v>0</v>
      </c>
      <c r="V720" s="112">
        <v>30000</v>
      </c>
      <c r="W720" s="112">
        <v>0</v>
      </c>
      <c r="X720" s="112">
        <v>57000</v>
      </c>
      <c r="Y720" s="112">
        <v>0</v>
      </c>
      <c r="Z720" s="112">
        <v>0</v>
      </c>
      <c r="AA720" s="112">
        <v>114000</v>
      </c>
    </row>
    <row r="721" ht="13.5" customHeight="1" spans="1:27">
      <c r="A721" s="110" t="s">
        <v>37</v>
      </c>
      <c r="B721" s="110" t="s">
        <v>74</v>
      </c>
      <c r="C721" s="110" t="s">
        <v>76</v>
      </c>
      <c r="D721" s="109"/>
      <c r="E721" s="110" t="s">
        <v>765</v>
      </c>
      <c r="F721" s="110" t="s">
        <v>766</v>
      </c>
      <c r="G721" s="110" t="s">
        <v>1118</v>
      </c>
      <c r="H721" s="111">
        <v>50000</v>
      </c>
      <c r="I721" s="112">
        <v>0</v>
      </c>
      <c r="J721" s="112">
        <v>0</v>
      </c>
      <c r="K721" s="112">
        <v>0</v>
      </c>
      <c r="L721" s="112">
        <v>0</v>
      </c>
      <c r="M721" s="112">
        <v>0</v>
      </c>
      <c r="N721" s="112">
        <v>0</v>
      </c>
      <c r="O721" s="112">
        <v>0</v>
      </c>
      <c r="P721" s="112">
        <v>0</v>
      </c>
      <c r="Q721" s="112">
        <v>0</v>
      </c>
      <c r="R721" s="112">
        <v>0</v>
      </c>
      <c r="S721" s="112">
        <v>0</v>
      </c>
      <c r="T721" s="112">
        <v>0</v>
      </c>
      <c r="U721" s="112">
        <v>0</v>
      </c>
      <c r="V721" s="112">
        <v>0</v>
      </c>
      <c r="W721" s="112">
        <v>0</v>
      </c>
      <c r="X721" s="112">
        <v>0</v>
      </c>
      <c r="Y721" s="112">
        <v>0</v>
      </c>
      <c r="Z721" s="112">
        <v>0</v>
      </c>
      <c r="AA721" s="112">
        <v>50000</v>
      </c>
    </row>
    <row r="722" ht="13.5" customHeight="1" spans="1:27">
      <c r="A722" s="110" t="s">
        <v>37</v>
      </c>
      <c r="B722" s="110" t="s">
        <v>74</v>
      </c>
      <c r="C722" s="110" t="s">
        <v>76</v>
      </c>
      <c r="D722" s="109"/>
      <c r="E722" s="110" t="s">
        <v>765</v>
      </c>
      <c r="F722" s="110" t="s">
        <v>766</v>
      </c>
      <c r="G722" s="110" t="s">
        <v>1119</v>
      </c>
      <c r="H722" s="111">
        <v>50000</v>
      </c>
      <c r="I722" s="112">
        <v>0</v>
      </c>
      <c r="J722" s="112">
        <v>0</v>
      </c>
      <c r="K722" s="112">
        <v>0</v>
      </c>
      <c r="L722" s="112">
        <v>0</v>
      </c>
      <c r="M722" s="112">
        <v>0</v>
      </c>
      <c r="N722" s="112">
        <v>0</v>
      </c>
      <c r="O722" s="112">
        <v>0</v>
      </c>
      <c r="P722" s="112">
        <v>50000</v>
      </c>
      <c r="Q722" s="112">
        <v>0</v>
      </c>
      <c r="R722" s="112">
        <v>0</v>
      </c>
      <c r="S722" s="112">
        <v>0</v>
      </c>
      <c r="T722" s="112">
        <v>0</v>
      </c>
      <c r="U722" s="112">
        <v>0</v>
      </c>
      <c r="V722" s="112">
        <v>0</v>
      </c>
      <c r="W722" s="112">
        <v>0</v>
      </c>
      <c r="X722" s="112">
        <v>0</v>
      </c>
      <c r="Y722" s="112">
        <v>0</v>
      </c>
      <c r="Z722" s="112">
        <v>0</v>
      </c>
      <c r="AA722" s="112">
        <v>0</v>
      </c>
    </row>
    <row r="723" ht="13.5" customHeight="1" spans="1:27">
      <c r="A723" s="110" t="s">
        <v>37</v>
      </c>
      <c r="B723" s="110" t="s">
        <v>74</v>
      </c>
      <c r="C723" s="110" t="s">
        <v>76</v>
      </c>
      <c r="D723" s="109"/>
      <c r="E723" s="110" t="s">
        <v>765</v>
      </c>
      <c r="F723" s="110" t="s">
        <v>766</v>
      </c>
      <c r="G723" s="110" t="s">
        <v>1145</v>
      </c>
      <c r="H723" s="111">
        <v>50000</v>
      </c>
      <c r="I723" s="112">
        <v>0</v>
      </c>
      <c r="J723" s="112">
        <v>0</v>
      </c>
      <c r="K723" s="112">
        <v>0</v>
      </c>
      <c r="L723" s="112">
        <v>30000</v>
      </c>
      <c r="M723" s="112">
        <v>0</v>
      </c>
      <c r="N723" s="112">
        <v>0</v>
      </c>
      <c r="O723" s="112">
        <v>0</v>
      </c>
      <c r="P723" s="112">
        <v>0</v>
      </c>
      <c r="Q723" s="112">
        <v>0</v>
      </c>
      <c r="R723" s="112">
        <v>0</v>
      </c>
      <c r="S723" s="112">
        <v>0</v>
      </c>
      <c r="T723" s="112">
        <v>0</v>
      </c>
      <c r="U723" s="112">
        <v>0</v>
      </c>
      <c r="V723" s="112">
        <v>0</v>
      </c>
      <c r="W723" s="112">
        <v>0</v>
      </c>
      <c r="X723" s="112">
        <v>0</v>
      </c>
      <c r="Y723" s="112">
        <v>0</v>
      </c>
      <c r="Z723" s="112">
        <v>0</v>
      </c>
      <c r="AA723" s="112">
        <v>20000</v>
      </c>
    </row>
    <row r="724" ht="13.5" customHeight="1" spans="1:27">
      <c r="A724" s="110" t="s">
        <v>37</v>
      </c>
      <c r="B724" s="110" t="s">
        <v>74</v>
      </c>
      <c r="C724" s="110" t="s">
        <v>76</v>
      </c>
      <c r="D724" s="109"/>
      <c r="E724" s="110" t="s">
        <v>765</v>
      </c>
      <c r="F724" s="110" t="s">
        <v>766</v>
      </c>
      <c r="G724" s="110" t="s">
        <v>1121</v>
      </c>
      <c r="H724" s="111">
        <v>20000</v>
      </c>
      <c r="I724" s="112">
        <v>10000</v>
      </c>
      <c r="J724" s="112">
        <v>10000</v>
      </c>
      <c r="K724" s="112">
        <v>0</v>
      </c>
      <c r="L724" s="112">
        <v>0</v>
      </c>
      <c r="M724" s="112">
        <v>0</v>
      </c>
      <c r="N724" s="112">
        <v>0</v>
      </c>
      <c r="O724" s="112">
        <v>0</v>
      </c>
      <c r="P724" s="112">
        <v>0</v>
      </c>
      <c r="Q724" s="112">
        <v>0</v>
      </c>
      <c r="R724" s="112">
        <v>0</v>
      </c>
      <c r="S724" s="112">
        <v>0</v>
      </c>
      <c r="T724" s="112">
        <v>0</v>
      </c>
      <c r="U724" s="112">
        <v>0</v>
      </c>
      <c r="V724" s="112">
        <v>0</v>
      </c>
      <c r="W724" s="112">
        <v>0</v>
      </c>
      <c r="X724" s="112">
        <v>0</v>
      </c>
      <c r="Y724" s="112">
        <v>0</v>
      </c>
      <c r="Z724" s="112">
        <v>0</v>
      </c>
      <c r="AA724" s="112">
        <v>0</v>
      </c>
    </row>
    <row r="725" ht="13.5" customHeight="1" spans="1:27">
      <c r="A725" s="110" t="s">
        <v>37</v>
      </c>
      <c r="B725" s="110" t="s">
        <v>74</v>
      </c>
      <c r="C725" s="110" t="s">
        <v>76</v>
      </c>
      <c r="D725" s="109"/>
      <c r="E725" s="110" t="s">
        <v>765</v>
      </c>
      <c r="F725" s="110" t="s">
        <v>766</v>
      </c>
      <c r="G725" s="110" t="s">
        <v>1124</v>
      </c>
      <c r="H725" s="111">
        <v>8000</v>
      </c>
      <c r="I725" s="112">
        <v>3000</v>
      </c>
      <c r="J725" s="112">
        <v>3000</v>
      </c>
      <c r="K725" s="112">
        <v>0</v>
      </c>
      <c r="L725" s="112">
        <v>0</v>
      </c>
      <c r="M725" s="112">
        <v>0</v>
      </c>
      <c r="N725" s="112">
        <v>0</v>
      </c>
      <c r="O725" s="112">
        <v>0</v>
      </c>
      <c r="P725" s="112">
        <v>0</v>
      </c>
      <c r="Q725" s="112">
        <v>0</v>
      </c>
      <c r="R725" s="112">
        <v>0</v>
      </c>
      <c r="S725" s="112">
        <v>0</v>
      </c>
      <c r="T725" s="112">
        <v>0</v>
      </c>
      <c r="U725" s="112">
        <v>0</v>
      </c>
      <c r="V725" s="112">
        <v>0</v>
      </c>
      <c r="W725" s="112">
        <v>0</v>
      </c>
      <c r="X725" s="112">
        <v>0</v>
      </c>
      <c r="Y725" s="112">
        <v>0</v>
      </c>
      <c r="Z725" s="112">
        <v>0</v>
      </c>
      <c r="AA725" s="112">
        <v>2000</v>
      </c>
    </row>
    <row r="726" ht="13.5" customHeight="1" spans="1:27">
      <c r="A726" s="110" t="s">
        <v>37</v>
      </c>
      <c r="B726" s="110" t="s">
        <v>74</v>
      </c>
      <c r="C726" s="110" t="s">
        <v>76</v>
      </c>
      <c r="D726" s="109"/>
      <c r="E726" s="110" t="s">
        <v>765</v>
      </c>
      <c r="F726" s="110" t="s">
        <v>766</v>
      </c>
      <c r="G726" s="110" t="s">
        <v>1125</v>
      </c>
      <c r="H726" s="111">
        <v>10000</v>
      </c>
      <c r="I726" s="112">
        <v>0</v>
      </c>
      <c r="J726" s="112">
        <v>0</v>
      </c>
      <c r="K726" s="112">
        <v>0</v>
      </c>
      <c r="L726" s="112">
        <v>0</v>
      </c>
      <c r="M726" s="112">
        <v>0</v>
      </c>
      <c r="N726" s="112">
        <v>0</v>
      </c>
      <c r="O726" s="112">
        <v>0</v>
      </c>
      <c r="P726" s="112">
        <v>0</v>
      </c>
      <c r="Q726" s="112">
        <v>0</v>
      </c>
      <c r="R726" s="112">
        <v>0</v>
      </c>
      <c r="S726" s="112">
        <v>0</v>
      </c>
      <c r="T726" s="112">
        <v>0</v>
      </c>
      <c r="U726" s="112">
        <v>0</v>
      </c>
      <c r="V726" s="112">
        <v>0</v>
      </c>
      <c r="W726" s="112">
        <v>0</v>
      </c>
      <c r="X726" s="112">
        <v>0</v>
      </c>
      <c r="Y726" s="112">
        <v>0</v>
      </c>
      <c r="Z726" s="112">
        <v>0</v>
      </c>
      <c r="AA726" s="112">
        <v>10000</v>
      </c>
    </row>
    <row r="727" ht="13.5" customHeight="1" spans="1:27">
      <c r="A727" s="110" t="s">
        <v>37</v>
      </c>
      <c r="B727" s="110" t="s">
        <v>74</v>
      </c>
      <c r="C727" s="110" t="s">
        <v>76</v>
      </c>
      <c r="D727" s="109"/>
      <c r="E727" s="110" t="s">
        <v>765</v>
      </c>
      <c r="F727" s="110" t="s">
        <v>766</v>
      </c>
      <c r="G727" s="110" t="s">
        <v>1126</v>
      </c>
      <c r="H727" s="111">
        <v>30000</v>
      </c>
      <c r="I727" s="112">
        <v>5000</v>
      </c>
      <c r="J727" s="112">
        <v>5000</v>
      </c>
      <c r="K727" s="112">
        <v>0</v>
      </c>
      <c r="L727" s="112">
        <v>0</v>
      </c>
      <c r="M727" s="112">
        <v>0</v>
      </c>
      <c r="N727" s="112">
        <v>5000</v>
      </c>
      <c r="O727" s="112">
        <v>0</v>
      </c>
      <c r="P727" s="112">
        <v>0</v>
      </c>
      <c r="Q727" s="112">
        <v>0</v>
      </c>
      <c r="R727" s="112">
        <v>0</v>
      </c>
      <c r="S727" s="112">
        <v>0</v>
      </c>
      <c r="T727" s="112">
        <v>0</v>
      </c>
      <c r="U727" s="112">
        <v>0</v>
      </c>
      <c r="V727" s="112">
        <v>0</v>
      </c>
      <c r="W727" s="112">
        <v>0</v>
      </c>
      <c r="X727" s="112">
        <v>0</v>
      </c>
      <c r="Y727" s="112">
        <v>0</v>
      </c>
      <c r="Z727" s="112">
        <v>0</v>
      </c>
      <c r="AA727" s="112">
        <v>15000</v>
      </c>
    </row>
    <row r="728" ht="13.5" customHeight="1" spans="1:27">
      <c r="A728" s="110" t="s">
        <v>37</v>
      </c>
      <c r="B728" s="110" t="s">
        <v>74</v>
      </c>
      <c r="C728" s="110" t="s">
        <v>76</v>
      </c>
      <c r="D728" s="109"/>
      <c r="E728" s="110" t="s">
        <v>765</v>
      </c>
      <c r="F728" s="110" t="s">
        <v>766</v>
      </c>
      <c r="G728" s="110" t="s">
        <v>1127</v>
      </c>
      <c r="H728" s="111">
        <v>20000</v>
      </c>
      <c r="I728" s="112">
        <v>5000</v>
      </c>
      <c r="J728" s="112">
        <v>5000</v>
      </c>
      <c r="K728" s="112">
        <v>0</v>
      </c>
      <c r="L728" s="112">
        <v>0</v>
      </c>
      <c r="M728" s="112">
        <v>0</v>
      </c>
      <c r="N728" s="112">
        <v>0</v>
      </c>
      <c r="O728" s="112">
        <v>0</v>
      </c>
      <c r="P728" s="112">
        <v>0</v>
      </c>
      <c r="Q728" s="112">
        <v>0</v>
      </c>
      <c r="R728" s="112">
        <v>0</v>
      </c>
      <c r="S728" s="112">
        <v>5000</v>
      </c>
      <c r="T728" s="112">
        <v>0</v>
      </c>
      <c r="U728" s="112">
        <v>0</v>
      </c>
      <c r="V728" s="112">
        <v>0</v>
      </c>
      <c r="W728" s="112">
        <v>0</v>
      </c>
      <c r="X728" s="112">
        <v>0</v>
      </c>
      <c r="Y728" s="112">
        <v>0</v>
      </c>
      <c r="Z728" s="112">
        <v>0</v>
      </c>
      <c r="AA728" s="112">
        <v>5000</v>
      </c>
    </row>
    <row r="729" ht="13.5" customHeight="1" spans="1:27">
      <c r="A729" s="110" t="s">
        <v>37</v>
      </c>
      <c r="B729" s="110" t="s">
        <v>74</v>
      </c>
      <c r="C729" s="110" t="s">
        <v>76</v>
      </c>
      <c r="D729" s="109"/>
      <c r="E729" s="110" t="s">
        <v>765</v>
      </c>
      <c r="F729" s="110" t="s">
        <v>766</v>
      </c>
      <c r="G729" s="110" t="s">
        <v>1128</v>
      </c>
      <c r="H729" s="111">
        <v>233000</v>
      </c>
      <c r="I729" s="112">
        <v>10000</v>
      </c>
      <c r="J729" s="112">
        <v>10000</v>
      </c>
      <c r="K729" s="112">
        <v>0</v>
      </c>
      <c r="L729" s="112">
        <v>0</v>
      </c>
      <c r="M729" s="112">
        <v>14000</v>
      </c>
      <c r="N729" s="112">
        <v>60000</v>
      </c>
      <c r="O729" s="112">
        <v>15000</v>
      </c>
      <c r="P729" s="112">
        <v>15000</v>
      </c>
      <c r="Q729" s="112">
        <v>0</v>
      </c>
      <c r="R729" s="112">
        <v>10000</v>
      </c>
      <c r="S729" s="112">
        <v>10000</v>
      </c>
      <c r="T729" s="112">
        <v>0</v>
      </c>
      <c r="U729" s="112">
        <v>0</v>
      </c>
      <c r="V729" s="112">
        <v>30000</v>
      </c>
      <c r="W729" s="112">
        <v>0</v>
      </c>
      <c r="X729" s="112">
        <v>57000</v>
      </c>
      <c r="Y729" s="112">
        <v>0</v>
      </c>
      <c r="Z729" s="112">
        <v>0</v>
      </c>
      <c r="AA729" s="112">
        <v>2000</v>
      </c>
    </row>
    <row r="730" ht="13.5" customHeight="1" spans="1:27">
      <c r="A730" s="110" t="s">
        <v>37</v>
      </c>
      <c r="B730" s="110" t="s">
        <v>74</v>
      </c>
      <c r="C730" s="110" t="s">
        <v>82</v>
      </c>
      <c r="D730" s="109"/>
      <c r="E730" s="110" t="s">
        <v>1146</v>
      </c>
      <c r="F730" s="110" t="s">
        <v>766</v>
      </c>
      <c r="G730" s="110" t="s">
        <v>1122</v>
      </c>
      <c r="H730" s="111">
        <v>22000</v>
      </c>
      <c r="I730" s="112">
        <v>5000</v>
      </c>
      <c r="J730" s="112">
        <v>5000</v>
      </c>
      <c r="K730" s="112">
        <v>0</v>
      </c>
      <c r="L730" s="112">
        <v>0</v>
      </c>
      <c r="M730" s="112">
        <v>0</v>
      </c>
      <c r="N730" s="112">
        <v>5000</v>
      </c>
      <c r="O730" s="112">
        <v>3000</v>
      </c>
      <c r="P730" s="112">
        <v>0</v>
      </c>
      <c r="Q730" s="112">
        <v>0</v>
      </c>
      <c r="R730" s="112">
        <v>4000</v>
      </c>
      <c r="S730" s="112">
        <v>0</v>
      </c>
      <c r="T730" s="112">
        <v>0</v>
      </c>
      <c r="U730" s="112">
        <v>0</v>
      </c>
      <c r="V730" s="112">
        <v>0</v>
      </c>
      <c r="W730" s="112">
        <v>0</v>
      </c>
      <c r="X730" s="112">
        <v>0</v>
      </c>
      <c r="Y730" s="112">
        <v>0</v>
      </c>
      <c r="Z730" s="112">
        <v>0</v>
      </c>
      <c r="AA730" s="112">
        <v>0</v>
      </c>
    </row>
    <row r="731" ht="13.5" customHeight="1" spans="1:27">
      <c r="A731" s="110" t="s">
        <v>37</v>
      </c>
      <c r="B731" s="110" t="s">
        <v>74</v>
      </c>
      <c r="C731" s="110" t="s">
        <v>82</v>
      </c>
      <c r="D731" s="109"/>
      <c r="E731" s="110" t="s">
        <v>1146</v>
      </c>
      <c r="F731" s="110" t="s">
        <v>766</v>
      </c>
      <c r="G731" s="110" t="s">
        <v>1123</v>
      </c>
      <c r="H731" s="111">
        <v>30000</v>
      </c>
      <c r="I731" s="112">
        <v>10000</v>
      </c>
      <c r="J731" s="112">
        <v>10000</v>
      </c>
      <c r="K731" s="112">
        <v>0</v>
      </c>
      <c r="L731" s="112">
        <v>0</v>
      </c>
      <c r="M731" s="112">
        <v>0</v>
      </c>
      <c r="N731" s="112">
        <v>0</v>
      </c>
      <c r="O731" s="112">
        <v>0</v>
      </c>
      <c r="P731" s="112">
        <v>0</v>
      </c>
      <c r="Q731" s="112">
        <v>0</v>
      </c>
      <c r="R731" s="112">
        <v>0</v>
      </c>
      <c r="S731" s="112">
        <v>0</v>
      </c>
      <c r="T731" s="112">
        <v>0</v>
      </c>
      <c r="U731" s="112">
        <v>0</v>
      </c>
      <c r="V731" s="112">
        <v>0</v>
      </c>
      <c r="W731" s="112">
        <v>0</v>
      </c>
      <c r="X731" s="112">
        <v>0</v>
      </c>
      <c r="Y731" s="112">
        <v>0</v>
      </c>
      <c r="Z731" s="112">
        <v>0</v>
      </c>
      <c r="AA731" s="112">
        <v>10000</v>
      </c>
    </row>
    <row r="732" ht="13.5" customHeight="1" spans="1:27">
      <c r="A732" s="110" t="s">
        <v>205</v>
      </c>
      <c r="B732" s="109"/>
      <c r="C732" s="109"/>
      <c r="D732" s="109"/>
      <c r="E732" s="110" t="s">
        <v>206</v>
      </c>
      <c r="F732" s="109"/>
      <c r="G732" s="109"/>
      <c r="H732" s="111">
        <v>18000</v>
      </c>
      <c r="I732" s="112">
        <v>2000</v>
      </c>
      <c r="J732" s="112">
        <v>2000</v>
      </c>
      <c r="K732" s="112">
        <v>100</v>
      </c>
      <c r="L732" s="112">
        <v>100</v>
      </c>
      <c r="M732" s="112">
        <v>100</v>
      </c>
      <c r="N732" s="112">
        <v>2000</v>
      </c>
      <c r="O732" s="112">
        <v>4000</v>
      </c>
      <c r="P732" s="112">
        <v>2000</v>
      </c>
      <c r="Q732" s="112">
        <v>0</v>
      </c>
      <c r="R732" s="112">
        <v>600</v>
      </c>
      <c r="S732" s="112">
        <v>200</v>
      </c>
      <c r="T732" s="112">
        <v>500</v>
      </c>
      <c r="U732" s="112">
        <v>0</v>
      </c>
      <c r="V732" s="112">
        <v>0</v>
      </c>
      <c r="W732" s="112">
        <v>0</v>
      </c>
      <c r="X732" s="112">
        <v>0</v>
      </c>
      <c r="Y732" s="112">
        <v>0</v>
      </c>
      <c r="Z732" s="112">
        <v>0</v>
      </c>
      <c r="AA732" s="112">
        <v>4400</v>
      </c>
    </row>
    <row r="733" ht="13.5" customHeight="1" spans="1:27">
      <c r="A733" s="109"/>
      <c r="B733" s="110" t="s">
        <v>229</v>
      </c>
      <c r="C733" s="109"/>
      <c r="D733" s="109"/>
      <c r="E733" s="110" t="s">
        <v>230</v>
      </c>
      <c r="F733" s="109"/>
      <c r="G733" s="109"/>
      <c r="H733" s="111">
        <v>18000</v>
      </c>
      <c r="I733" s="112">
        <v>2000</v>
      </c>
      <c r="J733" s="112">
        <v>2000</v>
      </c>
      <c r="K733" s="112">
        <v>100</v>
      </c>
      <c r="L733" s="112">
        <v>100</v>
      </c>
      <c r="M733" s="112">
        <v>100</v>
      </c>
      <c r="N733" s="112">
        <v>2000</v>
      </c>
      <c r="O733" s="112">
        <v>4000</v>
      </c>
      <c r="P733" s="112">
        <v>2000</v>
      </c>
      <c r="Q733" s="112">
        <v>0</v>
      </c>
      <c r="R733" s="112">
        <v>600</v>
      </c>
      <c r="S733" s="112">
        <v>200</v>
      </c>
      <c r="T733" s="112">
        <v>500</v>
      </c>
      <c r="U733" s="112">
        <v>0</v>
      </c>
      <c r="V733" s="112">
        <v>0</v>
      </c>
      <c r="W733" s="112">
        <v>0</v>
      </c>
      <c r="X733" s="112">
        <v>0</v>
      </c>
      <c r="Y733" s="112">
        <v>0</v>
      </c>
      <c r="Z733" s="112">
        <v>0</v>
      </c>
      <c r="AA733" s="112">
        <v>4400</v>
      </c>
    </row>
    <row r="734" ht="13.5" customHeight="1" spans="1:27">
      <c r="A734" s="110" t="s">
        <v>205</v>
      </c>
      <c r="B734" s="110" t="s">
        <v>229</v>
      </c>
      <c r="C734" s="110" t="s">
        <v>231</v>
      </c>
      <c r="D734" s="109"/>
      <c r="E734" s="110" t="s">
        <v>765</v>
      </c>
      <c r="F734" s="110" t="s">
        <v>979</v>
      </c>
      <c r="G734" s="110" t="s">
        <v>979</v>
      </c>
      <c r="H734" s="111">
        <v>18000</v>
      </c>
      <c r="I734" s="112">
        <v>2000</v>
      </c>
      <c r="J734" s="112">
        <v>2000</v>
      </c>
      <c r="K734" s="112">
        <v>100</v>
      </c>
      <c r="L734" s="112">
        <v>100</v>
      </c>
      <c r="M734" s="112">
        <v>100</v>
      </c>
      <c r="N734" s="112">
        <v>2000</v>
      </c>
      <c r="O734" s="112">
        <v>4000</v>
      </c>
      <c r="P734" s="112">
        <v>2000</v>
      </c>
      <c r="Q734" s="112">
        <v>0</v>
      </c>
      <c r="R734" s="112">
        <v>600</v>
      </c>
      <c r="S734" s="112">
        <v>200</v>
      </c>
      <c r="T734" s="112">
        <v>500</v>
      </c>
      <c r="U734" s="112">
        <v>0</v>
      </c>
      <c r="V734" s="112">
        <v>0</v>
      </c>
      <c r="W734" s="112">
        <v>0</v>
      </c>
      <c r="X734" s="112">
        <v>0</v>
      </c>
      <c r="Y734" s="112">
        <v>0</v>
      </c>
      <c r="Z734" s="112">
        <v>0</v>
      </c>
      <c r="AA734" s="112">
        <v>4400</v>
      </c>
    </row>
    <row r="735" ht="13.5" customHeight="1" spans="1:27">
      <c r="A735" s="110" t="s">
        <v>612</v>
      </c>
      <c r="B735" s="109"/>
      <c r="C735" s="109"/>
      <c r="D735" s="109"/>
      <c r="E735" s="110" t="s">
        <v>613</v>
      </c>
      <c r="F735" s="109"/>
      <c r="G735" s="109"/>
      <c r="H735" s="111">
        <v>391000</v>
      </c>
      <c r="I735" s="112">
        <v>115000</v>
      </c>
      <c r="J735" s="112">
        <v>100400</v>
      </c>
      <c r="K735" s="112">
        <v>400</v>
      </c>
      <c r="L735" s="112">
        <v>10400</v>
      </c>
      <c r="M735" s="112">
        <v>400</v>
      </c>
      <c r="N735" s="112">
        <v>74000</v>
      </c>
      <c r="O735" s="112">
        <v>22200</v>
      </c>
      <c r="P735" s="112">
        <v>600</v>
      </c>
      <c r="Q735" s="112">
        <v>0</v>
      </c>
      <c r="R735" s="112">
        <v>400</v>
      </c>
      <c r="S735" s="112">
        <v>8400</v>
      </c>
      <c r="T735" s="112">
        <v>800</v>
      </c>
      <c r="U735" s="112">
        <v>0</v>
      </c>
      <c r="V735" s="112">
        <v>50000</v>
      </c>
      <c r="W735" s="112">
        <v>0</v>
      </c>
      <c r="X735" s="112">
        <v>0</v>
      </c>
      <c r="Y735" s="112">
        <v>0</v>
      </c>
      <c r="Z735" s="112">
        <v>0</v>
      </c>
      <c r="AA735" s="112">
        <v>8000</v>
      </c>
    </row>
    <row r="736" ht="13.5" customHeight="1" spans="1:27">
      <c r="A736" s="109"/>
      <c r="B736" s="110" t="s">
        <v>614</v>
      </c>
      <c r="C736" s="109"/>
      <c r="D736" s="109"/>
      <c r="E736" s="110" t="s">
        <v>615</v>
      </c>
      <c r="F736" s="109"/>
      <c r="G736" s="109"/>
      <c r="H736" s="111">
        <v>15000</v>
      </c>
      <c r="I736" s="112">
        <v>2000</v>
      </c>
      <c r="J736" s="112">
        <v>400</v>
      </c>
      <c r="K736" s="112">
        <v>400</v>
      </c>
      <c r="L736" s="112">
        <v>400</v>
      </c>
      <c r="M736" s="112">
        <v>400</v>
      </c>
      <c r="N736" s="112">
        <v>4000</v>
      </c>
      <c r="O736" s="112">
        <v>2200</v>
      </c>
      <c r="P736" s="112">
        <v>600</v>
      </c>
      <c r="Q736" s="112">
        <v>0</v>
      </c>
      <c r="R736" s="112">
        <v>400</v>
      </c>
      <c r="S736" s="112">
        <v>400</v>
      </c>
      <c r="T736" s="112">
        <v>800</v>
      </c>
      <c r="U736" s="112">
        <v>0</v>
      </c>
      <c r="V736" s="112">
        <v>0</v>
      </c>
      <c r="W736" s="112">
        <v>0</v>
      </c>
      <c r="X736" s="112">
        <v>0</v>
      </c>
      <c r="Y736" s="112">
        <v>0</v>
      </c>
      <c r="Z736" s="112">
        <v>0</v>
      </c>
      <c r="AA736" s="112">
        <v>3000</v>
      </c>
    </row>
    <row r="737" ht="13.5" customHeight="1" spans="1:27">
      <c r="A737" s="110" t="s">
        <v>612</v>
      </c>
      <c r="B737" s="110" t="s">
        <v>614</v>
      </c>
      <c r="C737" s="110" t="s">
        <v>617</v>
      </c>
      <c r="D737" s="109"/>
      <c r="E737" s="110" t="s">
        <v>874</v>
      </c>
      <c r="F737" s="110" t="s">
        <v>989</v>
      </c>
      <c r="G737" s="110" t="s">
        <v>989</v>
      </c>
      <c r="H737" s="111">
        <v>15000</v>
      </c>
      <c r="I737" s="112">
        <v>2000</v>
      </c>
      <c r="J737" s="112">
        <v>400</v>
      </c>
      <c r="K737" s="112">
        <v>400</v>
      </c>
      <c r="L737" s="112">
        <v>400</v>
      </c>
      <c r="M737" s="112">
        <v>400</v>
      </c>
      <c r="N737" s="112">
        <v>4000</v>
      </c>
      <c r="O737" s="112">
        <v>2200</v>
      </c>
      <c r="P737" s="112">
        <v>600</v>
      </c>
      <c r="Q737" s="112">
        <v>0</v>
      </c>
      <c r="R737" s="112">
        <v>400</v>
      </c>
      <c r="S737" s="112">
        <v>400</v>
      </c>
      <c r="T737" s="112">
        <v>800</v>
      </c>
      <c r="U737" s="112">
        <v>0</v>
      </c>
      <c r="V737" s="112">
        <v>0</v>
      </c>
      <c r="W737" s="112">
        <v>0</v>
      </c>
      <c r="X737" s="112">
        <v>0</v>
      </c>
      <c r="Y737" s="112">
        <v>0</v>
      </c>
      <c r="Z737" s="112">
        <v>0</v>
      </c>
      <c r="AA737" s="112">
        <v>3000</v>
      </c>
    </row>
    <row r="738" ht="13.5" customHeight="1" spans="1:27">
      <c r="A738" s="109"/>
      <c r="B738" s="110" t="s">
        <v>670</v>
      </c>
      <c r="C738" s="109"/>
      <c r="D738" s="109"/>
      <c r="E738" s="110" t="s">
        <v>671</v>
      </c>
      <c r="F738" s="109"/>
      <c r="G738" s="109"/>
      <c r="H738" s="111">
        <v>376000</v>
      </c>
      <c r="I738" s="112">
        <v>113000</v>
      </c>
      <c r="J738" s="112">
        <v>100000</v>
      </c>
      <c r="K738" s="112">
        <v>0</v>
      </c>
      <c r="L738" s="112">
        <v>10000</v>
      </c>
      <c r="M738" s="112">
        <v>0</v>
      </c>
      <c r="N738" s="112">
        <v>70000</v>
      </c>
      <c r="O738" s="112">
        <v>20000</v>
      </c>
      <c r="P738" s="112">
        <v>0</v>
      </c>
      <c r="Q738" s="112">
        <v>0</v>
      </c>
      <c r="R738" s="112">
        <v>0</v>
      </c>
      <c r="S738" s="112">
        <v>8000</v>
      </c>
      <c r="T738" s="112">
        <v>0</v>
      </c>
      <c r="U738" s="112">
        <v>0</v>
      </c>
      <c r="V738" s="112">
        <v>50000</v>
      </c>
      <c r="W738" s="112">
        <v>0</v>
      </c>
      <c r="X738" s="112">
        <v>0</v>
      </c>
      <c r="Y738" s="112">
        <v>0</v>
      </c>
      <c r="Z738" s="112">
        <v>0</v>
      </c>
      <c r="AA738" s="112">
        <v>5000</v>
      </c>
    </row>
    <row r="739" ht="13.5" customHeight="1" spans="1:27">
      <c r="A739" s="110" t="s">
        <v>612</v>
      </c>
      <c r="B739" s="110" t="s">
        <v>670</v>
      </c>
      <c r="C739" s="110" t="s">
        <v>672</v>
      </c>
      <c r="D739" s="109"/>
      <c r="E739" s="110" t="s">
        <v>991</v>
      </c>
      <c r="F739" s="110" t="s">
        <v>980</v>
      </c>
      <c r="G739" s="110" t="s">
        <v>1147</v>
      </c>
      <c r="H739" s="111">
        <v>10000</v>
      </c>
      <c r="I739" s="112">
        <v>5000</v>
      </c>
      <c r="J739" s="112">
        <v>0</v>
      </c>
      <c r="K739" s="112">
        <v>0</v>
      </c>
      <c r="L739" s="112">
        <v>0</v>
      </c>
      <c r="M739" s="112">
        <v>0</v>
      </c>
      <c r="N739" s="112">
        <v>0</v>
      </c>
      <c r="O739" s="112">
        <v>0</v>
      </c>
      <c r="P739" s="112">
        <v>0</v>
      </c>
      <c r="Q739" s="112">
        <v>0</v>
      </c>
      <c r="R739" s="112">
        <v>0</v>
      </c>
      <c r="S739" s="112">
        <v>0</v>
      </c>
      <c r="T739" s="112">
        <v>0</v>
      </c>
      <c r="U739" s="112">
        <v>0</v>
      </c>
      <c r="V739" s="112">
        <v>0</v>
      </c>
      <c r="W739" s="112">
        <v>0</v>
      </c>
      <c r="X739" s="112">
        <v>0</v>
      </c>
      <c r="Y739" s="112">
        <v>0</v>
      </c>
      <c r="Z739" s="112">
        <v>0</v>
      </c>
      <c r="AA739" s="112">
        <v>5000</v>
      </c>
    </row>
    <row r="740" ht="13.5" customHeight="1" spans="1:27">
      <c r="A740" s="110" t="s">
        <v>612</v>
      </c>
      <c r="B740" s="110" t="s">
        <v>670</v>
      </c>
      <c r="C740" s="110" t="s">
        <v>672</v>
      </c>
      <c r="D740" s="109"/>
      <c r="E740" s="110" t="s">
        <v>991</v>
      </c>
      <c r="F740" s="110" t="s">
        <v>980</v>
      </c>
      <c r="G740" s="110" t="s">
        <v>1131</v>
      </c>
      <c r="H740" s="111">
        <v>16000</v>
      </c>
      <c r="I740" s="112">
        <v>8000</v>
      </c>
      <c r="J740" s="112">
        <v>0</v>
      </c>
      <c r="K740" s="112">
        <v>0</v>
      </c>
      <c r="L740" s="112">
        <v>0</v>
      </c>
      <c r="M740" s="112">
        <v>0</v>
      </c>
      <c r="N740" s="112">
        <v>0</v>
      </c>
      <c r="O740" s="112">
        <v>0</v>
      </c>
      <c r="P740" s="112">
        <v>0</v>
      </c>
      <c r="Q740" s="112">
        <v>0</v>
      </c>
      <c r="R740" s="112">
        <v>0</v>
      </c>
      <c r="S740" s="112">
        <v>8000</v>
      </c>
      <c r="T740" s="112">
        <v>0</v>
      </c>
      <c r="U740" s="112">
        <v>0</v>
      </c>
      <c r="V740" s="112">
        <v>0</v>
      </c>
      <c r="W740" s="112">
        <v>0</v>
      </c>
      <c r="X740" s="112">
        <v>0</v>
      </c>
      <c r="Y740" s="112">
        <v>0</v>
      </c>
      <c r="Z740" s="112">
        <v>0</v>
      </c>
      <c r="AA740" s="112">
        <v>0</v>
      </c>
    </row>
    <row r="741" ht="13.5" customHeight="1" spans="1:27">
      <c r="A741" s="110" t="s">
        <v>612</v>
      </c>
      <c r="B741" s="110" t="s">
        <v>670</v>
      </c>
      <c r="C741" s="110" t="s">
        <v>672</v>
      </c>
      <c r="D741" s="109"/>
      <c r="E741" s="110" t="s">
        <v>991</v>
      </c>
      <c r="F741" s="110" t="s">
        <v>980</v>
      </c>
      <c r="G741" s="110" t="s">
        <v>1148</v>
      </c>
      <c r="H741" s="111">
        <v>35000</v>
      </c>
      <c r="I741" s="112">
        <v>10000</v>
      </c>
      <c r="J741" s="112">
        <v>10000</v>
      </c>
      <c r="K741" s="112">
        <v>0</v>
      </c>
      <c r="L741" s="112">
        <v>1000</v>
      </c>
      <c r="M741" s="112">
        <v>0</v>
      </c>
      <c r="N741" s="112">
        <v>7000</v>
      </c>
      <c r="O741" s="112">
        <v>2000</v>
      </c>
      <c r="P741" s="112">
        <v>0</v>
      </c>
      <c r="Q741" s="112">
        <v>0</v>
      </c>
      <c r="R741" s="112">
        <v>0</v>
      </c>
      <c r="S741" s="112">
        <v>0</v>
      </c>
      <c r="T741" s="112">
        <v>0</v>
      </c>
      <c r="U741" s="112">
        <v>0</v>
      </c>
      <c r="V741" s="112">
        <v>5000</v>
      </c>
      <c r="W741" s="112">
        <v>0</v>
      </c>
      <c r="X741" s="112">
        <v>0</v>
      </c>
      <c r="Y741" s="112">
        <v>0</v>
      </c>
      <c r="Z741" s="112">
        <v>0</v>
      </c>
      <c r="AA741" s="112">
        <v>0</v>
      </c>
    </row>
    <row r="742" ht="13.5" customHeight="1" spans="1:27">
      <c r="A742" s="110" t="s">
        <v>612</v>
      </c>
      <c r="B742" s="110" t="s">
        <v>670</v>
      </c>
      <c r="C742" s="110" t="s">
        <v>672</v>
      </c>
      <c r="D742" s="109"/>
      <c r="E742" s="110" t="s">
        <v>991</v>
      </c>
      <c r="F742" s="110" t="s">
        <v>980</v>
      </c>
      <c r="G742" s="110" t="s">
        <v>1149</v>
      </c>
      <c r="H742" s="111">
        <v>35000</v>
      </c>
      <c r="I742" s="112">
        <v>10000</v>
      </c>
      <c r="J742" s="112">
        <v>10000</v>
      </c>
      <c r="K742" s="112">
        <v>0</v>
      </c>
      <c r="L742" s="112">
        <v>1000</v>
      </c>
      <c r="M742" s="112">
        <v>0</v>
      </c>
      <c r="N742" s="112">
        <v>7000</v>
      </c>
      <c r="O742" s="112">
        <v>2000</v>
      </c>
      <c r="P742" s="112">
        <v>0</v>
      </c>
      <c r="Q742" s="112">
        <v>0</v>
      </c>
      <c r="R742" s="112">
        <v>0</v>
      </c>
      <c r="S742" s="112">
        <v>0</v>
      </c>
      <c r="T742" s="112">
        <v>0</v>
      </c>
      <c r="U742" s="112">
        <v>0</v>
      </c>
      <c r="V742" s="112">
        <v>5000</v>
      </c>
      <c r="W742" s="112">
        <v>0</v>
      </c>
      <c r="X742" s="112">
        <v>0</v>
      </c>
      <c r="Y742" s="112">
        <v>0</v>
      </c>
      <c r="Z742" s="112">
        <v>0</v>
      </c>
      <c r="AA742" s="112">
        <v>0</v>
      </c>
    </row>
    <row r="743" ht="13.5" customHeight="1" spans="1:27">
      <c r="A743" s="110" t="s">
        <v>612</v>
      </c>
      <c r="B743" s="110" t="s">
        <v>670</v>
      </c>
      <c r="C743" s="110" t="s">
        <v>672</v>
      </c>
      <c r="D743" s="109"/>
      <c r="E743" s="110" t="s">
        <v>991</v>
      </c>
      <c r="F743" s="110" t="s">
        <v>980</v>
      </c>
      <c r="G743" s="110" t="s">
        <v>1150</v>
      </c>
      <c r="H743" s="111">
        <v>35000</v>
      </c>
      <c r="I743" s="112">
        <v>10000</v>
      </c>
      <c r="J743" s="112">
        <v>10000</v>
      </c>
      <c r="K743" s="112">
        <v>0</v>
      </c>
      <c r="L743" s="112">
        <v>1000</v>
      </c>
      <c r="M743" s="112">
        <v>0</v>
      </c>
      <c r="N743" s="112">
        <v>7000</v>
      </c>
      <c r="O743" s="112">
        <v>2000</v>
      </c>
      <c r="P743" s="112">
        <v>0</v>
      </c>
      <c r="Q743" s="112">
        <v>0</v>
      </c>
      <c r="R743" s="112">
        <v>0</v>
      </c>
      <c r="S743" s="112">
        <v>0</v>
      </c>
      <c r="T743" s="112">
        <v>0</v>
      </c>
      <c r="U743" s="112">
        <v>0</v>
      </c>
      <c r="V743" s="112">
        <v>5000</v>
      </c>
      <c r="W743" s="112">
        <v>0</v>
      </c>
      <c r="X743" s="112">
        <v>0</v>
      </c>
      <c r="Y743" s="112">
        <v>0</v>
      </c>
      <c r="Z743" s="112">
        <v>0</v>
      </c>
      <c r="AA743" s="112">
        <v>0</v>
      </c>
    </row>
    <row r="744" ht="13.5" customHeight="1" spans="1:27">
      <c r="A744" s="110" t="s">
        <v>612</v>
      </c>
      <c r="B744" s="110" t="s">
        <v>670</v>
      </c>
      <c r="C744" s="110" t="s">
        <v>672</v>
      </c>
      <c r="D744" s="109"/>
      <c r="E744" s="110" t="s">
        <v>991</v>
      </c>
      <c r="F744" s="110" t="s">
        <v>980</v>
      </c>
      <c r="G744" s="110" t="s">
        <v>1151</v>
      </c>
      <c r="H744" s="111">
        <v>35000</v>
      </c>
      <c r="I744" s="112">
        <v>10000</v>
      </c>
      <c r="J744" s="112">
        <v>10000</v>
      </c>
      <c r="K744" s="112">
        <v>0</v>
      </c>
      <c r="L744" s="112">
        <v>1000</v>
      </c>
      <c r="M744" s="112">
        <v>0</v>
      </c>
      <c r="N744" s="112">
        <v>7000</v>
      </c>
      <c r="O744" s="112">
        <v>2000</v>
      </c>
      <c r="P744" s="112">
        <v>0</v>
      </c>
      <c r="Q744" s="112">
        <v>0</v>
      </c>
      <c r="R744" s="112">
        <v>0</v>
      </c>
      <c r="S744" s="112">
        <v>0</v>
      </c>
      <c r="T744" s="112">
        <v>0</v>
      </c>
      <c r="U744" s="112">
        <v>0</v>
      </c>
      <c r="V744" s="112">
        <v>5000</v>
      </c>
      <c r="W744" s="112">
        <v>0</v>
      </c>
      <c r="X744" s="112">
        <v>0</v>
      </c>
      <c r="Y744" s="112">
        <v>0</v>
      </c>
      <c r="Z744" s="112">
        <v>0</v>
      </c>
      <c r="AA744" s="112">
        <v>0</v>
      </c>
    </row>
    <row r="745" ht="13.5" customHeight="1" spans="1:27">
      <c r="A745" s="110" t="s">
        <v>612</v>
      </c>
      <c r="B745" s="110" t="s">
        <v>670</v>
      </c>
      <c r="C745" s="110" t="s">
        <v>672</v>
      </c>
      <c r="D745" s="109"/>
      <c r="E745" s="110" t="s">
        <v>991</v>
      </c>
      <c r="F745" s="110" t="s">
        <v>980</v>
      </c>
      <c r="G745" s="110" t="s">
        <v>1152</v>
      </c>
      <c r="H745" s="111">
        <v>35000</v>
      </c>
      <c r="I745" s="112">
        <v>10000</v>
      </c>
      <c r="J745" s="112">
        <v>10000</v>
      </c>
      <c r="K745" s="112">
        <v>0</v>
      </c>
      <c r="L745" s="112">
        <v>1000</v>
      </c>
      <c r="M745" s="112">
        <v>0</v>
      </c>
      <c r="N745" s="112">
        <v>7000</v>
      </c>
      <c r="O745" s="112">
        <v>2000</v>
      </c>
      <c r="P745" s="112">
        <v>0</v>
      </c>
      <c r="Q745" s="112">
        <v>0</v>
      </c>
      <c r="R745" s="112">
        <v>0</v>
      </c>
      <c r="S745" s="112">
        <v>0</v>
      </c>
      <c r="T745" s="112">
        <v>0</v>
      </c>
      <c r="U745" s="112">
        <v>0</v>
      </c>
      <c r="V745" s="112">
        <v>5000</v>
      </c>
      <c r="W745" s="112">
        <v>0</v>
      </c>
      <c r="X745" s="112">
        <v>0</v>
      </c>
      <c r="Y745" s="112">
        <v>0</v>
      </c>
      <c r="Z745" s="112">
        <v>0</v>
      </c>
      <c r="AA745" s="112">
        <v>0</v>
      </c>
    </row>
    <row r="746" ht="13.5" customHeight="1" spans="1:27">
      <c r="A746" s="110" t="s">
        <v>612</v>
      </c>
      <c r="B746" s="110" t="s">
        <v>670</v>
      </c>
      <c r="C746" s="110" t="s">
        <v>672</v>
      </c>
      <c r="D746" s="109"/>
      <c r="E746" s="110" t="s">
        <v>991</v>
      </c>
      <c r="F746" s="110" t="s">
        <v>980</v>
      </c>
      <c r="G746" s="110" t="s">
        <v>1153</v>
      </c>
      <c r="H746" s="111">
        <v>35000</v>
      </c>
      <c r="I746" s="112">
        <v>10000</v>
      </c>
      <c r="J746" s="112">
        <v>10000</v>
      </c>
      <c r="K746" s="112">
        <v>0</v>
      </c>
      <c r="L746" s="112">
        <v>1000</v>
      </c>
      <c r="M746" s="112">
        <v>0</v>
      </c>
      <c r="N746" s="112">
        <v>7000</v>
      </c>
      <c r="O746" s="112">
        <v>2000</v>
      </c>
      <c r="P746" s="112">
        <v>0</v>
      </c>
      <c r="Q746" s="112">
        <v>0</v>
      </c>
      <c r="R746" s="112">
        <v>0</v>
      </c>
      <c r="S746" s="112">
        <v>0</v>
      </c>
      <c r="T746" s="112">
        <v>0</v>
      </c>
      <c r="U746" s="112">
        <v>0</v>
      </c>
      <c r="V746" s="112">
        <v>5000</v>
      </c>
      <c r="W746" s="112">
        <v>0</v>
      </c>
      <c r="X746" s="112">
        <v>0</v>
      </c>
      <c r="Y746" s="112">
        <v>0</v>
      </c>
      <c r="Z746" s="112">
        <v>0</v>
      </c>
      <c r="AA746" s="112">
        <v>0</v>
      </c>
    </row>
    <row r="747" ht="13.5" customHeight="1" spans="1:27">
      <c r="A747" s="110" t="s">
        <v>612</v>
      </c>
      <c r="B747" s="110" t="s">
        <v>670</v>
      </c>
      <c r="C747" s="110" t="s">
        <v>672</v>
      </c>
      <c r="D747" s="109"/>
      <c r="E747" s="110" t="s">
        <v>991</v>
      </c>
      <c r="F747" s="110" t="s">
        <v>980</v>
      </c>
      <c r="G747" s="110" t="s">
        <v>1154</v>
      </c>
      <c r="H747" s="111">
        <v>35000</v>
      </c>
      <c r="I747" s="112">
        <v>10000</v>
      </c>
      <c r="J747" s="112">
        <v>10000</v>
      </c>
      <c r="K747" s="112">
        <v>0</v>
      </c>
      <c r="L747" s="112">
        <v>1000</v>
      </c>
      <c r="M747" s="112">
        <v>0</v>
      </c>
      <c r="N747" s="112">
        <v>7000</v>
      </c>
      <c r="O747" s="112">
        <v>2000</v>
      </c>
      <c r="P747" s="112">
        <v>0</v>
      </c>
      <c r="Q747" s="112">
        <v>0</v>
      </c>
      <c r="R747" s="112">
        <v>0</v>
      </c>
      <c r="S747" s="112">
        <v>0</v>
      </c>
      <c r="T747" s="112">
        <v>0</v>
      </c>
      <c r="U747" s="112">
        <v>0</v>
      </c>
      <c r="V747" s="112">
        <v>5000</v>
      </c>
      <c r="W747" s="112">
        <v>0</v>
      </c>
      <c r="X747" s="112">
        <v>0</v>
      </c>
      <c r="Y747" s="112">
        <v>0</v>
      </c>
      <c r="Z747" s="112">
        <v>0</v>
      </c>
      <c r="AA747" s="112">
        <v>0</v>
      </c>
    </row>
    <row r="748" ht="13.5" customHeight="1" spans="1:27">
      <c r="A748" s="110" t="s">
        <v>612</v>
      </c>
      <c r="B748" s="110" t="s">
        <v>670</v>
      </c>
      <c r="C748" s="110" t="s">
        <v>672</v>
      </c>
      <c r="D748" s="109"/>
      <c r="E748" s="110" t="s">
        <v>991</v>
      </c>
      <c r="F748" s="110" t="s">
        <v>980</v>
      </c>
      <c r="G748" s="110" t="s">
        <v>1155</v>
      </c>
      <c r="H748" s="111">
        <v>35000</v>
      </c>
      <c r="I748" s="112">
        <v>10000</v>
      </c>
      <c r="J748" s="112">
        <v>10000</v>
      </c>
      <c r="K748" s="112">
        <v>0</v>
      </c>
      <c r="L748" s="112">
        <v>1000</v>
      </c>
      <c r="M748" s="112">
        <v>0</v>
      </c>
      <c r="N748" s="112">
        <v>7000</v>
      </c>
      <c r="O748" s="112">
        <v>2000</v>
      </c>
      <c r="P748" s="112">
        <v>0</v>
      </c>
      <c r="Q748" s="112">
        <v>0</v>
      </c>
      <c r="R748" s="112">
        <v>0</v>
      </c>
      <c r="S748" s="112">
        <v>0</v>
      </c>
      <c r="T748" s="112">
        <v>0</v>
      </c>
      <c r="U748" s="112">
        <v>0</v>
      </c>
      <c r="V748" s="112">
        <v>5000</v>
      </c>
      <c r="W748" s="112">
        <v>0</v>
      </c>
      <c r="X748" s="112">
        <v>0</v>
      </c>
      <c r="Y748" s="112">
        <v>0</v>
      </c>
      <c r="Z748" s="112">
        <v>0</v>
      </c>
      <c r="AA748" s="112">
        <v>0</v>
      </c>
    </row>
    <row r="749" ht="13.5" customHeight="1" spans="1:27">
      <c r="A749" s="110" t="s">
        <v>612</v>
      </c>
      <c r="B749" s="110" t="s">
        <v>670</v>
      </c>
      <c r="C749" s="110" t="s">
        <v>672</v>
      </c>
      <c r="D749" s="109"/>
      <c r="E749" s="110" t="s">
        <v>991</v>
      </c>
      <c r="F749" s="110" t="s">
        <v>980</v>
      </c>
      <c r="G749" s="110" t="s">
        <v>1156</v>
      </c>
      <c r="H749" s="111">
        <v>35000</v>
      </c>
      <c r="I749" s="112">
        <v>10000</v>
      </c>
      <c r="J749" s="112">
        <v>10000</v>
      </c>
      <c r="K749" s="112">
        <v>0</v>
      </c>
      <c r="L749" s="112">
        <v>1000</v>
      </c>
      <c r="M749" s="112">
        <v>0</v>
      </c>
      <c r="N749" s="112">
        <v>7000</v>
      </c>
      <c r="O749" s="112">
        <v>2000</v>
      </c>
      <c r="P749" s="112">
        <v>0</v>
      </c>
      <c r="Q749" s="112">
        <v>0</v>
      </c>
      <c r="R749" s="112">
        <v>0</v>
      </c>
      <c r="S749" s="112">
        <v>0</v>
      </c>
      <c r="T749" s="112">
        <v>0</v>
      </c>
      <c r="U749" s="112">
        <v>0</v>
      </c>
      <c r="V749" s="112">
        <v>5000</v>
      </c>
      <c r="W749" s="112">
        <v>0</v>
      </c>
      <c r="X749" s="112">
        <v>0</v>
      </c>
      <c r="Y749" s="112">
        <v>0</v>
      </c>
      <c r="Z749" s="112">
        <v>0</v>
      </c>
      <c r="AA749" s="112">
        <v>0</v>
      </c>
    </row>
    <row r="750" ht="13.5" customHeight="1" spans="1:27">
      <c r="A750" s="110" t="s">
        <v>612</v>
      </c>
      <c r="B750" s="110" t="s">
        <v>670</v>
      </c>
      <c r="C750" s="110" t="s">
        <v>672</v>
      </c>
      <c r="D750" s="109"/>
      <c r="E750" s="110" t="s">
        <v>991</v>
      </c>
      <c r="F750" s="110" t="s">
        <v>980</v>
      </c>
      <c r="G750" s="110" t="s">
        <v>1157</v>
      </c>
      <c r="H750" s="111">
        <v>35000</v>
      </c>
      <c r="I750" s="112">
        <v>10000</v>
      </c>
      <c r="J750" s="112">
        <v>10000</v>
      </c>
      <c r="K750" s="112">
        <v>0</v>
      </c>
      <c r="L750" s="112">
        <v>1000</v>
      </c>
      <c r="M750" s="112">
        <v>0</v>
      </c>
      <c r="N750" s="112">
        <v>7000</v>
      </c>
      <c r="O750" s="112">
        <v>2000</v>
      </c>
      <c r="P750" s="112">
        <v>0</v>
      </c>
      <c r="Q750" s="112">
        <v>0</v>
      </c>
      <c r="R750" s="112">
        <v>0</v>
      </c>
      <c r="S750" s="112">
        <v>0</v>
      </c>
      <c r="T750" s="112">
        <v>0</v>
      </c>
      <c r="U750" s="112">
        <v>0</v>
      </c>
      <c r="V750" s="112">
        <v>5000</v>
      </c>
      <c r="W750" s="112">
        <v>0</v>
      </c>
      <c r="X750" s="112">
        <v>0</v>
      </c>
      <c r="Y750" s="112">
        <v>0</v>
      </c>
      <c r="Z750" s="112">
        <v>0</v>
      </c>
      <c r="AA750" s="112">
        <v>0</v>
      </c>
    </row>
    <row r="751" ht="13.5" customHeight="1" spans="1:27">
      <c r="A751" s="109"/>
      <c r="B751" s="109"/>
      <c r="C751" s="109"/>
      <c r="D751" s="110" t="s">
        <v>1158</v>
      </c>
      <c r="E751" s="110" t="s">
        <v>1159</v>
      </c>
      <c r="F751" s="109"/>
      <c r="G751" s="109"/>
      <c r="H751" s="111">
        <v>797250</v>
      </c>
      <c r="I751" s="112">
        <v>131000</v>
      </c>
      <c r="J751" s="112">
        <v>127000</v>
      </c>
      <c r="K751" s="112">
        <v>1100</v>
      </c>
      <c r="L751" s="112">
        <v>71100</v>
      </c>
      <c r="M751" s="112">
        <v>16100</v>
      </c>
      <c r="N751" s="112">
        <v>37000</v>
      </c>
      <c r="O751" s="112">
        <v>35500</v>
      </c>
      <c r="P751" s="112">
        <v>33500</v>
      </c>
      <c r="Q751" s="112">
        <v>0</v>
      </c>
      <c r="R751" s="112">
        <v>24600</v>
      </c>
      <c r="S751" s="112">
        <v>56200</v>
      </c>
      <c r="T751" s="112">
        <v>2500</v>
      </c>
      <c r="U751" s="112">
        <v>0</v>
      </c>
      <c r="V751" s="112">
        <v>30000</v>
      </c>
      <c r="W751" s="112">
        <v>0</v>
      </c>
      <c r="X751" s="112">
        <v>23750</v>
      </c>
      <c r="Y751" s="112">
        <v>0</v>
      </c>
      <c r="Z751" s="112">
        <v>0</v>
      </c>
      <c r="AA751" s="112">
        <v>207900</v>
      </c>
    </row>
    <row r="752" ht="13.5" customHeight="1" spans="1:27">
      <c r="A752" s="109"/>
      <c r="B752" s="109"/>
      <c r="C752" s="109"/>
      <c r="D752" s="110" t="s">
        <v>1160</v>
      </c>
      <c r="E752" s="110" t="s">
        <v>81</v>
      </c>
      <c r="F752" s="109"/>
      <c r="G752" s="109"/>
      <c r="H752" s="111">
        <v>797250</v>
      </c>
      <c r="I752" s="112">
        <v>131000</v>
      </c>
      <c r="J752" s="112">
        <v>127000</v>
      </c>
      <c r="K752" s="112">
        <v>1100</v>
      </c>
      <c r="L752" s="112">
        <v>71100</v>
      </c>
      <c r="M752" s="112">
        <v>16100</v>
      </c>
      <c r="N752" s="112">
        <v>37000</v>
      </c>
      <c r="O752" s="112">
        <v>35500</v>
      </c>
      <c r="P752" s="112">
        <v>33500</v>
      </c>
      <c r="Q752" s="112">
        <v>0</v>
      </c>
      <c r="R752" s="112">
        <v>24600</v>
      </c>
      <c r="S752" s="112">
        <v>56200</v>
      </c>
      <c r="T752" s="112">
        <v>2500</v>
      </c>
      <c r="U752" s="112">
        <v>0</v>
      </c>
      <c r="V752" s="112">
        <v>30000</v>
      </c>
      <c r="W752" s="112">
        <v>0</v>
      </c>
      <c r="X752" s="112">
        <v>23750</v>
      </c>
      <c r="Y752" s="112">
        <v>0</v>
      </c>
      <c r="Z752" s="112">
        <v>0</v>
      </c>
      <c r="AA752" s="112">
        <v>207900</v>
      </c>
    </row>
    <row r="753" ht="13.5" customHeight="1" spans="1:27">
      <c r="A753" s="110" t="s">
        <v>37</v>
      </c>
      <c r="B753" s="109"/>
      <c r="C753" s="109"/>
      <c r="D753" s="109"/>
      <c r="E753" s="110" t="s">
        <v>38</v>
      </c>
      <c r="F753" s="109"/>
      <c r="G753" s="109"/>
      <c r="H753" s="111">
        <v>530000</v>
      </c>
      <c r="I753" s="112">
        <v>74000</v>
      </c>
      <c r="J753" s="112">
        <v>74000</v>
      </c>
      <c r="K753" s="112">
        <v>0</v>
      </c>
      <c r="L753" s="112">
        <v>65000</v>
      </c>
      <c r="M753" s="112">
        <v>15000</v>
      </c>
      <c r="N753" s="112">
        <v>0</v>
      </c>
      <c r="O753" s="112">
        <v>26000</v>
      </c>
      <c r="P753" s="112">
        <v>30000</v>
      </c>
      <c r="Q753" s="112">
        <v>0</v>
      </c>
      <c r="R753" s="112">
        <v>23000</v>
      </c>
      <c r="S753" s="112">
        <v>32000</v>
      </c>
      <c r="T753" s="112">
        <v>0</v>
      </c>
      <c r="U753" s="112">
        <v>0</v>
      </c>
      <c r="V753" s="112">
        <v>30000</v>
      </c>
      <c r="W753" s="112">
        <v>0</v>
      </c>
      <c r="X753" s="112">
        <v>0</v>
      </c>
      <c r="Y753" s="112">
        <v>0</v>
      </c>
      <c r="Z753" s="112">
        <v>0</v>
      </c>
      <c r="AA753" s="112">
        <v>161000</v>
      </c>
    </row>
    <row r="754" ht="13.5" customHeight="1" spans="1:27">
      <c r="A754" s="109"/>
      <c r="B754" s="110" t="s">
        <v>74</v>
      </c>
      <c r="C754" s="109"/>
      <c r="D754" s="109"/>
      <c r="E754" s="110" t="s">
        <v>75</v>
      </c>
      <c r="F754" s="109"/>
      <c r="G754" s="109"/>
      <c r="H754" s="111">
        <v>530000</v>
      </c>
      <c r="I754" s="112">
        <v>74000</v>
      </c>
      <c r="J754" s="112">
        <v>74000</v>
      </c>
      <c r="K754" s="112">
        <v>0</v>
      </c>
      <c r="L754" s="112">
        <v>65000</v>
      </c>
      <c r="M754" s="112">
        <v>15000</v>
      </c>
      <c r="N754" s="112">
        <v>0</v>
      </c>
      <c r="O754" s="112">
        <v>26000</v>
      </c>
      <c r="P754" s="112">
        <v>30000</v>
      </c>
      <c r="Q754" s="112">
        <v>0</v>
      </c>
      <c r="R754" s="112">
        <v>23000</v>
      </c>
      <c r="S754" s="112">
        <v>32000</v>
      </c>
      <c r="T754" s="112">
        <v>0</v>
      </c>
      <c r="U754" s="112">
        <v>0</v>
      </c>
      <c r="V754" s="112">
        <v>30000</v>
      </c>
      <c r="W754" s="112">
        <v>0</v>
      </c>
      <c r="X754" s="112">
        <v>0</v>
      </c>
      <c r="Y754" s="112">
        <v>0</v>
      </c>
      <c r="Z754" s="112">
        <v>0</v>
      </c>
      <c r="AA754" s="112">
        <v>161000</v>
      </c>
    </row>
    <row r="755" ht="13.5" customHeight="1" spans="1:27">
      <c r="A755" s="110" t="s">
        <v>37</v>
      </c>
      <c r="B755" s="110" t="s">
        <v>74</v>
      </c>
      <c r="C755" s="110" t="s">
        <v>76</v>
      </c>
      <c r="D755" s="109"/>
      <c r="E755" s="110" t="s">
        <v>765</v>
      </c>
      <c r="F755" s="110" t="s">
        <v>766</v>
      </c>
      <c r="G755" s="110" t="s">
        <v>1161</v>
      </c>
      <c r="H755" s="111">
        <v>50000</v>
      </c>
      <c r="I755" s="112">
        <v>0</v>
      </c>
      <c r="J755" s="112">
        <v>0</v>
      </c>
      <c r="K755" s="112">
        <v>0</v>
      </c>
      <c r="L755" s="112">
        <v>0</v>
      </c>
      <c r="M755" s="112">
        <v>0</v>
      </c>
      <c r="N755" s="112">
        <v>0</v>
      </c>
      <c r="O755" s="112">
        <v>0</v>
      </c>
      <c r="P755" s="112">
        <v>0</v>
      </c>
      <c r="Q755" s="112">
        <v>0</v>
      </c>
      <c r="R755" s="112">
        <v>0</v>
      </c>
      <c r="S755" s="112">
        <v>0</v>
      </c>
      <c r="T755" s="112">
        <v>0</v>
      </c>
      <c r="U755" s="112">
        <v>0</v>
      </c>
      <c r="V755" s="112">
        <v>0</v>
      </c>
      <c r="W755" s="112">
        <v>0</v>
      </c>
      <c r="X755" s="112">
        <v>0</v>
      </c>
      <c r="Y755" s="112">
        <v>0</v>
      </c>
      <c r="Z755" s="112">
        <v>0</v>
      </c>
      <c r="AA755" s="112">
        <v>50000</v>
      </c>
    </row>
    <row r="756" ht="13.5" customHeight="1" spans="1:27">
      <c r="A756" s="110" t="s">
        <v>37</v>
      </c>
      <c r="B756" s="110" t="s">
        <v>74</v>
      </c>
      <c r="C756" s="110" t="s">
        <v>76</v>
      </c>
      <c r="D756" s="109"/>
      <c r="E756" s="110" t="s">
        <v>765</v>
      </c>
      <c r="F756" s="110" t="s">
        <v>766</v>
      </c>
      <c r="G756" s="110" t="s">
        <v>971</v>
      </c>
      <c r="H756" s="111">
        <v>50000</v>
      </c>
      <c r="I756" s="112">
        <v>0</v>
      </c>
      <c r="J756" s="112">
        <v>0</v>
      </c>
      <c r="K756" s="112">
        <v>0</v>
      </c>
      <c r="L756" s="112">
        <v>0</v>
      </c>
      <c r="M756" s="112">
        <v>0</v>
      </c>
      <c r="N756" s="112">
        <v>0</v>
      </c>
      <c r="O756" s="112">
        <v>0</v>
      </c>
      <c r="P756" s="112">
        <v>0</v>
      </c>
      <c r="Q756" s="112">
        <v>0</v>
      </c>
      <c r="R756" s="112">
        <v>0</v>
      </c>
      <c r="S756" s="112">
        <v>0</v>
      </c>
      <c r="T756" s="112">
        <v>0</v>
      </c>
      <c r="U756" s="112">
        <v>0</v>
      </c>
      <c r="V756" s="112">
        <v>0</v>
      </c>
      <c r="W756" s="112">
        <v>0</v>
      </c>
      <c r="X756" s="112">
        <v>0</v>
      </c>
      <c r="Y756" s="112">
        <v>0</v>
      </c>
      <c r="Z756" s="112">
        <v>0</v>
      </c>
      <c r="AA756" s="112">
        <v>50000</v>
      </c>
    </row>
    <row r="757" ht="13.5" customHeight="1" spans="1:27">
      <c r="A757" s="110" t="s">
        <v>37</v>
      </c>
      <c r="B757" s="110" t="s">
        <v>74</v>
      </c>
      <c r="C757" s="110" t="s">
        <v>76</v>
      </c>
      <c r="D757" s="109"/>
      <c r="E757" s="110" t="s">
        <v>765</v>
      </c>
      <c r="F757" s="110" t="s">
        <v>766</v>
      </c>
      <c r="G757" s="110" t="s">
        <v>972</v>
      </c>
      <c r="H757" s="111">
        <v>50000</v>
      </c>
      <c r="I757" s="112">
        <v>10000</v>
      </c>
      <c r="J757" s="112">
        <v>10000</v>
      </c>
      <c r="K757" s="112">
        <v>0</v>
      </c>
      <c r="L757" s="112">
        <v>10000</v>
      </c>
      <c r="M757" s="112">
        <v>0</v>
      </c>
      <c r="N757" s="112">
        <v>0</v>
      </c>
      <c r="O757" s="112">
        <v>0</v>
      </c>
      <c r="P757" s="112">
        <v>10000</v>
      </c>
      <c r="Q757" s="112">
        <v>0</v>
      </c>
      <c r="R757" s="112">
        <v>0</v>
      </c>
      <c r="S757" s="112">
        <v>0</v>
      </c>
      <c r="T757" s="112">
        <v>0</v>
      </c>
      <c r="U757" s="112">
        <v>0</v>
      </c>
      <c r="V757" s="112">
        <v>0</v>
      </c>
      <c r="W757" s="112">
        <v>0</v>
      </c>
      <c r="X757" s="112">
        <v>0</v>
      </c>
      <c r="Y757" s="112">
        <v>0</v>
      </c>
      <c r="Z757" s="112">
        <v>0</v>
      </c>
      <c r="AA757" s="112">
        <v>10000</v>
      </c>
    </row>
    <row r="758" ht="13.5" customHeight="1" spans="1:27">
      <c r="A758" s="110" t="s">
        <v>37</v>
      </c>
      <c r="B758" s="110" t="s">
        <v>74</v>
      </c>
      <c r="C758" s="110" t="s">
        <v>76</v>
      </c>
      <c r="D758" s="109"/>
      <c r="E758" s="110" t="s">
        <v>765</v>
      </c>
      <c r="F758" s="110" t="s">
        <v>766</v>
      </c>
      <c r="G758" s="110" t="s">
        <v>976</v>
      </c>
      <c r="H758" s="111">
        <v>20000</v>
      </c>
      <c r="I758" s="112">
        <v>10000</v>
      </c>
      <c r="J758" s="112">
        <v>10000</v>
      </c>
      <c r="K758" s="112">
        <v>0</v>
      </c>
      <c r="L758" s="112">
        <v>0</v>
      </c>
      <c r="M758" s="112">
        <v>0</v>
      </c>
      <c r="N758" s="112">
        <v>0</v>
      </c>
      <c r="O758" s="112">
        <v>0</v>
      </c>
      <c r="P758" s="112">
        <v>0</v>
      </c>
      <c r="Q758" s="112">
        <v>0</v>
      </c>
      <c r="R758" s="112">
        <v>0</v>
      </c>
      <c r="S758" s="112">
        <v>0</v>
      </c>
      <c r="T758" s="112">
        <v>0</v>
      </c>
      <c r="U758" s="112">
        <v>0</v>
      </c>
      <c r="V758" s="112">
        <v>0</v>
      </c>
      <c r="W758" s="112">
        <v>0</v>
      </c>
      <c r="X758" s="112">
        <v>0</v>
      </c>
      <c r="Y758" s="112">
        <v>0</v>
      </c>
      <c r="Z758" s="112">
        <v>0</v>
      </c>
      <c r="AA758" s="112">
        <v>0</v>
      </c>
    </row>
    <row r="759" ht="13.5" customHeight="1" spans="1:27">
      <c r="A759" s="110" t="s">
        <v>37</v>
      </c>
      <c r="B759" s="110" t="s">
        <v>74</v>
      </c>
      <c r="C759" s="110" t="s">
        <v>76</v>
      </c>
      <c r="D759" s="109"/>
      <c r="E759" s="110" t="s">
        <v>765</v>
      </c>
      <c r="F759" s="110" t="s">
        <v>766</v>
      </c>
      <c r="G759" s="110" t="s">
        <v>1065</v>
      </c>
      <c r="H759" s="111">
        <v>234000</v>
      </c>
      <c r="I759" s="112">
        <v>20000</v>
      </c>
      <c r="J759" s="112">
        <v>20000</v>
      </c>
      <c r="K759" s="112">
        <v>0</v>
      </c>
      <c r="L759" s="112">
        <v>50000</v>
      </c>
      <c r="M759" s="112">
        <v>15000</v>
      </c>
      <c r="N759" s="112">
        <v>0</v>
      </c>
      <c r="O759" s="112">
        <v>20000</v>
      </c>
      <c r="P759" s="112">
        <v>20000</v>
      </c>
      <c r="Q759" s="112">
        <v>0</v>
      </c>
      <c r="R759" s="112">
        <v>20000</v>
      </c>
      <c r="S759" s="112">
        <v>30000</v>
      </c>
      <c r="T759" s="112">
        <v>0</v>
      </c>
      <c r="U759" s="112">
        <v>0</v>
      </c>
      <c r="V759" s="112">
        <v>30000</v>
      </c>
      <c r="W759" s="112">
        <v>0</v>
      </c>
      <c r="X759" s="112">
        <v>0</v>
      </c>
      <c r="Y759" s="112">
        <v>0</v>
      </c>
      <c r="Z759" s="112">
        <v>0</v>
      </c>
      <c r="AA759" s="112">
        <v>9000</v>
      </c>
    </row>
    <row r="760" ht="13.5" customHeight="1" spans="1:27">
      <c r="A760" s="110" t="s">
        <v>37</v>
      </c>
      <c r="B760" s="110" t="s">
        <v>74</v>
      </c>
      <c r="C760" s="110" t="s">
        <v>76</v>
      </c>
      <c r="D760" s="109"/>
      <c r="E760" s="110" t="s">
        <v>765</v>
      </c>
      <c r="F760" s="110" t="s">
        <v>766</v>
      </c>
      <c r="G760" s="110" t="s">
        <v>967</v>
      </c>
      <c r="H760" s="111">
        <v>21000</v>
      </c>
      <c r="I760" s="112">
        <v>5000</v>
      </c>
      <c r="J760" s="112">
        <v>5000</v>
      </c>
      <c r="K760" s="112">
        <v>0</v>
      </c>
      <c r="L760" s="112">
        <v>3000</v>
      </c>
      <c r="M760" s="112">
        <v>0</v>
      </c>
      <c r="N760" s="112">
        <v>0</v>
      </c>
      <c r="O760" s="112">
        <v>3000</v>
      </c>
      <c r="P760" s="112">
        <v>0</v>
      </c>
      <c r="Q760" s="112">
        <v>0</v>
      </c>
      <c r="R760" s="112">
        <v>3000</v>
      </c>
      <c r="S760" s="112">
        <v>0</v>
      </c>
      <c r="T760" s="112">
        <v>0</v>
      </c>
      <c r="U760" s="112">
        <v>0</v>
      </c>
      <c r="V760" s="112">
        <v>0</v>
      </c>
      <c r="W760" s="112">
        <v>0</v>
      </c>
      <c r="X760" s="112">
        <v>0</v>
      </c>
      <c r="Y760" s="112">
        <v>0</v>
      </c>
      <c r="Z760" s="112">
        <v>0</v>
      </c>
      <c r="AA760" s="112">
        <v>2000</v>
      </c>
    </row>
    <row r="761" ht="13.5" customHeight="1" spans="1:27">
      <c r="A761" s="110" t="s">
        <v>37</v>
      </c>
      <c r="B761" s="110" t="s">
        <v>74</v>
      </c>
      <c r="C761" s="110" t="s">
        <v>76</v>
      </c>
      <c r="D761" s="109"/>
      <c r="E761" s="110" t="s">
        <v>765</v>
      </c>
      <c r="F761" s="110" t="s">
        <v>766</v>
      </c>
      <c r="G761" s="110" t="s">
        <v>968</v>
      </c>
      <c r="H761" s="111">
        <v>30000</v>
      </c>
      <c r="I761" s="112">
        <v>10000</v>
      </c>
      <c r="J761" s="112">
        <v>10000</v>
      </c>
      <c r="K761" s="112">
        <v>0</v>
      </c>
      <c r="L761" s="112">
        <v>0</v>
      </c>
      <c r="M761" s="112">
        <v>0</v>
      </c>
      <c r="N761" s="112">
        <v>0</v>
      </c>
      <c r="O761" s="112">
        <v>0</v>
      </c>
      <c r="P761" s="112">
        <v>0</v>
      </c>
      <c r="Q761" s="112">
        <v>0</v>
      </c>
      <c r="R761" s="112">
        <v>0</v>
      </c>
      <c r="S761" s="112">
        <v>0</v>
      </c>
      <c r="T761" s="112">
        <v>0</v>
      </c>
      <c r="U761" s="112">
        <v>0</v>
      </c>
      <c r="V761" s="112">
        <v>0</v>
      </c>
      <c r="W761" s="112">
        <v>0</v>
      </c>
      <c r="X761" s="112">
        <v>0</v>
      </c>
      <c r="Y761" s="112">
        <v>0</v>
      </c>
      <c r="Z761" s="112">
        <v>0</v>
      </c>
      <c r="AA761" s="112">
        <v>10000</v>
      </c>
    </row>
    <row r="762" ht="13.5" customHeight="1" spans="1:27">
      <c r="A762" s="110" t="s">
        <v>37</v>
      </c>
      <c r="B762" s="110" t="s">
        <v>74</v>
      </c>
      <c r="C762" s="110" t="s">
        <v>76</v>
      </c>
      <c r="D762" s="109"/>
      <c r="E762" s="110" t="s">
        <v>765</v>
      </c>
      <c r="F762" s="110" t="s">
        <v>766</v>
      </c>
      <c r="G762" s="110" t="s">
        <v>1018</v>
      </c>
      <c r="H762" s="111">
        <v>8000</v>
      </c>
      <c r="I762" s="112">
        <v>2000</v>
      </c>
      <c r="J762" s="112">
        <v>2000</v>
      </c>
      <c r="K762" s="112">
        <v>0</v>
      </c>
      <c r="L762" s="112">
        <v>0</v>
      </c>
      <c r="M762" s="112">
        <v>0</v>
      </c>
      <c r="N762" s="112">
        <v>0</v>
      </c>
      <c r="O762" s="112">
        <v>0</v>
      </c>
      <c r="P762" s="112">
        <v>0</v>
      </c>
      <c r="Q762" s="112">
        <v>0</v>
      </c>
      <c r="R762" s="112">
        <v>0</v>
      </c>
      <c r="S762" s="112">
        <v>2000</v>
      </c>
      <c r="T762" s="112">
        <v>0</v>
      </c>
      <c r="U762" s="112">
        <v>0</v>
      </c>
      <c r="V762" s="112">
        <v>0</v>
      </c>
      <c r="W762" s="112">
        <v>0</v>
      </c>
      <c r="X762" s="112">
        <v>0</v>
      </c>
      <c r="Y762" s="112">
        <v>0</v>
      </c>
      <c r="Z762" s="112">
        <v>0</v>
      </c>
      <c r="AA762" s="112">
        <v>2000</v>
      </c>
    </row>
    <row r="763" ht="13.5" customHeight="1" spans="1:27">
      <c r="A763" s="110" t="s">
        <v>37</v>
      </c>
      <c r="B763" s="110" t="s">
        <v>74</v>
      </c>
      <c r="C763" s="110" t="s">
        <v>76</v>
      </c>
      <c r="D763" s="109"/>
      <c r="E763" s="110" t="s">
        <v>765</v>
      </c>
      <c r="F763" s="110" t="s">
        <v>766</v>
      </c>
      <c r="G763" s="110" t="s">
        <v>1038</v>
      </c>
      <c r="H763" s="111">
        <v>10000</v>
      </c>
      <c r="I763" s="112">
        <v>0</v>
      </c>
      <c r="J763" s="112">
        <v>0</v>
      </c>
      <c r="K763" s="112">
        <v>0</v>
      </c>
      <c r="L763" s="112">
        <v>0</v>
      </c>
      <c r="M763" s="112">
        <v>0</v>
      </c>
      <c r="N763" s="112">
        <v>0</v>
      </c>
      <c r="O763" s="112">
        <v>0</v>
      </c>
      <c r="P763" s="112">
        <v>0</v>
      </c>
      <c r="Q763" s="112">
        <v>0</v>
      </c>
      <c r="R763" s="112">
        <v>0</v>
      </c>
      <c r="S763" s="112">
        <v>0</v>
      </c>
      <c r="T763" s="112">
        <v>0</v>
      </c>
      <c r="U763" s="112">
        <v>0</v>
      </c>
      <c r="V763" s="112">
        <v>0</v>
      </c>
      <c r="W763" s="112">
        <v>0</v>
      </c>
      <c r="X763" s="112">
        <v>0</v>
      </c>
      <c r="Y763" s="112">
        <v>0</v>
      </c>
      <c r="Z763" s="112">
        <v>0</v>
      </c>
      <c r="AA763" s="112">
        <v>10000</v>
      </c>
    </row>
    <row r="764" ht="13.5" customHeight="1" spans="1:27">
      <c r="A764" s="110" t="s">
        <v>37</v>
      </c>
      <c r="B764" s="110" t="s">
        <v>74</v>
      </c>
      <c r="C764" s="110" t="s">
        <v>76</v>
      </c>
      <c r="D764" s="109"/>
      <c r="E764" s="110" t="s">
        <v>765</v>
      </c>
      <c r="F764" s="110" t="s">
        <v>766</v>
      </c>
      <c r="G764" s="110" t="s">
        <v>977</v>
      </c>
      <c r="H764" s="111">
        <v>30000</v>
      </c>
      <c r="I764" s="112">
        <v>10000</v>
      </c>
      <c r="J764" s="112">
        <v>10000</v>
      </c>
      <c r="K764" s="112">
        <v>0</v>
      </c>
      <c r="L764" s="112">
        <v>2000</v>
      </c>
      <c r="M764" s="112">
        <v>0</v>
      </c>
      <c r="N764" s="112">
        <v>0</v>
      </c>
      <c r="O764" s="112">
        <v>3000</v>
      </c>
      <c r="P764" s="112">
        <v>0</v>
      </c>
      <c r="Q764" s="112">
        <v>0</v>
      </c>
      <c r="R764" s="112">
        <v>0</v>
      </c>
      <c r="S764" s="112">
        <v>0</v>
      </c>
      <c r="T764" s="112">
        <v>0</v>
      </c>
      <c r="U764" s="112">
        <v>0</v>
      </c>
      <c r="V764" s="112">
        <v>0</v>
      </c>
      <c r="W764" s="112">
        <v>0</v>
      </c>
      <c r="X764" s="112">
        <v>0</v>
      </c>
      <c r="Y764" s="112">
        <v>0</v>
      </c>
      <c r="Z764" s="112">
        <v>0</v>
      </c>
      <c r="AA764" s="112">
        <v>5000</v>
      </c>
    </row>
    <row r="765" ht="13.5" customHeight="1" spans="1:27">
      <c r="A765" s="110" t="s">
        <v>37</v>
      </c>
      <c r="B765" s="110" t="s">
        <v>74</v>
      </c>
      <c r="C765" s="110" t="s">
        <v>76</v>
      </c>
      <c r="D765" s="109"/>
      <c r="E765" s="110" t="s">
        <v>765</v>
      </c>
      <c r="F765" s="110" t="s">
        <v>766</v>
      </c>
      <c r="G765" s="110" t="s">
        <v>975</v>
      </c>
      <c r="H765" s="111">
        <v>20000</v>
      </c>
      <c r="I765" s="112">
        <v>5000</v>
      </c>
      <c r="J765" s="112">
        <v>5000</v>
      </c>
      <c r="K765" s="112">
        <v>0</v>
      </c>
      <c r="L765" s="112">
        <v>0</v>
      </c>
      <c r="M765" s="112">
        <v>0</v>
      </c>
      <c r="N765" s="112">
        <v>0</v>
      </c>
      <c r="O765" s="112">
        <v>0</v>
      </c>
      <c r="P765" s="112">
        <v>0</v>
      </c>
      <c r="Q765" s="112">
        <v>0</v>
      </c>
      <c r="R765" s="112">
        <v>0</v>
      </c>
      <c r="S765" s="112">
        <v>0</v>
      </c>
      <c r="T765" s="112">
        <v>0</v>
      </c>
      <c r="U765" s="112">
        <v>0</v>
      </c>
      <c r="V765" s="112">
        <v>0</v>
      </c>
      <c r="W765" s="112">
        <v>0</v>
      </c>
      <c r="X765" s="112">
        <v>0</v>
      </c>
      <c r="Y765" s="112">
        <v>0</v>
      </c>
      <c r="Z765" s="112">
        <v>0</v>
      </c>
      <c r="AA765" s="112">
        <v>10000</v>
      </c>
    </row>
    <row r="766" ht="13.5" customHeight="1" spans="1:27">
      <c r="A766" s="110" t="s">
        <v>37</v>
      </c>
      <c r="B766" s="110" t="s">
        <v>74</v>
      </c>
      <c r="C766" s="110" t="s">
        <v>76</v>
      </c>
      <c r="D766" s="109"/>
      <c r="E766" s="110" t="s">
        <v>765</v>
      </c>
      <c r="F766" s="110" t="s">
        <v>766</v>
      </c>
      <c r="G766" s="110" t="s">
        <v>1162</v>
      </c>
      <c r="H766" s="111">
        <v>7000</v>
      </c>
      <c r="I766" s="112">
        <v>2000</v>
      </c>
      <c r="J766" s="112">
        <v>2000</v>
      </c>
      <c r="K766" s="112">
        <v>0</v>
      </c>
      <c r="L766" s="112">
        <v>0</v>
      </c>
      <c r="M766" s="112">
        <v>0</v>
      </c>
      <c r="N766" s="112">
        <v>0</v>
      </c>
      <c r="O766" s="112">
        <v>0</v>
      </c>
      <c r="P766" s="112">
        <v>0</v>
      </c>
      <c r="Q766" s="112">
        <v>0</v>
      </c>
      <c r="R766" s="112">
        <v>0</v>
      </c>
      <c r="S766" s="112">
        <v>0</v>
      </c>
      <c r="T766" s="112">
        <v>0</v>
      </c>
      <c r="U766" s="112">
        <v>0</v>
      </c>
      <c r="V766" s="112">
        <v>0</v>
      </c>
      <c r="W766" s="112">
        <v>0</v>
      </c>
      <c r="X766" s="112">
        <v>0</v>
      </c>
      <c r="Y766" s="112">
        <v>0</v>
      </c>
      <c r="Z766" s="112">
        <v>0</v>
      </c>
      <c r="AA766" s="112">
        <v>3000</v>
      </c>
    </row>
    <row r="767" ht="13.5" customHeight="1" spans="1:27">
      <c r="A767" s="110" t="s">
        <v>205</v>
      </c>
      <c r="B767" s="109"/>
      <c r="C767" s="109"/>
      <c r="D767" s="109"/>
      <c r="E767" s="110" t="s">
        <v>206</v>
      </c>
      <c r="F767" s="109"/>
      <c r="G767" s="109"/>
      <c r="H767" s="111">
        <v>18000</v>
      </c>
      <c r="I767" s="112">
        <v>2000</v>
      </c>
      <c r="J767" s="112">
        <v>2000</v>
      </c>
      <c r="K767" s="112">
        <v>100</v>
      </c>
      <c r="L767" s="112">
        <v>100</v>
      </c>
      <c r="M767" s="112">
        <v>100</v>
      </c>
      <c r="N767" s="112">
        <v>2000</v>
      </c>
      <c r="O767" s="112">
        <v>4000</v>
      </c>
      <c r="P767" s="112">
        <v>2000</v>
      </c>
      <c r="Q767" s="112">
        <v>0</v>
      </c>
      <c r="R767" s="112">
        <v>600</v>
      </c>
      <c r="S767" s="112">
        <v>200</v>
      </c>
      <c r="T767" s="112">
        <v>500</v>
      </c>
      <c r="U767" s="112">
        <v>0</v>
      </c>
      <c r="V767" s="112">
        <v>0</v>
      </c>
      <c r="W767" s="112">
        <v>0</v>
      </c>
      <c r="X767" s="112">
        <v>0</v>
      </c>
      <c r="Y767" s="112">
        <v>0</v>
      </c>
      <c r="Z767" s="112">
        <v>0</v>
      </c>
      <c r="AA767" s="112">
        <v>4400</v>
      </c>
    </row>
    <row r="768" ht="13.5" customHeight="1" spans="1:27">
      <c r="A768" s="109"/>
      <c r="B768" s="110" t="s">
        <v>229</v>
      </c>
      <c r="C768" s="109"/>
      <c r="D768" s="109"/>
      <c r="E768" s="110" t="s">
        <v>230</v>
      </c>
      <c r="F768" s="109"/>
      <c r="G768" s="109"/>
      <c r="H768" s="111">
        <v>18000</v>
      </c>
      <c r="I768" s="112">
        <v>2000</v>
      </c>
      <c r="J768" s="112">
        <v>2000</v>
      </c>
      <c r="K768" s="112">
        <v>100</v>
      </c>
      <c r="L768" s="112">
        <v>100</v>
      </c>
      <c r="M768" s="112">
        <v>100</v>
      </c>
      <c r="N768" s="112">
        <v>2000</v>
      </c>
      <c r="O768" s="112">
        <v>4000</v>
      </c>
      <c r="P768" s="112">
        <v>2000</v>
      </c>
      <c r="Q768" s="112">
        <v>0</v>
      </c>
      <c r="R768" s="112">
        <v>600</v>
      </c>
      <c r="S768" s="112">
        <v>200</v>
      </c>
      <c r="T768" s="112">
        <v>500</v>
      </c>
      <c r="U768" s="112">
        <v>0</v>
      </c>
      <c r="V768" s="112">
        <v>0</v>
      </c>
      <c r="W768" s="112">
        <v>0</v>
      </c>
      <c r="X768" s="112">
        <v>0</v>
      </c>
      <c r="Y768" s="112">
        <v>0</v>
      </c>
      <c r="Z768" s="112">
        <v>0</v>
      </c>
      <c r="AA768" s="112">
        <v>4400</v>
      </c>
    </row>
    <row r="769" ht="13.5" customHeight="1" spans="1:27">
      <c r="A769" s="110" t="s">
        <v>205</v>
      </c>
      <c r="B769" s="110" t="s">
        <v>229</v>
      </c>
      <c r="C769" s="110" t="s">
        <v>231</v>
      </c>
      <c r="D769" s="109"/>
      <c r="E769" s="110" t="s">
        <v>765</v>
      </c>
      <c r="F769" s="110" t="s">
        <v>979</v>
      </c>
      <c r="G769" s="110" t="s">
        <v>979</v>
      </c>
      <c r="H769" s="111">
        <v>18000</v>
      </c>
      <c r="I769" s="112">
        <v>2000</v>
      </c>
      <c r="J769" s="112">
        <v>2000</v>
      </c>
      <c r="K769" s="112">
        <v>100</v>
      </c>
      <c r="L769" s="112">
        <v>100</v>
      </c>
      <c r="M769" s="112">
        <v>100</v>
      </c>
      <c r="N769" s="112">
        <v>2000</v>
      </c>
      <c r="O769" s="112">
        <v>4000</v>
      </c>
      <c r="P769" s="112">
        <v>2000</v>
      </c>
      <c r="Q769" s="112">
        <v>0</v>
      </c>
      <c r="R769" s="112">
        <v>600</v>
      </c>
      <c r="S769" s="112">
        <v>200</v>
      </c>
      <c r="T769" s="112">
        <v>500</v>
      </c>
      <c r="U769" s="112">
        <v>0</v>
      </c>
      <c r="V769" s="112">
        <v>0</v>
      </c>
      <c r="W769" s="112">
        <v>0</v>
      </c>
      <c r="X769" s="112">
        <v>0</v>
      </c>
      <c r="Y769" s="112">
        <v>0</v>
      </c>
      <c r="Z769" s="112">
        <v>0</v>
      </c>
      <c r="AA769" s="112">
        <v>4400</v>
      </c>
    </row>
    <row r="770" ht="13.5" customHeight="1" spans="1:27">
      <c r="A770" s="110" t="s">
        <v>612</v>
      </c>
      <c r="B770" s="109"/>
      <c r="C770" s="109"/>
      <c r="D770" s="109"/>
      <c r="E770" s="110" t="s">
        <v>613</v>
      </c>
      <c r="F770" s="109"/>
      <c r="G770" s="109"/>
      <c r="H770" s="111">
        <v>249250</v>
      </c>
      <c r="I770" s="112">
        <v>55000</v>
      </c>
      <c r="J770" s="112">
        <v>51000</v>
      </c>
      <c r="K770" s="112">
        <v>1000</v>
      </c>
      <c r="L770" s="112">
        <v>6000</v>
      </c>
      <c r="M770" s="112">
        <v>1000</v>
      </c>
      <c r="N770" s="112">
        <v>35000</v>
      </c>
      <c r="O770" s="112">
        <v>5500</v>
      </c>
      <c r="P770" s="112">
        <v>1500</v>
      </c>
      <c r="Q770" s="112">
        <v>0</v>
      </c>
      <c r="R770" s="112">
        <v>1000</v>
      </c>
      <c r="S770" s="112">
        <v>24000</v>
      </c>
      <c r="T770" s="112">
        <v>2000</v>
      </c>
      <c r="U770" s="112">
        <v>0</v>
      </c>
      <c r="V770" s="112">
        <v>0</v>
      </c>
      <c r="W770" s="112">
        <v>0</v>
      </c>
      <c r="X770" s="112">
        <v>23750</v>
      </c>
      <c r="Y770" s="112">
        <v>0</v>
      </c>
      <c r="Z770" s="112">
        <v>0</v>
      </c>
      <c r="AA770" s="112">
        <v>42500</v>
      </c>
    </row>
    <row r="771" ht="13.5" customHeight="1" spans="1:27">
      <c r="A771" s="109"/>
      <c r="B771" s="110" t="s">
        <v>646</v>
      </c>
      <c r="C771" s="109"/>
      <c r="D771" s="109"/>
      <c r="E771" s="110" t="s">
        <v>647</v>
      </c>
      <c r="F771" s="109"/>
      <c r="G771" s="109"/>
      <c r="H771" s="111">
        <v>61250</v>
      </c>
      <c r="I771" s="112">
        <v>5000</v>
      </c>
      <c r="J771" s="112">
        <v>1000</v>
      </c>
      <c r="K771" s="112">
        <v>1000</v>
      </c>
      <c r="L771" s="112">
        <v>1000</v>
      </c>
      <c r="M771" s="112">
        <v>1000</v>
      </c>
      <c r="N771" s="112">
        <v>10000</v>
      </c>
      <c r="O771" s="112">
        <v>5500</v>
      </c>
      <c r="P771" s="112">
        <v>1500</v>
      </c>
      <c r="Q771" s="112">
        <v>0</v>
      </c>
      <c r="R771" s="112">
        <v>1000</v>
      </c>
      <c r="S771" s="112">
        <v>1000</v>
      </c>
      <c r="T771" s="112">
        <v>2000</v>
      </c>
      <c r="U771" s="112">
        <v>0</v>
      </c>
      <c r="V771" s="112">
        <v>0</v>
      </c>
      <c r="W771" s="112">
        <v>0</v>
      </c>
      <c r="X771" s="112">
        <v>23750</v>
      </c>
      <c r="Y771" s="112">
        <v>0</v>
      </c>
      <c r="Z771" s="112">
        <v>0</v>
      </c>
      <c r="AA771" s="112">
        <v>7500</v>
      </c>
    </row>
    <row r="772" ht="13.5" customHeight="1" spans="1:27">
      <c r="A772" s="110" t="s">
        <v>612</v>
      </c>
      <c r="B772" s="110" t="s">
        <v>646</v>
      </c>
      <c r="C772" s="110" t="s">
        <v>652</v>
      </c>
      <c r="D772" s="109"/>
      <c r="E772" s="110" t="s">
        <v>1146</v>
      </c>
      <c r="F772" s="110" t="s">
        <v>989</v>
      </c>
      <c r="G772" s="110" t="s">
        <v>989</v>
      </c>
      <c r="H772" s="111">
        <v>30000</v>
      </c>
      <c r="I772" s="112">
        <v>4000</v>
      </c>
      <c r="J772" s="112">
        <v>800</v>
      </c>
      <c r="K772" s="112">
        <v>800</v>
      </c>
      <c r="L772" s="112">
        <v>800</v>
      </c>
      <c r="M772" s="112">
        <v>800</v>
      </c>
      <c r="N772" s="112">
        <v>8000</v>
      </c>
      <c r="O772" s="112">
        <v>4400</v>
      </c>
      <c r="P772" s="112">
        <v>1200</v>
      </c>
      <c r="Q772" s="112">
        <v>0</v>
      </c>
      <c r="R772" s="112">
        <v>800</v>
      </c>
      <c r="S772" s="112">
        <v>800</v>
      </c>
      <c r="T772" s="112">
        <v>1600</v>
      </c>
      <c r="U772" s="112">
        <v>0</v>
      </c>
      <c r="V772" s="112">
        <v>0</v>
      </c>
      <c r="W772" s="112">
        <v>0</v>
      </c>
      <c r="X772" s="112">
        <v>0</v>
      </c>
      <c r="Y772" s="112">
        <v>0</v>
      </c>
      <c r="Z772" s="112">
        <v>0</v>
      </c>
      <c r="AA772" s="112">
        <v>6000</v>
      </c>
    </row>
    <row r="773" ht="13.5" customHeight="1" spans="1:27">
      <c r="A773" s="110" t="s">
        <v>612</v>
      </c>
      <c r="B773" s="110" t="s">
        <v>646</v>
      </c>
      <c r="C773" s="110" t="s">
        <v>652</v>
      </c>
      <c r="D773" s="109"/>
      <c r="E773" s="110" t="s">
        <v>1146</v>
      </c>
      <c r="F773" s="110" t="s">
        <v>990</v>
      </c>
      <c r="G773" s="110" t="s">
        <v>990</v>
      </c>
      <c r="H773" s="111">
        <v>31250</v>
      </c>
      <c r="I773" s="112">
        <v>1000</v>
      </c>
      <c r="J773" s="112">
        <v>200</v>
      </c>
      <c r="K773" s="112">
        <v>200</v>
      </c>
      <c r="L773" s="112">
        <v>200</v>
      </c>
      <c r="M773" s="112">
        <v>200</v>
      </c>
      <c r="N773" s="112">
        <v>2000</v>
      </c>
      <c r="O773" s="112">
        <v>1100</v>
      </c>
      <c r="P773" s="112">
        <v>300</v>
      </c>
      <c r="Q773" s="112">
        <v>0</v>
      </c>
      <c r="R773" s="112">
        <v>200</v>
      </c>
      <c r="S773" s="112">
        <v>200</v>
      </c>
      <c r="T773" s="112">
        <v>400</v>
      </c>
      <c r="U773" s="112">
        <v>0</v>
      </c>
      <c r="V773" s="112">
        <v>0</v>
      </c>
      <c r="W773" s="112">
        <v>0</v>
      </c>
      <c r="X773" s="112">
        <v>23750</v>
      </c>
      <c r="Y773" s="112">
        <v>0</v>
      </c>
      <c r="Z773" s="112">
        <v>0</v>
      </c>
      <c r="AA773" s="112">
        <v>1500</v>
      </c>
    </row>
    <row r="774" ht="13.5" customHeight="1" spans="1:27">
      <c r="A774" s="109"/>
      <c r="B774" s="110" t="s">
        <v>670</v>
      </c>
      <c r="C774" s="109"/>
      <c r="D774" s="109"/>
      <c r="E774" s="110" t="s">
        <v>671</v>
      </c>
      <c r="F774" s="109"/>
      <c r="G774" s="109"/>
      <c r="H774" s="111">
        <v>188000</v>
      </c>
      <c r="I774" s="112">
        <v>50000</v>
      </c>
      <c r="J774" s="112">
        <v>50000</v>
      </c>
      <c r="K774" s="112">
        <v>0</v>
      </c>
      <c r="L774" s="112">
        <v>5000</v>
      </c>
      <c r="M774" s="112">
        <v>0</v>
      </c>
      <c r="N774" s="112">
        <v>25000</v>
      </c>
      <c r="O774" s="112">
        <v>0</v>
      </c>
      <c r="P774" s="112">
        <v>0</v>
      </c>
      <c r="Q774" s="112">
        <v>0</v>
      </c>
      <c r="R774" s="112">
        <v>0</v>
      </c>
      <c r="S774" s="112">
        <v>23000</v>
      </c>
      <c r="T774" s="112">
        <v>0</v>
      </c>
      <c r="U774" s="112">
        <v>0</v>
      </c>
      <c r="V774" s="112">
        <v>0</v>
      </c>
      <c r="W774" s="112">
        <v>0</v>
      </c>
      <c r="X774" s="112">
        <v>0</v>
      </c>
      <c r="Y774" s="112">
        <v>0</v>
      </c>
      <c r="Z774" s="112">
        <v>0</v>
      </c>
      <c r="AA774" s="112">
        <v>35000</v>
      </c>
    </row>
    <row r="775" ht="13.5" customHeight="1" spans="1:27">
      <c r="A775" s="110" t="s">
        <v>612</v>
      </c>
      <c r="B775" s="110" t="s">
        <v>670</v>
      </c>
      <c r="C775" s="110" t="s">
        <v>672</v>
      </c>
      <c r="D775" s="109"/>
      <c r="E775" s="110" t="s">
        <v>991</v>
      </c>
      <c r="F775" s="110" t="s">
        <v>980</v>
      </c>
      <c r="G775" s="110" t="s">
        <v>1163</v>
      </c>
      <c r="H775" s="111">
        <v>8000</v>
      </c>
      <c r="I775" s="112">
        <v>0</v>
      </c>
      <c r="J775" s="112">
        <v>0</v>
      </c>
      <c r="K775" s="112">
        <v>0</v>
      </c>
      <c r="L775" s="112">
        <v>0</v>
      </c>
      <c r="M775" s="112">
        <v>0</v>
      </c>
      <c r="N775" s="112">
        <v>0</v>
      </c>
      <c r="O775" s="112">
        <v>0</v>
      </c>
      <c r="P775" s="112">
        <v>0</v>
      </c>
      <c r="Q775" s="112">
        <v>0</v>
      </c>
      <c r="R775" s="112">
        <v>0</v>
      </c>
      <c r="S775" s="112">
        <v>8000</v>
      </c>
      <c r="T775" s="112">
        <v>0</v>
      </c>
      <c r="U775" s="112">
        <v>0</v>
      </c>
      <c r="V775" s="112">
        <v>0</v>
      </c>
      <c r="W775" s="112">
        <v>0</v>
      </c>
      <c r="X775" s="112">
        <v>0</v>
      </c>
      <c r="Y775" s="112">
        <v>0</v>
      </c>
      <c r="Z775" s="112">
        <v>0</v>
      </c>
      <c r="AA775" s="112">
        <v>0</v>
      </c>
    </row>
    <row r="776" ht="13.5" customHeight="1" spans="1:27">
      <c r="A776" s="110" t="s">
        <v>612</v>
      </c>
      <c r="B776" s="110" t="s">
        <v>670</v>
      </c>
      <c r="C776" s="110" t="s">
        <v>672</v>
      </c>
      <c r="D776" s="109"/>
      <c r="E776" s="110" t="s">
        <v>991</v>
      </c>
      <c r="F776" s="110" t="s">
        <v>980</v>
      </c>
      <c r="G776" s="110" t="s">
        <v>1164</v>
      </c>
      <c r="H776" s="111">
        <v>5000</v>
      </c>
      <c r="I776" s="112">
        <v>0</v>
      </c>
      <c r="J776" s="112">
        <v>0</v>
      </c>
      <c r="K776" s="112">
        <v>0</v>
      </c>
      <c r="L776" s="112">
        <v>0</v>
      </c>
      <c r="M776" s="112">
        <v>0</v>
      </c>
      <c r="N776" s="112">
        <v>0</v>
      </c>
      <c r="O776" s="112">
        <v>0</v>
      </c>
      <c r="P776" s="112">
        <v>0</v>
      </c>
      <c r="Q776" s="112">
        <v>0</v>
      </c>
      <c r="R776" s="112">
        <v>0</v>
      </c>
      <c r="S776" s="112">
        <v>0</v>
      </c>
      <c r="T776" s="112">
        <v>0</v>
      </c>
      <c r="U776" s="112">
        <v>0</v>
      </c>
      <c r="V776" s="112">
        <v>0</v>
      </c>
      <c r="W776" s="112">
        <v>0</v>
      </c>
      <c r="X776" s="112">
        <v>0</v>
      </c>
      <c r="Y776" s="112">
        <v>0</v>
      </c>
      <c r="Z776" s="112">
        <v>0</v>
      </c>
      <c r="AA776" s="112">
        <v>5000</v>
      </c>
    </row>
    <row r="777" ht="13.5" customHeight="1" spans="1:27">
      <c r="A777" s="110" t="s">
        <v>612</v>
      </c>
      <c r="B777" s="110" t="s">
        <v>670</v>
      </c>
      <c r="C777" s="110" t="s">
        <v>672</v>
      </c>
      <c r="D777" s="109"/>
      <c r="E777" s="110" t="s">
        <v>991</v>
      </c>
      <c r="F777" s="110" t="s">
        <v>980</v>
      </c>
      <c r="G777" s="110" t="s">
        <v>1165</v>
      </c>
      <c r="H777" s="111">
        <v>35000</v>
      </c>
      <c r="I777" s="112">
        <v>10000</v>
      </c>
      <c r="J777" s="112">
        <v>10000</v>
      </c>
      <c r="K777" s="112">
        <v>0</v>
      </c>
      <c r="L777" s="112">
        <v>1000</v>
      </c>
      <c r="M777" s="112">
        <v>0</v>
      </c>
      <c r="N777" s="112">
        <v>5000</v>
      </c>
      <c r="O777" s="112">
        <v>0</v>
      </c>
      <c r="P777" s="112">
        <v>0</v>
      </c>
      <c r="Q777" s="112">
        <v>0</v>
      </c>
      <c r="R777" s="112">
        <v>0</v>
      </c>
      <c r="S777" s="112">
        <v>3000</v>
      </c>
      <c r="T777" s="112">
        <v>0</v>
      </c>
      <c r="U777" s="112">
        <v>0</v>
      </c>
      <c r="V777" s="112">
        <v>0</v>
      </c>
      <c r="W777" s="112">
        <v>0</v>
      </c>
      <c r="X777" s="112">
        <v>0</v>
      </c>
      <c r="Y777" s="112">
        <v>0</v>
      </c>
      <c r="Z777" s="112">
        <v>0</v>
      </c>
      <c r="AA777" s="112">
        <v>6000</v>
      </c>
    </row>
    <row r="778" ht="13.5" customHeight="1" spans="1:27">
      <c r="A778" s="110" t="s">
        <v>612</v>
      </c>
      <c r="B778" s="110" t="s">
        <v>670</v>
      </c>
      <c r="C778" s="110" t="s">
        <v>672</v>
      </c>
      <c r="D778" s="109"/>
      <c r="E778" s="110" t="s">
        <v>991</v>
      </c>
      <c r="F778" s="110" t="s">
        <v>980</v>
      </c>
      <c r="G778" s="110" t="s">
        <v>1166</v>
      </c>
      <c r="H778" s="111">
        <v>35000</v>
      </c>
      <c r="I778" s="112">
        <v>10000</v>
      </c>
      <c r="J778" s="112">
        <v>10000</v>
      </c>
      <c r="K778" s="112">
        <v>0</v>
      </c>
      <c r="L778" s="112">
        <v>1000</v>
      </c>
      <c r="M778" s="112">
        <v>0</v>
      </c>
      <c r="N778" s="112">
        <v>5000</v>
      </c>
      <c r="O778" s="112">
        <v>0</v>
      </c>
      <c r="P778" s="112">
        <v>0</v>
      </c>
      <c r="Q778" s="112">
        <v>0</v>
      </c>
      <c r="R778" s="112">
        <v>0</v>
      </c>
      <c r="S778" s="112">
        <v>3000</v>
      </c>
      <c r="T778" s="112">
        <v>0</v>
      </c>
      <c r="U778" s="112">
        <v>0</v>
      </c>
      <c r="V778" s="112">
        <v>0</v>
      </c>
      <c r="W778" s="112">
        <v>0</v>
      </c>
      <c r="X778" s="112">
        <v>0</v>
      </c>
      <c r="Y778" s="112">
        <v>0</v>
      </c>
      <c r="Z778" s="112">
        <v>0</v>
      </c>
      <c r="AA778" s="112">
        <v>6000</v>
      </c>
    </row>
    <row r="779" ht="13.5" customHeight="1" spans="1:27">
      <c r="A779" s="110" t="s">
        <v>612</v>
      </c>
      <c r="B779" s="110" t="s">
        <v>670</v>
      </c>
      <c r="C779" s="110" t="s">
        <v>672</v>
      </c>
      <c r="D779" s="109"/>
      <c r="E779" s="110" t="s">
        <v>991</v>
      </c>
      <c r="F779" s="110" t="s">
        <v>980</v>
      </c>
      <c r="G779" s="110" t="s">
        <v>1167</v>
      </c>
      <c r="H779" s="111">
        <v>35000</v>
      </c>
      <c r="I779" s="112">
        <v>10000</v>
      </c>
      <c r="J779" s="112">
        <v>10000</v>
      </c>
      <c r="K779" s="112">
        <v>0</v>
      </c>
      <c r="L779" s="112">
        <v>1000</v>
      </c>
      <c r="M779" s="112">
        <v>0</v>
      </c>
      <c r="N779" s="112">
        <v>5000</v>
      </c>
      <c r="O779" s="112">
        <v>0</v>
      </c>
      <c r="P779" s="112">
        <v>0</v>
      </c>
      <c r="Q779" s="112">
        <v>0</v>
      </c>
      <c r="R779" s="112">
        <v>0</v>
      </c>
      <c r="S779" s="112">
        <v>3000</v>
      </c>
      <c r="T779" s="112">
        <v>0</v>
      </c>
      <c r="U779" s="112">
        <v>0</v>
      </c>
      <c r="V779" s="112">
        <v>0</v>
      </c>
      <c r="W779" s="112">
        <v>0</v>
      </c>
      <c r="X779" s="112">
        <v>0</v>
      </c>
      <c r="Y779" s="112">
        <v>0</v>
      </c>
      <c r="Z779" s="112">
        <v>0</v>
      </c>
      <c r="AA779" s="112">
        <v>6000</v>
      </c>
    </row>
    <row r="780" ht="13.5" customHeight="1" spans="1:27">
      <c r="A780" s="110" t="s">
        <v>612</v>
      </c>
      <c r="B780" s="110" t="s">
        <v>670</v>
      </c>
      <c r="C780" s="110" t="s">
        <v>672</v>
      </c>
      <c r="D780" s="109"/>
      <c r="E780" s="110" t="s">
        <v>991</v>
      </c>
      <c r="F780" s="110" t="s">
        <v>980</v>
      </c>
      <c r="G780" s="110" t="s">
        <v>1168</v>
      </c>
      <c r="H780" s="111">
        <v>35000</v>
      </c>
      <c r="I780" s="112">
        <v>10000</v>
      </c>
      <c r="J780" s="112">
        <v>10000</v>
      </c>
      <c r="K780" s="112">
        <v>0</v>
      </c>
      <c r="L780" s="112">
        <v>1000</v>
      </c>
      <c r="M780" s="112">
        <v>0</v>
      </c>
      <c r="N780" s="112">
        <v>5000</v>
      </c>
      <c r="O780" s="112">
        <v>0</v>
      </c>
      <c r="P780" s="112">
        <v>0</v>
      </c>
      <c r="Q780" s="112">
        <v>0</v>
      </c>
      <c r="R780" s="112">
        <v>0</v>
      </c>
      <c r="S780" s="112">
        <v>3000</v>
      </c>
      <c r="T780" s="112">
        <v>0</v>
      </c>
      <c r="U780" s="112">
        <v>0</v>
      </c>
      <c r="V780" s="112">
        <v>0</v>
      </c>
      <c r="W780" s="112">
        <v>0</v>
      </c>
      <c r="X780" s="112">
        <v>0</v>
      </c>
      <c r="Y780" s="112">
        <v>0</v>
      </c>
      <c r="Z780" s="112">
        <v>0</v>
      </c>
      <c r="AA780" s="112">
        <v>6000</v>
      </c>
    </row>
    <row r="781" ht="13.5" customHeight="1" spans="1:27">
      <c r="A781" s="110" t="s">
        <v>612</v>
      </c>
      <c r="B781" s="110" t="s">
        <v>670</v>
      </c>
      <c r="C781" s="110" t="s">
        <v>672</v>
      </c>
      <c r="D781" s="109"/>
      <c r="E781" s="110" t="s">
        <v>991</v>
      </c>
      <c r="F781" s="110" t="s">
        <v>980</v>
      </c>
      <c r="G781" s="110" t="s">
        <v>1169</v>
      </c>
      <c r="H781" s="111">
        <v>35000</v>
      </c>
      <c r="I781" s="112">
        <v>10000</v>
      </c>
      <c r="J781" s="112">
        <v>10000</v>
      </c>
      <c r="K781" s="112">
        <v>0</v>
      </c>
      <c r="L781" s="112">
        <v>1000</v>
      </c>
      <c r="M781" s="112">
        <v>0</v>
      </c>
      <c r="N781" s="112">
        <v>5000</v>
      </c>
      <c r="O781" s="112">
        <v>0</v>
      </c>
      <c r="P781" s="112">
        <v>0</v>
      </c>
      <c r="Q781" s="112">
        <v>0</v>
      </c>
      <c r="R781" s="112">
        <v>0</v>
      </c>
      <c r="S781" s="112">
        <v>3000</v>
      </c>
      <c r="T781" s="112">
        <v>0</v>
      </c>
      <c r="U781" s="112">
        <v>0</v>
      </c>
      <c r="V781" s="112">
        <v>0</v>
      </c>
      <c r="W781" s="112">
        <v>0</v>
      </c>
      <c r="X781" s="112">
        <v>0</v>
      </c>
      <c r="Y781" s="112">
        <v>0</v>
      </c>
      <c r="Z781" s="112">
        <v>0</v>
      </c>
      <c r="AA781" s="112">
        <v>6000</v>
      </c>
    </row>
    <row r="782" ht="13.5" customHeight="1" spans="1:27">
      <c r="A782" s="109"/>
      <c r="B782" s="109"/>
      <c r="C782" s="109"/>
      <c r="D782" s="110" t="s">
        <v>1170</v>
      </c>
      <c r="E782" s="110" t="s">
        <v>1171</v>
      </c>
      <c r="F782" s="109"/>
      <c r="G782" s="109"/>
      <c r="H782" s="111">
        <v>1031550</v>
      </c>
      <c r="I782" s="112">
        <v>301500</v>
      </c>
      <c r="J782" s="112">
        <v>215300</v>
      </c>
      <c r="K782" s="112">
        <v>2100</v>
      </c>
      <c r="L782" s="112">
        <v>42100</v>
      </c>
      <c r="M782" s="112">
        <v>30100</v>
      </c>
      <c r="N782" s="112">
        <v>62000</v>
      </c>
      <c r="O782" s="112">
        <v>15000</v>
      </c>
      <c r="P782" s="112">
        <v>55000</v>
      </c>
      <c r="Q782" s="112">
        <v>0</v>
      </c>
      <c r="R782" s="112">
        <v>22600</v>
      </c>
      <c r="S782" s="112">
        <v>32200</v>
      </c>
      <c r="T782" s="112">
        <v>54500</v>
      </c>
      <c r="U782" s="112">
        <v>0</v>
      </c>
      <c r="V782" s="112">
        <v>85000</v>
      </c>
      <c r="W782" s="112">
        <v>0</v>
      </c>
      <c r="X782" s="112">
        <v>80750</v>
      </c>
      <c r="Y782" s="112">
        <v>0</v>
      </c>
      <c r="Z782" s="112">
        <v>0</v>
      </c>
      <c r="AA782" s="112">
        <v>33400</v>
      </c>
    </row>
    <row r="783" ht="13.5" customHeight="1" spans="1:27">
      <c r="A783" s="109"/>
      <c r="B783" s="109"/>
      <c r="C783" s="109"/>
      <c r="D783" s="110" t="s">
        <v>1172</v>
      </c>
      <c r="E783" s="110" t="s">
        <v>50</v>
      </c>
      <c r="F783" s="109"/>
      <c r="G783" s="109"/>
      <c r="H783" s="111">
        <v>1031550</v>
      </c>
      <c r="I783" s="112">
        <v>301500</v>
      </c>
      <c r="J783" s="112">
        <v>215300</v>
      </c>
      <c r="K783" s="112">
        <v>2100</v>
      </c>
      <c r="L783" s="112">
        <v>42100</v>
      </c>
      <c r="M783" s="112">
        <v>30100</v>
      </c>
      <c r="N783" s="112">
        <v>62000</v>
      </c>
      <c r="O783" s="112">
        <v>15000</v>
      </c>
      <c r="P783" s="112">
        <v>55000</v>
      </c>
      <c r="Q783" s="112">
        <v>0</v>
      </c>
      <c r="R783" s="112">
        <v>22600</v>
      </c>
      <c r="S783" s="112">
        <v>32200</v>
      </c>
      <c r="T783" s="112">
        <v>54500</v>
      </c>
      <c r="U783" s="112">
        <v>0</v>
      </c>
      <c r="V783" s="112">
        <v>85000</v>
      </c>
      <c r="W783" s="112">
        <v>0</v>
      </c>
      <c r="X783" s="112">
        <v>80750</v>
      </c>
      <c r="Y783" s="112">
        <v>0</v>
      </c>
      <c r="Z783" s="112">
        <v>0</v>
      </c>
      <c r="AA783" s="112">
        <v>33400</v>
      </c>
    </row>
    <row r="784" ht="13.5" customHeight="1" spans="1:27">
      <c r="A784" s="110" t="s">
        <v>37</v>
      </c>
      <c r="B784" s="109"/>
      <c r="C784" s="109"/>
      <c r="D784" s="109"/>
      <c r="E784" s="110" t="s">
        <v>38</v>
      </c>
      <c r="F784" s="109"/>
      <c r="G784" s="109"/>
      <c r="H784" s="111">
        <v>600000</v>
      </c>
      <c r="I784" s="112">
        <v>161500</v>
      </c>
      <c r="J784" s="112">
        <v>114500</v>
      </c>
      <c r="K784" s="112">
        <v>0</v>
      </c>
      <c r="L784" s="112">
        <v>40000</v>
      </c>
      <c r="M784" s="112">
        <v>28000</v>
      </c>
      <c r="N784" s="112">
        <v>5000</v>
      </c>
      <c r="O784" s="112">
        <v>0</v>
      </c>
      <c r="P784" s="112">
        <v>50000</v>
      </c>
      <c r="Q784" s="112">
        <v>0</v>
      </c>
      <c r="R784" s="112">
        <v>20000</v>
      </c>
      <c r="S784" s="112">
        <v>30000</v>
      </c>
      <c r="T784" s="112">
        <v>50000</v>
      </c>
      <c r="U784" s="112">
        <v>0</v>
      </c>
      <c r="V784" s="112">
        <v>30000</v>
      </c>
      <c r="W784" s="112">
        <v>0</v>
      </c>
      <c r="X784" s="112">
        <v>57000</v>
      </c>
      <c r="Y784" s="112">
        <v>0</v>
      </c>
      <c r="Z784" s="112">
        <v>0</v>
      </c>
      <c r="AA784" s="112">
        <v>14000</v>
      </c>
    </row>
    <row r="785" ht="13.5" customHeight="1" spans="1:27">
      <c r="A785" s="109"/>
      <c r="B785" s="110" t="s">
        <v>39</v>
      </c>
      <c r="C785" s="109"/>
      <c r="D785" s="109"/>
      <c r="E785" s="110" t="s">
        <v>40</v>
      </c>
      <c r="F785" s="109"/>
      <c r="G785" s="109"/>
      <c r="H785" s="111">
        <v>61500</v>
      </c>
      <c r="I785" s="112">
        <v>40000</v>
      </c>
      <c r="J785" s="112">
        <v>21500</v>
      </c>
      <c r="K785" s="112">
        <v>0</v>
      </c>
      <c r="L785" s="112">
        <v>0</v>
      </c>
      <c r="M785" s="112">
        <v>0</v>
      </c>
      <c r="N785" s="112">
        <v>0</v>
      </c>
      <c r="O785" s="112">
        <v>0</v>
      </c>
      <c r="P785" s="112">
        <v>0</v>
      </c>
      <c r="Q785" s="112">
        <v>0</v>
      </c>
      <c r="R785" s="112">
        <v>0</v>
      </c>
      <c r="S785" s="112">
        <v>0</v>
      </c>
      <c r="T785" s="112">
        <v>0</v>
      </c>
      <c r="U785" s="112">
        <v>0</v>
      </c>
      <c r="V785" s="112">
        <v>0</v>
      </c>
      <c r="W785" s="112">
        <v>0</v>
      </c>
      <c r="X785" s="112">
        <v>0</v>
      </c>
      <c r="Y785" s="112">
        <v>0</v>
      </c>
      <c r="Z785" s="112">
        <v>0</v>
      </c>
      <c r="AA785" s="112">
        <v>0</v>
      </c>
    </row>
    <row r="786" ht="13.5" customHeight="1" spans="1:27">
      <c r="A786" s="110" t="s">
        <v>37</v>
      </c>
      <c r="B786" s="110" t="s">
        <v>39</v>
      </c>
      <c r="C786" s="110" t="s">
        <v>41</v>
      </c>
      <c r="D786" s="109"/>
      <c r="E786" s="110" t="s">
        <v>765</v>
      </c>
      <c r="F786" s="110" t="s">
        <v>766</v>
      </c>
      <c r="G786" s="110" t="s">
        <v>1173</v>
      </c>
      <c r="H786" s="111">
        <v>22500</v>
      </c>
      <c r="I786" s="112">
        <v>20000</v>
      </c>
      <c r="J786" s="112">
        <v>2500</v>
      </c>
      <c r="K786" s="112">
        <v>0</v>
      </c>
      <c r="L786" s="112">
        <v>0</v>
      </c>
      <c r="M786" s="112">
        <v>0</v>
      </c>
      <c r="N786" s="112">
        <v>0</v>
      </c>
      <c r="O786" s="112">
        <v>0</v>
      </c>
      <c r="P786" s="112">
        <v>0</v>
      </c>
      <c r="Q786" s="112">
        <v>0</v>
      </c>
      <c r="R786" s="112">
        <v>0</v>
      </c>
      <c r="S786" s="112">
        <v>0</v>
      </c>
      <c r="T786" s="112">
        <v>0</v>
      </c>
      <c r="U786" s="112">
        <v>0</v>
      </c>
      <c r="V786" s="112">
        <v>0</v>
      </c>
      <c r="W786" s="112">
        <v>0</v>
      </c>
      <c r="X786" s="112">
        <v>0</v>
      </c>
      <c r="Y786" s="112">
        <v>0</v>
      </c>
      <c r="Z786" s="112">
        <v>0</v>
      </c>
      <c r="AA786" s="112">
        <v>0</v>
      </c>
    </row>
    <row r="787" ht="13.5" customHeight="1" spans="1:27">
      <c r="A787" s="110" t="s">
        <v>37</v>
      </c>
      <c r="B787" s="110" t="s">
        <v>39</v>
      </c>
      <c r="C787" s="110" t="s">
        <v>41</v>
      </c>
      <c r="D787" s="109"/>
      <c r="E787" s="110" t="s">
        <v>765</v>
      </c>
      <c r="F787" s="110" t="s">
        <v>766</v>
      </c>
      <c r="G787" s="110" t="s">
        <v>968</v>
      </c>
      <c r="H787" s="111">
        <v>30000</v>
      </c>
      <c r="I787" s="112">
        <v>15000</v>
      </c>
      <c r="J787" s="112">
        <v>15000</v>
      </c>
      <c r="K787" s="112">
        <v>0</v>
      </c>
      <c r="L787" s="112">
        <v>0</v>
      </c>
      <c r="M787" s="112">
        <v>0</v>
      </c>
      <c r="N787" s="112">
        <v>0</v>
      </c>
      <c r="O787" s="112">
        <v>0</v>
      </c>
      <c r="P787" s="112">
        <v>0</v>
      </c>
      <c r="Q787" s="112">
        <v>0</v>
      </c>
      <c r="R787" s="112">
        <v>0</v>
      </c>
      <c r="S787" s="112">
        <v>0</v>
      </c>
      <c r="T787" s="112">
        <v>0</v>
      </c>
      <c r="U787" s="112">
        <v>0</v>
      </c>
      <c r="V787" s="112">
        <v>0</v>
      </c>
      <c r="W787" s="112">
        <v>0</v>
      </c>
      <c r="X787" s="112">
        <v>0</v>
      </c>
      <c r="Y787" s="112">
        <v>0</v>
      </c>
      <c r="Z787" s="112">
        <v>0</v>
      </c>
      <c r="AA787" s="112">
        <v>0</v>
      </c>
    </row>
    <row r="788" ht="13.5" customHeight="1" spans="1:27">
      <c r="A788" s="110" t="s">
        <v>37</v>
      </c>
      <c r="B788" s="110" t="s">
        <v>39</v>
      </c>
      <c r="C788" s="110" t="s">
        <v>41</v>
      </c>
      <c r="D788" s="109"/>
      <c r="E788" s="110" t="s">
        <v>765</v>
      </c>
      <c r="F788" s="110" t="s">
        <v>766</v>
      </c>
      <c r="G788" s="110" t="s">
        <v>1174</v>
      </c>
      <c r="H788" s="111">
        <v>9000</v>
      </c>
      <c r="I788" s="112">
        <v>5000</v>
      </c>
      <c r="J788" s="112">
        <v>4000</v>
      </c>
      <c r="K788" s="112">
        <v>0</v>
      </c>
      <c r="L788" s="112">
        <v>0</v>
      </c>
      <c r="M788" s="112">
        <v>0</v>
      </c>
      <c r="N788" s="112">
        <v>0</v>
      </c>
      <c r="O788" s="112">
        <v>0</v>
      </c>
      <c r="P788" s="112">
        <v>0</v>
      </c>
      <c r="Q788" s="112">
        <v>0</v>
      </c>
      <c r="R788" s="112">
        <v>0</v>
      </c>
      <c r="S788" s="112">
        <v>0</v>
      </c>
      <c r="T788" s="112">
        <v>0</v>
      </c>
      <c r="U788" s="112">
        <v>0</v>
      </c>
      <c r="V788" s="112">
        <v>0</v>
      </c>
      <c r="W788" s="112">
        <v>0</v>
      </c>
      <c r="X788" s="112">
        <v>0</v>
      </c>
      <c r="Y788" s="112">
        <v>0</v>
      </c>
      <c r="Z788" s="112">
        <v>0</v>
      </c>
      <c r="AA788" s="112">
        <v>0</v>
      </c>
    </row>
    <row r="789" ht="13.5" customHeight="1" spans="1:27">
      <c r="A789" s="109"/>
      <c r="B789" s="110" t="s">
        <v>74</v>
      </c>
      <c r="C789" s="109"/>
      <c r="D789" s="109"/>
      <c r="E789" s="110" t="s">
        <v>75</v>
      </c>
      <c r="F789" s="109"/>
      <c r="G789" s="109"/>
      <c r="H789" s="111">
        <v>538500</v>
      </c>
      <c r="I789" s="112">
        <v>121500</v>
      </c>
      <c r="J789" s="112">
        <v>93000</v>
      </c>
      <c r="K789" s="112">
        <v>0</v>
      </c>
      <c r="L789" s="112">
        <v>40000</v>
      </c>
      <c r="M789" s="112">
        <v>28000</v>
      </c>
      <c r="N789" s="112">
        <v>5000</v>
      </c>
      <c r="O789" s="112">
        <v>0</v>
      </c>
      <c r="P789" s="112">
        <v>50000</v>
      </c>
      <c r="Q789" s="112">
        <v>0</v>
      </c>
      <c r="R789" s="112">
        <v>20000</v>
      </c>
      <c r="S789" s="112">
        <v>30000</v>
      </c>
      <c r="T789" s="112">
        <v>50000</v>
      </c>
      <c r="U789" s="112">
        <v>0</v>
      </c>
      <c r="V789" s="112">
        <v>30000</v>
      </c>
      <c r="W789" s="112">
        <v>0</v>
      </c>
      <c r="X789" s="112">
        <v>57000</v>
      </c>
      <c r="Y789" s="112">
        <v>0</v>
      </c>
      <c r="Z789" s="112">
        <v>0</v>
      </c>
      <c r="AA789" s="112">
        <v>14000</v>
      </c>
    </row>
    <row r="790" ht="13.5" customHeight="1" spans="1:27">
      <c r="A790" s="110" t="s">
        <v>37</v>
      </c>
      <c r="B790" s="110" t="s">
        <v>74</v>
      </c>
      <c r="C790" s="110" t="s">
        <v>76</v>
      </c>
      <c r="D790" s="109"/>
      <c r="E790" s="110" t="s">
        <v>765</v>
      </c>
      <c r="F790" s="110" t="s">
        <v>766</v>
      </c>
      <c r="G790" s="110" t="s">
        <v>767</v>
      </c>
      <c r="H790" s="111">
        <v>288500</v>
      </c>
      <c r="I790" s="112">
        <v>51500</v>
      </c>
      <c r="J790" s="112">
        <v>38000</v>
      </c>
      <c r="K790" s="112">
        <v>0</v>
      </c>
      <c r="L790" s="112">
        <v>40000</v>
      </c>
      <c r="M790" s="112">
        <v>28000</v>
      </c>
      <c r="N790" s="112">
        <v>0</v>
      </c>
      <c r="O790" s="112">
        <v>0</v>
      </c>
      <c r="P790" s="112">
        <v>0</v>
      </c>
      <c r="Q790" s="112">
        <v>0</v>
      </c>
      <c r="R790" s="112">
        <v>20000</v>
      </c>
      <c r="S790" s="112">
        <v>20000</v>
      </c>
      <c r="T790" s="112">
        <v>0</v>
      </c>
      <c r="U790" s="112">
        <v>0</v>
      </c>
      <c r="V790" s="112">
        <v>20000</v>
      </c>
      <c r="W790" s="112">
        <v>0</v>
      </c>
      <c r="X790" s="112">
        <v>57000</v>
      </c>
      <c r="Y790" s="112">
        <v>0</v>
      </c>
      <c r="Z790" s="112">
        <v>0</v>
      </c>
      <c r="AA790" s="112">
        <v>14000</v>
      </c>
    </row>
    <row r="791" ht="13.5" customHeight="1" spans="1:27">
      <c r="A791" s="110" t="s">
        <v>37</v>
      </c>
      <c r="B791" s="110" t="s">
        <v>74</v>
      </c>
      <c r="C791" s="110" t="s">
        <v>76</v>
      </c>
      <c r="D791" s="109"/>
      <c r="E791" s="110" t="s">
        <v>765</v>
      </c>
      <c r="F791" s="110" t="s">
        <v>766</v>
      </c>
      <c r="G791" s="110" t="s">
        <v>970</v>
      </c>
      <c r="H791" s="111">
        <v>50000</v>
      </c>
      <c r="I791" s="112">
        <v>0</v>
      </c>
      <c r="J791" s="112">
        <v>0</v>
      </c>
      <c r="K791" s="112">
        <v>0</v>
      </c>
      <c r="L791" s="112">
        <v>0</v>
      </c>
      <c r="M791" s="112">
        <v>0</v>
      </c>
      <c r="N791" s="112">
        <v>0</v>
      </c>
      <c r="O791" s="112">
        <v>0</v>
      </c>
      <c r="P791" s="112">
        <v>0</v>
      </c>
      <c r="Q791" s="112">
        <v>0</v>
      </c>
      <c r="R791" s="112">
        <v>0</v>
      </c>
      <c r="S791" s="112">
        <v>0</v>
      </c>
      <c r="T791" s="112">
        <v>50000</v>
      </c>
      <c r="U791" s="112">
        <v>0</v>
      </c>
      <c r="V791" s="112">
        <v>0</v>
      </c>
      <c r="W791" s="112">
        <v>0</v>
      </c>
      <c r="X791" s="112">
        <v>0</v>
      </c>
      <c r="Y791" s="112">
        <v>0</v>
      </c>
      <c r="Z791" s="112">
        <v>0</v>
      </c>
      <c r="AA791" s="112">
        <v>0</v>
      </c>
    </row>
    <row r="792" ht="13.5" customHeight="1" spans="1:27">
      <c r="A792" s="110" t="s">
        <v>37</v>
      </c>
      <c r="B792" s="110" t="s">
        <v>74</v>
      </c>
      <c r="C792" s="110" t="s">
        <v>76</v>
      </c>
      <c r="D792" s="109"/>
      <c r="E792" s="110" t="s">
        <v>765</v>
      </c>
      <c r="F792" s="110" t="s">
        <v>766</v>
      </c>
      <c r="G792" s="110" t="s">
        <v>1064</v>
      </c>
      <c r="H792" s="111">
        <v>50000</v>
      </c>
      <c r="I792" s="112">
        <v>0</v>
      </c>
      <c r="J792" s="112">
        <v>0</v>
      </c>
      <c r="K792" s="112">
        <v>0</v>
      </c>
      <c r="L792" s="112">
        <v>0</v>
      </c>
      <c r="M792" s="112">
        <v>0</v>
      </c>
      <c r="N792" s="112">
        <v>0</v>
      </c>
      <c r="O792" s="112">
        <v>0</v>
      </c>
      <c r="P792" s="112">
        <v>50000</v>
      </c>
      <c r="Q792" s="112">
        <v>0</v>
      </c>
      <c r="R792" s="112">
        <v>0</v>
      </c>
      <c r="S792" s="112">
        <v>0</v>
      </c>
      <c r="T792" s="112">
        <v>0</v>
      </c>
      <c r="U792" s="112">
        <v>0</v>
      </c>
      <c r="V792" s="112">
        <v>0</v>
      </c>
      <c r="W792" s="112">
        <v>0</v>
      </c>
      <c r="X792" s="112">
        <v>0</v>
      </c>
      <c r="Y792" s="112">
        <v>0</v>
      </c>
      <c r="Z792" s="112">
        <v>0</v>
      </c>
      <c r="AA792" s="112">
        <v>0</v>
      </c>
    </row>
    <row r="793" ht="13.5" customHeight="1" spans="1:27">
      <c r="A793" s="110" t="s">
        <v>37</v>
      </c>
      <c r="B793" s="110" t="s">
        <v>74</v>
      </c>
      <c r="C793" s="110" t="s">
        <v>76</v>
      </c>
      <c r="D793" s="109"/>
      <c r="E793" s="110" t="s">
        <v>765</v>
      </c>
      <c r="F793" s="110" t="s">
        <v>766</v>
      </c>
      <c r="G793" s="110" t="s">
        <v>972</v>
      </c>
      <c r="H793" s="111">
        <v>50000</v>
      </c>
      <c r="I793" s="112">
        <v>20000</v>
      </c>
      <c r="J793" s="112">
        <v>10000</v>
      </c>
      <c r="K793" s="112">
        <v>0</v>
      </c>
      <c r="L793" s="112">
        <v>0</v>
      </c>
      <c r="M793" s="112">
        <v>0</v>
      </c>
      <c r="N793" s="112">
        <v>0</v>
      </c>
      <c r="O793" s="112">
        <v>0</v>
      </c>
      <c r="P793" s="112">
        <v>0</v>
      </c>
      <c r="Q793" s="112">
        <v>0</v>
      </c>
      <c r="R793" s="112">
        <v>0</v>
      </c>
      <c r="S793" s="112">
        <v>10000</v>
      </c>
      <c r="T793" s="112">
        <v>0</v>
      </c>
      <c r="U793" s="112">
        <v>0</v>
      </c>
      <c r="V793" s="112">
        <v>10000</v>
      </c>
      <c r="W793" s="112">
        <v>0</v>
      </c>
      <c r="X793" s="112">
        <v>0</v>
      </c>
      <c r="Y793" s="112">
        <v>0</v>
      </c>
      <c r="Z793" s="112">
        <v>0</v>
      </c>
      <c r="AA793" s="112">
        <v>0</v>
      </c>
    </row>
    <row r="794" ht="13.5" customHeight="1" spans="1:27">
      <c r="A794" s="110" t="s">
        <v>37</v>
      </c>
      <c r="B794" s="110" t="s">
        <v>74</v>
      </c>
      <c r="C794" s="110" t="s">
        <v>76</v>
      </c>
      <c r="D794" s="109"/>
      <c r="E794" s="110" t="s">
        <v>765</v>
      </c>
      <c r="F794" s="110" t="s">
        <v>766</v>
      </c>
      <c r="G794" s="110" t="s">
        <v>976</v>
      </c>
      <c r="H794" s="111">
        <v>20000</v>
      </c>
      <c r="I794" s="112">
        <v>10000</v>
      </c>
      <c r="J794" s="112">
        <v>5000</v>
      </c>
      <c r="K794" s="112">
        <v>0</v>
      </c>
      <c r="L794" s="112">
        <v>0</v>
      </c>
      <c r="M794" s="112">
        <v>0</v>
      </c>
      <c r="N794" s="112">
        <v>5000</v>
      </c>
      <c r="O794" s="112">
        <v>0</v>
      </c>
      <c r="P794" s="112">
        <v>0</v>
      </c>
      <c r="Q794" s="112">
        <v>0</v>
      </c>
      <c r="R794" s="112">
        <v>0</v>
      </c>
      <c r="S794" s="112">
        <v>0</v>
      </c>
      <c r="T794" s="112">
        <v>0</v>
      </c>
      <c r="U794" s="112">
        <v>0</v>
      </c>
      <c r="V794" s="112">
        <v>0</v>
      </c>
      <c r="W794" s="112">
        <v>0</v>
      </c>
      <c r="X794" s="112">
        <v>0</v>
      </c>
      <c r="Y794" s="112">
        <v>0</v>
      </c>
      <c r="Z794" s="112">
        <v>0</v>
      </c>
      <c r="AA794" s="112">
        <v>0</v>
      </c>
    </row>
    <row r="795" ht="13.5" customHeight="1" spans="1:27">
      <c r="A795" s="110" t="s">
        <v>37</v>
      </c>
      <c r="B795" s="110" t="s">
        <v>74</v>
      </c>
      <c r="C795" s="110" t="s">
        <v>76</v>
      </c>
      <c r="D795" s="109"/>
      <c r="E795" s="110" t="s">
        <v>765</v>
      </c>
      <c r="F795" s="110" t="s">
        <v>766</v>
      </c>
      <c r="G795" s="110" t="s">
        <v>1175</v>
      </c>
      <c r="H795" s="111">
        <v>10000</v>
      </c>
      <c r="I795" s="112">
        <v>5000</v>
      </c>
      <c r="J795" s="112">
        <v>5000</v>
      </c>
      <c r="K795" s="112">
        <v>0</v>
      </c>
      <c r="L795" s="112">
        <v>0</v>
      </c>
      <c r="M795" s="112">
        <v>0</v>
      </c>
      <c r="N795" s="112">
        <v>0</v>
      </c>
      <c r="O795" s="112">
        <v>0</v>
      </c>
      <c r="P795" s="112">
        <v>0</v>
      </c>
      <c r="Q795" s="112">
        <v>0</v>
      </c>
      <c r="R795" s="112">
        <v>0</v>
      </c>
      <c r="S795" s="112">
        <v>0</v>
      </c>
      <c r="T795" s="112">
        <v>0</v>
      </c>
      <c r="U795" s="112">
        <v>0</v>
      </c>
      <c r="V795" s="112">
        <v>0</v>
      </c>
      <c r="W795" s="112">
        <v>0</v>
      </c>
      <c r="X795" s="112">
        <v>0</v>
      </c>
      <c r="Y795" s="112">
        <v>0</v>
      </c>
      <c r="Z795" s="112">
        <v>0</v>
      </c>
      <c r="AA795" s="112">
        <v>0</v>
      </c>
    </row>
    <row r="796" ht="13.5" customHeight="1" spans="1:27">
      <c r="A796" s="110" t="s">
        <v>37</v>
      </c>
      <c r="B796" s="110" t="s">
        <v>74</v>
      </c>
      <c r="C796" s="110" t="s">
        <v>76</v>
      </c>
      <c r="D796" s="109"/>
      <c r="E796" s="110" t="s">
        <v>765</v>
      </c>
      <c r="F796" s="110" t="s">
        <v>766</v>
      </c>
      <c r="G796" s="110" t="s">
        <v>1019</v>
      </c>
      <c r="H796" s="111">
        <v>10000</v>
      </c>
      <c r="I796" s="112">
        <v>5000</v>
      </c>
      <c r="J796" s="112">
        <v>5000</v>
      </c>
      <c r="K796" s="112">
        <v>0</v>
      </c>
      <c r="L796" s="112">
        <v>0</v>
      </c>
      <c r="M796" s="112">
        <v>0</v>
      </c>
      <c r="N796" s="112">
        <v>0</v>
      </c>
      <c r="O796" s="112">
        <v>0</v>
      </c>
      <c r="P796" s="112">
        <v>0</v>
      </c>
      <c r="Q796" s="112">
        <v>0</v>
      </c>
      <c r="R796" s="112">
        <v>0</v>
      </c>
      <c r="S796" s="112">
        <v>0</v>
      </c>
      <c r="T796" s="112">
        <v>0</v>
      </c>
      <c r="U796" s="112">
        <v>0</v>
      </c>
      <c r="V796" s="112">
        <v>0</v>
      </c>
      <c r="W796" s="112">
        <v>0</v>
      </c>
      <c r="X796" s="112">
        <v>0</v>
      </c>
      <c r="Y796" s="112">
        <v>0</v>
      </c>
      <c r="Z796" s="112">
        <v>0</v>
      </c>
      <c r="AA796" s="112">
        <v>0</v>
      </c>
    </row>
    <row r="797" ht="13.5" customHeight="1" spans="1:27">
      <c r="A797" s="110" t="s">
        <v>37</v>
      </c>
      <c r="B797" s="110" t="s">
        <v>74</v>
      </c>
      <c r="C797" s="110" t="s">
        <v>76</v>
      </c>
      <c r="D797" s="109"/>
      <c r="E797" s="110" t="s">
        <v>765</v>
      </c>
      <c r="F797" s="110" t="s">
        <v>766</v>
      </c>
      <c r="G797" s="110" t="s">
        <v>1176</v>
      </c>
      <c r="H797" s="111">
        <v>30000</v>
      </c>
      <c r="I797" s="112">
        <v>15000</v>
      </c>
      <c r="J797" s="112">
        <v>15000</v>
      </c>
      <c r="K797" s="112">
        <v>0</v>
      </c>
      <c r="L797" s="112">
        <v>0</v>
      </c>
      <c r="M797" s="112">
        <v>0</v>
      </c>
      <c r="N797" s="112">
        <v>0</v>
      </c>
      <c r="O797" s="112">
        <v>0</v>
      </c>
      <c r="P797" s="112">
        <v>0</v>
      </c>
      <c r="Q797" s="112">
        <v>0</v>
      </c>
      <c r="R797" s="112">
        <v>0</v>
      </c>
      <c r="S797" s="112">
        <v>0</v>
      </c>
      <c r="T797" s="112">
        <v>0</v>
      </c>
      <c r="U797" s="112">
        <v>0</v>
      </c>
      <c r="V797" s="112">
        <v>0</v>
      </c>
      <c r="W797" s="112">
        <v>0</v>
      </c>
      <c r="X797" s="112">
        <v>0</v>
      </c>
      <c r="Y797" s="112">
        <v>0</v>
      </c>
      <c r="Z797" s="112">
        <v>0</v>
      </c>
      <c r="AA797" s="112">
        <v>0</v>
      </c>
    </row>
    <row r="798" ht="13.5" customHeight="1" spans="1:27">
      <c r="A798" s="110" t="s">
        <v>37</v>
      </c>
      <c r="B798" s="110" t="s">
        <v>74</v>
      </c>
      <c r="C798" s="110" t="s">
        <v>76</v>
      </c>
      <c r="D798" s="109"/>
      <c r="E798" s="110" t="s">
        <v>765</v>
      </c>
      <c r="F798" s="110" t="s">
        <v>766</v>
      </c>
      <c r="G798" s="110" t="s">
        <v>1177</v>
      </c>
      <c r="H798" s="111">
        <v>30000</v>
      </c>
      <c r="I798" s="112">
        <v>15000</v>
      </c>
      <c r="J798" s="112">
        <v>15000</v>
      </c>
      <c r="K798" s="112">
        <v>0</v>
      </c>
      <c r="L798" s="112">
        <v>0</v>
      </c>
      <c r="M798" s="112">
        <v>0</v>
      </c>
      <c r="N798" s="112">
        <v>0</v>
      </c>
      <c r="O798" s="112">
        <v>0</v>
      </c>
      <c r="P798" s="112">
        <v>0</v>
      </c>
      <c r="Q798" s="112">
        <v>0</v>
      </c>
      <c r="R798" s="112">
        <v>0</v>
      </c>
      <c r="S798" s="112">
        <v>0</v>
      </c>
      <c r="T798" s="112">
        <v>0</v>
      </c>
      <c r="U798" s="112">
        <v>0</v>
      </c>
      <c r="V798" s="112">
        <v>0</v>
      </c>
      <c r="W798" s="112">
        <v>0</v>
      </c>
      <c r="X798" s="112">
        <v>0</v>
      </c>
      <c r="Y798" s="112">
        <v>0</v>
      </c>
      <c r="Z798" s="112">
        <v>0</v>
      </c>
      <c r="AA798" s="112">
        <v>0</v>
      </c>
    </row>
    <row r="799" ht="13.5" customHeight="1" spans="1:27">
      <c r="A799" s="110" t="s">
        <v>205</v>
      </c>
      <c r="B799" s="109"/>
      <c r="C799" s="109"/>
      <c r="D799" s="109"/>
      <c r="E799" s="110" t="s">
        <v>206</v>
      </c>
      <c r="F799" s="109"/>
      <c r="G799" s="109"/>
      <c r="H799" s="111">
        <v>18000</v>
      </c>
      <c r="I799" s="112">
        <v>2000</v>
      </c>
      <c r="J799" s="112">
        <v>2000</v>
      </c>
      <c r="K799" s="112">
        <v>100</v>
      </c>
      <c r="L799" s="112">
        <v>100</v>
      </c>
      <c r="M799" s="112">
        <v>100</v>
      </c>
      <c r="N799" s="112">
        <v>2000</v>
      </c>
      <c r="O799" s="112">
        <v>4000</v>
      </c>
      <c r="P799" s="112">
        <v>2000</v>
      </c>
      <c r="Q799" s="112">
        <v>0</v>
      </c>
      <c r="R799" s="112">
        <v>600</v>
      </c>
      <c r="S799" s="112">
        <v>200</v>
      </c>
      <c r="T799" s="112">
        <v>500</v>
      </c>
      <c r="U799" s="112">
        <v>0</v>
      </c>
      <c r="V799" s="112">
        <v>0</v>
      </c>
      <c r="W799" s="112">
        <v>0</v>
      </c>
      <c r="X799" s="112">
        <v>0</v>
      </c>
      <c r="Y799" s="112">
        <v>0</v>
      </c>
      <c r="Z799" s="112">
        <v>0</v>
      </c>
      <c r="AA799" s="112">
        <v>4400</v>
      </c>
    </row>
    <row r="800" ht="13.5" customHeight="1" spans="1:27">
      <c r="A800" s="109"/>
      <c r="B800" s="110" t="s">
        <v>229</v>
      </c>
      <c r="C800" s="109"/>
      <c r="D800" s="109"/>
      <c r="E800" s="110" t="s">
        <v>230</v>
      </c>
      <c r="F800" s="109"/>
      <c r="G800" s="109"/>
      <c r="H800" s="111">
        <v>18000</v>
      </c>
      <c r="I800" s="112">
        <v>2000</v>
      </c>
      <c r="J800" s="112">
        <v>2000</v>
      </c>
      <c r="K800" s="112">
        <v>100</v>
      </c>
      <c r="L800" s="112">
        <v>100</v>
      </c>
      <c r="M800" s="112">
        <v>100</v>
      </c>
      <c r="N800" s="112">
        <v>2000</v>
      </c>
      <c r="O800" s="112">
        <v>4000</v>
      </c>
      <c r="P800" s="112">
        <v>2000</v>
      </c>
      <c r="Q800" s="112">
        <v>0</v>
      </c>
      <c r="R800" s="112">
        <v>600</v>
      </c>
      <c r="S800" s="112">
        <v>200</v>
      </c>
      <c r="T800" s="112">
        <v>500</v>
      </c>
      <c r="U800" s="112">
        <v>0</v>
      </c>
      <c r="V800" s="112">
        <v>0</v>
      </c>
      <c r="W800" s="112">
        <v>0</v>
      </c>
      <c r="X800" s="112">
        <v>0</v>
      </c>
      <c r="Y800" s="112">
        <v>0</v>
      </c>
      <c r="Z800" s="112">
        <v>0</v>
      </c>
      <c r="AA800" s="112">
        <v>4400</v>
      </c>
    </row>
    <row r="801" ht="13.5" customHeight="1" spans="1:27">
      <c r="A801" s="110" t="s">
        <v>205</v>
      </c>
      <c r="B801" s="110" t="s">
        <v>229</v>
      </c>
      <c r="C801" s="110" t="s">
        <v>231</v>
      </c>
      <c r="D801" s="109"/>
      <c r="E801" s="110" t="s">
        <v>765</v>
      </c>
      <c r="F801" s="110" t="s">
        <v>979</v>
      </c>
      <c r="G801" s="110" t="s">
        <v>979</v>
      </c>
      <c r="H801" s="111">
        <v>18000</v>
      </c>
      <c r="I801" s="112">
        <v>2000</v>
      </c>
      <c r="J801" s="112">
        <v>2000</v>
      </c>
      <c r="K801" s="112">
        <v>100</v>
      </c>
      <c r="L801" s="112">
        <v>100</v>
      </c>
      <c r="M801" s="112">
        <v>100</v>
      </c>
      <c r="N801" s="112">
        <v>2000</v>
      </c>
      <c r="O801" s="112">
        <v>4000</v>
      </c>
      <c r="P801" s="112">
        <v>2000</v>
      </c>
      <c r="Q801" s="112">
        <v>0</v>
      </c>
      <c r="R801" s="112">
        <v>600</v>
      </c>
      <c r="S801" s="112">
        <v>200</v>
      </c>
      <c r="T801" s="112">
        <v>500</v>
      </c>
      <c r="U801" s="112">
        <v>0</v>
      </c>
      <c r="V801" s="112">
        <v>0</v>
      </c>
      <c r="W801" s="112">
        <v>0</v>
      </c>
      <c r="X801" s="112">
        <v>0</v>
      </c>
      <c r="Y801" s="112">
        <v>0</v>
      </c>
      <c r="Z801" s="112">
        <v>0</v>
      </c>
      <c r="AA801" s="112">
        <v>4400</v>
      </c>
    </row>
    <row r="802" ht="13.5" customHeight="1" spans="1:27">
      <c r="A802" s="110" t="s">
        <v>612</v>
      </c>
      <c r="B802" s="109"/>
      <c r="C802" s="109"/>
      <c r="D802" s="109"/>
      <c r="E802" s="110" t="s">
        <v>613</v>
      </c>
      <c r="F802" s="109"/>
      <c r="G802" s="109"/>
      <c r="H802" s="111">
        <v>413550</v>
      </c>
      <c r="I802" s="112">
        <v>138000</v>
      </c>
      <c r="J802" s="112">
        <v>98800</v>
      </c>
      <c r="K802" s="112">
        <v>2000</v>
      </c>
      <c r="L802" s="112">
        <v>2000</v>
      </c>
      <c r="M802" s="112">
        <v>2000</v>
      </c>
      <c r="N802" s="112">
        <v>55000</v>
      </c>
      <c r="O802" s="112">
        <v>11000</v>
      </c>
      <c r="P802" s="112">
        <v>3000</v>
      </c>
      <c r="Q802" s="112">
        <v>0</v>
      </c>
      <c r="R802" s="112">
        <v>2000</v>
      </c>
      <c r="S802" s="112">
        <v>2000</v>
      </c>
      <c r="T802" s="112">
        <v>4000</v>
      </c>
      <c r="U802" s="112">
        <v>0</v>
      </c>
      <c r="V802" s="112">
        <v>55000</v>
      </c>
      <c r="W802" s="112">
        <v>0</v>
      </c>
      <c r="X802" s="112">
        <v>23750</v>
      </c>
      <c r="Y802" s="112">
        <v>0</v>
      </c>
      <c r="Z802" s="112">
        <v>0</v>
      </c>
      <c r="AA802" s="112">
        <v>15000</v>
      </c>
    </row>
    <row r="803" ht="13.5" customHeight="1" spans="1:27">
      <c r="A803" s="109"/>
      <c r="B803" s="110" t="s">
        <v>614</v>
      </c>
      <c r="C803" s="109"/>
      <c r="D803" s="109"/>
      <c r="E803" s="110" t="s">
        <v>615</v>
      </c>
      <c r="F803" s="109"/>
      <c r="G803" s="109"/>
      <c r="H803" s="111">
        <v>98750</v>
      </c>
      <c r="I803" s="112">
        <v>10000</v>
      </c>
      <c r="J803" s="112">
        <v>2000</v>
      </c>
      <c r="K803" s="112">
        <v>2000</v>
      </c>
      <c r="L803" s="112">
        <v>2000</v>
      </c>
      <c r="M803" s="112">
        <v>2000</v>
      </c>
      <c r="N803" s="112">
        <v>20000</v>
      </c>
      <c r="O803" s="112">
        <v>11000</v>
      </c>
      <c r="P803" s="112">
        <v>3000</v>
      </c>
      <c r="Q803" s="112">
        <v>0</v>
      </c>
      <c r="R803" s="112">
        <v>2000</v>
      </c>
      <c r="S803" s="112">
        <v>2000</v>
      </c>
      <c r="T803" s="112">
        <v>4000</v>
      </c>
      <c r="U803" s="112">
        <v>0</v>
      </c>
      <c r="V803" s="112">
        <v>0</v>
      </c>
      <c r="W803" s="112">
        <v>0</v>
      </c>
      <c r="X803" s="112">
        <v>23750</v>
      </c>
      <c r="Y803" s="112">
        <v>0</v>
      </c>
      <c r="Z803" s="112">
        <v>0</v>
      </c>
      <c r="AA803" s="112">
        <v>15000</v>
      </c>
    </row>
    <row r="804" ht="13.5" customHeight="1" spans="1:27">
      <c r="A804" s="110" t="s">
        <v>612</v>
      </c>
      <c r="B804" s="110" t="s">
        <v>614</v>
      </c>
      <c r="C804" s="110" t="s">
        <v>617</v>
      </c>
      <c r="D804" s="109"/>
      <c r="E804" s="110" t="s">
        <v>874</v>
      </c>
      <c r="F804" s="110" t="s">
        <v>989</v>
      </c>
      <c r="G804" s="110" t="s">
        <v>989</v>
      </c>
      <c r="H804" s="111">
        <v>30000</v>
      </c>
      <c r="I804" s="112">
        <v>4000</v>
      </c>
      <c r="J804" s="112">
        <v>800</v>
      </c>
      <c r="K804" s="112">
        <v>800</v>
      </c>
      <c r="L804" s="112">
        <v>800</v>
      </c>
      <c r="M804" s="112">
        <v>800</v>
      </c>
      <c r="N804" s="112">
        <v>8000</v>
      </c>
      <c r="O804" s="112">
        <v>4400</v>
      </c>
      <c r="P804" s="112">
        <v>1200</v>
      </c>
      <c r="Q804" s="112">
        <v>0</v>
      </c>
      <c r="R804" s="112">
        <v>800</v>
      </c>
      <c r="S804" s="112">
        <v>800</v>
      </c>
      <c r="T804" s="112">
        <v>1600</v>
      </c>
      <c r="U804" s="112">
        <v>0</v>
      </c>
      <c r="V804" s="112">
        <v>0</v>
      </c>
      <c r="W804" s="112">
        <v>0</v>
      </c>
      <c r="X804" s="112">
        <v>0</v>
      </c>
      <c r="Y804" s="112">
        <v>0</v>
      </c>
      <c r="Z804" s="112">
        <v>0</v>
      </c>
      <c r="AA804" s="112">
        <v>6000</v>
      </c>
    </row>
    <row r="805" ht="13.5" customHeight="1" spans="1:27">
      <c r="A805" s="110" t="s">
        <v>612</v>
      </c>
      <c r="B805" s="110" t="s">
        <v>614</v>
      </c>
      <c r="C805" s="110" t="s">
        <v>617</v>
      </c>
      <c r="D805" s="109"/>
      <c r="E805" s="110" t="s">
        <v>874</v>
      </c>
      <c r="F805" s="110" t="s">
        <v>990</v>
      </c>
      <c r="G805" s="110" t="s">
        <v>990</v>
      </c>
      <c r="H805" s="111">
        <v>68750</v>
      </c>
      <c r="I805" s="112">
        <v>6000</v>
      </c>
      <c r="J805" s="112">
        <v>1200</v>
      </c>
      <c r="K805" s="112">
        <v>1200</v>
      </c>
      <c r="L805" s="112">
        <v>1200</v>
      </c>
      <c r="M805" s="112">
        <v>1200</v>
      </c>
      <c r="N805" s="112">
        <v>12000</v>
      </c>
      <c r="O805" s="112">
        <v>6600</v>
      </c>
      <c r="P805" s="112">
        <v>1800</v>
      </c>
      <c r="Q805" s="112">
        <v>0</v>
      </c>
      <c r="R805" s="112">
        <v>1200</v>
      </c>
      <c r="S805" s="112">
        <v>1200</v>
      </c>
      <c r="T805" s="112">
        <v>2400</v>
      </c>
      <c r="U805" s="112">
        <v>0</v>
      </c>
      <c r="V805" s="112">
        <v>0</v>
      </c>
      <c r="W805" s="112">
        <v>0</v>
      </c>
      <c r="X805" s="112">
        <v>23750</v>
      </c>
      <c r="Y805" s="112">
        <v>0</v>
      </c>
      <c r="Z805" s="112">
        <v>0</v>
      </c>
      <c r="AA805" s="112">
        <v>9000</v>
      </c>
    </row>
    <row r="806" ht="13.5" customHeight="1" spans="1:27">
      <c r="A806" s="109"/>
      <c r="B806" s="110" t="s">
        <v>670</v>
      </c>
      <c r="C806" s="109"/>
      <c r="D806" s="109"/>
      <c r="E806" s="110" t="s">
        <v>671</v>
      </c>
      <c r="F806" s="109"/>
      <c r="G806" s="109"/>
      <c r="H806" s="111">
        <v>314800</v>
      </c>
      <c r="I806" s="112">
        <v>128000</v>
      </c>
      <c r="J806" s="112">
        <v>96800</v>
      </c>
      <c r="K806" s="112">
        <v>0</v>
      </c>
      <c r="L806" s="112">
        <v>0</v>
      </c>
      <c r="M806" s="112">
        <v>0</v>
      </c>
      <c r="N806" s="112">
        <v>35000</v>
      </c>
      <c r="O806" s="112">
        <v>0</v>
      </c>
      <c r="P806" s="112">
        <v>0</v>
      </c>
      <c r="Q806" s="112">
        <v>0</v>
      </c>
      <c r="R806" s="112">
        <v>0</v>
      </c>
      <c r="S806" s="112">
        <v>0</v>
      </c>
      <c r="T806" s="112">
        <v>0</v>
      </c>
      <c r="U806" s="112">
        <v>0</v>
      </c>
      <c r="V806" s="112">
        <v>55000</v>
      </c>
      <c r="W806" s="112">
        <v>0</v>
      </c>
      <c r="X806" s="112">
        <v>0</v>
      </c>
      <c r="Y806" s="112">
        <v>0</v>
      </c>
      <c r="Z806" s="112">
        <v>0</v>
      </c>
      <c r="AA806" s="112">
        <v>0</v>
      </c>
    </row>
    <row r="807" ht="13.5" customHeight="1" spans="1:27">
      <c r="A807" s="110" t="s">
        <v>612</v>
      </c>
      <c r="B807" s="110" t="s">
        <v>670</v>
      </c>
      <c r="C807" s="110" t="s">
        <v>672</v>
      </c>
      <c r="D807" s="109"/>
      <c r="E807" s="110" t="s">
        <v>991</v>
      </c>
      <c r="F807" s="110" t="s">
        <v>980</v>
      </c>
      <c r="G807" s="110" t="s">
        <v>993</v>
      </c>
      <c r="H807" s="111">
        <v>12800</v>
      </c>
      <c r="I807" s="112">
        <v>0</v>
      </c>
      <c r="J807" s="112">
        <v>12800</v>
      </c>
      <c r="K807" s="112">
        <v>0</v>
      </c>
      <c r="L807" s="112">
        <v>0</v>
      </c>
      <c r="M807" s="112">
        <v>0</v>
      </c>
      <c r="N807" s="112">
        <v>0</v>
      </c>
      <c r="O807" s="112">
        <v>0</v>
      </c>
      <c r="P807" s="112">
        <v>0</v>
      </c>
      <c r="Q807" s="112">
        <v>0</v>
      </c>
      <c r="R807" s="112">
        <v>0</v>
      </c>
      <c r="S807" s="112">
        <v>0</v>
      </c>
      <c r="T807" s="112">
        <v>0</v>
      </c>
      <c r="U807" s="112">
        <v>0</v>
      </c>
      <c r="V807" s="112">
        <v>0</v>
      </c>
      <c r="W807" s="112">
        <v>0</v>
      </c>
      <c r="X807" s="112">
        <v>0</v>
      </c>
      <c r="Y807" s="112">
        <v>0</v>
      </c>
      <c r="Z807" s="112">
        <v>0</v>
      </c>
      <c r="AA807" s="112">
        <v>0</v>
      </c>
    </row>
    <row r="808" ht="13.5" customHeight="1" spans="1:27">
      <c r="A808" s="110" t="s">
        <v>612</v>
      </c>
      <c r="B808" s="110" t="s">
        <v>670</v>
      </c>
      <c r="C808" s="110" t="s">
        <v>672</v>
      </c>
      <c r="D808" s="109"/>
      <c r="E808" s="110" t="s">
        <v>991</v>
      </c>
      <c r="F808" s="110" t="s">
        <v>980</v>
      </c>
      <c r="G808" s="110" t="s">
        <v>1025</v>
      </c>
      <c r="H808" s="111">
        <v>9000</v>
      </c>
      <c r="I808" s="112">
        <v>4000</v>
      </c>
      <c r="J808" s="112">
        <v>5000</v>
      </c>
      <c r="K808" s="112">
        <v>0</v>
      </c>
      <c r="L808" s="112">
        <v>0</v>
      </c>
      <c r="M808" s="112">
        <v>0</v>
      </c>
      <c r="N808" s="112">
        <v>0</v>
      </c>
      <c r="O808" s="112">
        <v>0</v>
      </c>
      <c r="P808" s="112">
        <v>0</v>
      </c>
      <c r="Q808" s="112">
        <v>0</v>
      </c>
      <c r="R808" s="112">
        <v>0</v>
      </c>
      <c r="S808" s="112">
        <v>0</v>
      </c>
      <c r="T808" s="112">
        <v>0</v>
      </c>
      <c r="U808" s="112">
        <v>0</v>
      </c>
      <c r="V808" s="112">
        <v>0</v>
      </c>
      <c r="W808" s="112">
        <v>0</v>
      </c>
      <c r="X808" s="112">
        <v>0</v>
      </c>
      <c r="Y808" s="112">
        <v>0</v>
      </c>
      <c r="Z808" s="112">
        <v>0</v>
      </c>
      <c r="AA808" s="112">
        <v>0</v>
      </c>
    </row>
    <row r="809" ht="13.5" customHeight="1" spans="1:27">
      <c r="A809" s="110" t="s">
        <v>612</v>
      </c>
      <c r="B809" s="110" t="s">
        <v>670</v>
      </c>
      <c r="C809" s="110" t="s">
        <v>672</v>
      </c>
      <c r="D809" s="109"/>
      <c r="E809" s="110" t="s">
        <v>991</v>
      </c>
      <c r="F809" s="110" t="s">
        <v>980</v>
      </c>
      <c r="G809" s="110" t="s">
        <v>1178</v>
      </c>
      <c r="H809" s="111">
        <v>8000</v>
      </c>
      <c r="I809" s="112">
        <v>4000</v>
      </c>
      <c r="J809" s="112">
        <v>4000</v>
      </c>
      <c r="K809" s="112">
        <v>0</v>
      </c>
      <c r="L809" s="112">
        <v>0</v>
      </c>
      <c r="M809" s="112">
        <v>0</v>
      </c>
      <c r="N809" s="112">
        <v>0</v>
      </c>
      <c r="O809" s="112">
        <v>0</v>
      </c>
      <c r="P809" s="112">
        <v>0</v>
      </c>
      <c r="Q809" s="112">
        <v>0</v>
      </c>
      <c r="R809" s="112">
        <v>0</v>
      </c>
      <c r="S809" s="112">
        <v>0</v>
      </c>
      <c r="T809" s="112">
        <v>0</v>
      </c>
      <c r="U809" s="112">
        <v>0</v>
      </c>
      <c r="V809" s="112">
        <v>0</v>
      </c>
      <c r="W809" s="112">
        <v>0</v>
      </c>
      <c r="X809" s="112">
        <v>0</v>
      </c>
      <c r="Y809" s="112">
        <v>0</v>
      </c>
      <c r="Z809" s="112">
        <v>0</v>
      </c>
      <c r="AA809" s="112">
        <v>0</v>
      </c>
    </row>
    <row r="810" ht="13.5" customHeight="1" spans="1:27">
      <c r="A810" s="110" t="s">
        <v>612</v>
      </c>
      <c r="B810" s="110" t="s">
        <v>670</v>
      </c>
      <c r="C810" s="110" t="s">
        <v>672</v>
      </c>
      <c r="D810" s="109"/>
      <c r="E810" s="110" t="s">
        <v>991</v>
      </c>
      <c r="F810" s="110" t="s">
        <v>980</v>
      </c>
      <c r="G810" s="110" t="s">
        <v>1179</v>
      </c>
      <c r="H810" s="111">
        <v>35000</v>
      </c>
      <c r="I810" s="112">
        <v>15000</v>
      </c>
      <c r="J810" s="112">
        <v>10000</v>
      </c>
      <c r="K810" s="112">
        <v>0</v>
      </c>
      <c r="L810" s="112">
        <v>0</v>
      </c>
      <c r="M810" s="112">
        <v>0</v>
      </c>
      <c r="N810" s="112">
        <v>0</v>
      </c>
      <c r="O810" s="112">
        <v>0</v>
      </c>
      <c r="P810" s="112">
        <v>0</v>
      </c>
      <c r="Q810" s="112">
        <v>0</v>
      </c>
      <c r="R810" s="112">
        <v>0</v>
      </c>
      <c r="S810" s="112">
        <v>0</v>
      </c>
      <c r="T810" s="112">
        <v>0</v>
      </c>
      <c r="U810" s="112">
        <v>0</v>
      </c>
      <c r="V810" s="112">
        <v>10000</v>
      </c>
      <c r="W810" s="112">
        <v>0</v>
      </c>
      <c r="X810" s="112">
        <v>0</v>
      </c>
      <c r="Y810" s="112">
        <v>0</v>
      </c>
      <c r="Z810" s="112">
        <v>0</v>
      </c>
      <c r="AA810" s="112">
        <v>0</v>
      </c>
    </row>
    <row r="811" ht="13.5" customHeight="1" spans="1:27">
      <c r="A811" s="110" t="s">
        <v>612</v>
      </c>
      <c r="B811" s="110" t="s">
        <v>670</v>
      </c>
      <c r="C811" s="110" t="s">
        <v>672</v>
      </c>
      <c r="D811" s="109"/>
      <c r="E811" s="110" t="s">
        <v>991</v>
      </c>
      <c r="F811" s="110" t="s">
        <v>980</v>
      </c>
      <c r="G811" s="110" t="s">
        <v>1180</v>
      </c>
      <c r="H811" s="111">
        <v>35000</v>
      </c>
      <c r="I811" s="112">
        <v>15000</v>
      </c>
      <c r="J811" s="112">
        <v>10000</v>
      </c>
      <c r="K811" s="112">
        <v>0</v>
      </c>
      <c r="L811" s="112">
        <v>0</v>
      </c>
      <c r="M811" s="112">
        <v>0</v>
      </c>
      <c r="N811" s="112">
        <v>0</v>
      </c>
      <c r="O811" s="112">
        <v>0</v>
      </c>
      <c r="P811" s="112">
        <v>0</v>
      </c>
      <c r="Q811" s="112">
        <v>0</v>
      </c>
      <c r="R811" s="112">
        <v>0</v>
      </c>
      <c r="S811" s="112">
        <v>0</v>
      </c>
      <c r="T811" s="112">
        <v>0</v>
      </c>
      <c r="U811" s="112">
        <v>0</v>
      </c>
      <c r="V811" s="112">
        <v>10000</v>
      </c>
      <c r="W811" s="112">
        <v>0</v>
      </c>
      <c r="X811" s="112">
        <v>0</v>
      </c>
      <c r="Y811" s="112">
        <v>0</v>
      </c>
      <c r="Z811" s="112">
        <v>0</v>
      </c>
      <c r="AA811" s="112">
        <v>0</v>
      </c>
    </row>
    <row r="812" ht="13.5" customHeight="1" spans="1:27">
      <c r="A812" s="110" t="s">
        <v>612</v>
      </c>
      <c r="B812" s="110" t="s">
        <v>670</v>
      </c>
      <c r="C812" s="110" t="s">
        <v>672</v>
      </c>
      <c r="D812" s="109"/>
      <c r="E812" s="110" t="s">
        <v>991</v>
      </c>
      <c r="F812" s="110" t="s">
        <v>980</v>
      </c>
      <c r="G812" s="110" t="s">
        <v>1181</v>
      </c>
      <c r="H812" s="111">
        <v>35000</v>
      </c>
      <c r="I812" s="112">
        <v>15000</v>
      </c>
      <c r="J812" s="112">
        <v>10000</v>
      </c>
      <c r="K812" s="112">
        <v>0</v>
      </c>
      <c r="L812" s="112">
        <v>0</v>
      </c>
      <c r="M812" s="112">
        <v>0</v>
      </c>
      <c r="N812" s="112">
        <v>10000</v>
      </c>
      <c r="O812" s="112">
        <v>0</v>
      </c>
      <c r="P812" s="112">
        <v>0</v>
      </c>
      <c r="Q812" s="112">
        <v>0</v>
      </c>
      <c r="R812" s="112">
        <v>0</v>
      </c>
      <c r="S812" s="112">
        <v>0</v>
      </c>
      <c r="T812" s="112">
        <v>0</v>
      </c>
      <c r="U812" s="112">
        <v>0</v>
      </c>
      <c r="V812" s="112">
        <v>0</v>
      </c>
      <c r="W812" s="112">
        <v>0</v>
      </c>
      <c r="X812" s="112">
        <v>0</v>
      </c>
      <c r="Y812" s="112">
        <v>0</v>
      </c>
      <c r="Z812" s="112">
        <v>0</v>
      </c>
      <c r="AA812" s="112">
        <v>0</v>
      </c>
    </row>
    <row r="813" ht="13.5" customHeight="1" spans="1:27">
      <c r="A813" s="110" t="s">
        <v>612</v>
      </c>
      <c r="B813" s="110" t="s">
        <v>670</v>
      </c>
      <c r="C813" s="110" t="s">
        <v>672</v>
      </c>
      <c r="D813" s="109"/>
      <c r="E813" s="110" t="s">
        <v>991</v>
      </c>
      <c r="F813" s="110" t="s">
        <v>980</v>
      </c>
      <c r="G813" s="110" t="s">
        <v>1182</v>
      </c>
      <c r="H813" s="111">
        <v>40000</v>
      </c>
      <c r="I813" s="112">
        <v>15000</v>
      </c>
      <c r="J813" s="112">
        <v>10000</v>
      </c>
      <c r="K813" s="112">
        <v>0</v>
      </c>
      <c r="L813" s="112">
        <v>0</v>
      </c>
      <c r="M813" s="112">
        <v>0</v>
      </c>
      <c r="N813" s="112">
        <v>10000</v>
      </c>
      <c r="O813" s="112">
        <v>0</v>
      </c>
      <c r="P813" s="112">
        <v>0</v>
      </c>
      <c r="Q813" s="112">
        <v>0</v>
      </c>
      <c r="R813" s="112">
        <v>0</v>
      </c>
      <c r="S813" s="112">
        <v>0</v>
      </c>
      <c r="T813" s="112">
        <v>0</v>
      </c>
      <c r="U813" s="112">
        <v>0</v>
      </c>
      <c r="V813" s="112">
        <v>5000</v>
      </c>
      <c r="W813" s="112">
        <v>0</v>
      </c>
      <c r="X813" s="112">
        <v>0</v>
      </c>
      <c r="Y813" s="112">
        <v>0</v>
      </c>
      <c r="Z813" s="112">
        <v>0</v>
      </c>
      <c r="AA813" s="112">
        <v>0</v>
      </c>
    </row>
    <row r="814" ht="13.5" customHeight="1" spans="1:27">
      <c r="A814" s="110" t="s">
        <v>612</v>
      </c>
      <c r="B814" s="110" t="s">
        <v>670</v>
      </c>
      <c r="C814" s="110" t="s">
        <v>672</v>
      </c>
      <c r="D814" s="109"/>
      <c r="E814" s="110" t="s">
        <v>991</v>
      </c>
      <c r="F814" s="110" t="s">
        <v>980</v>
      </c>
      <c r="G814" s="110" t="s">
        <v>1183</v>
      </c>
      <c r="H814" s="111">
        <v>35000</v>
      </c>
      <c r="I814" s="112">
        <v>15000</v>
      </c>
      <c r="J814" s="112">
        <v>10000</v>
      </c>
      <c r="K814" s="112">
        <v>0</v>
      </c>
      <c r="L814" s="112">
        <v>0</v>
      </c>
      <c r="M814" s="112">
        <v>0</v>
      </c>
      <c r="N814" s="112">
        <v>5000</v>
      </c>
      <c r="O814" s="112">
        <v>0</v>
      </c>
      <c r="P814" s="112">
        <v>0</v>
      </c>
      <c r="Q814" s="112">
        <v>0</v>
      </c>
      <c r="R814" s="112">
        <v>0</v>
      </c>
      <c r="S814" s="112">
        <v>0</v>
      </c>
      <c r="T814" s="112">
        <v>0</v>
      </c>
      <c r="U814" s="112">
        <v>0</v>
      </c>
      <c r="V814" s="112">
        <v>5000</v>
      </c>
      <c r="W814" s="112">
        <v>0</v>
      </c>
      <c r="X814" s="112">
        <v>0</v>
      </c>
      <c r="Y814" s="112">
        <v>0</v>
      </c>
      <c r="Z814" s="112">
        <v>0</v>
      </c>
      <c r="AA814" s="112">
        <v>0</v>
      </c>
    </row>
    <row r="815" ht="13.5" customHeight="1" spans="1:27">
      <c r="A815" s="110" t="s">
        <v>612</v>
      </c>
      <c r="B815" s="110" t="s">
        <v>670</v>
      </c>
      <c r="C815" s="110" t="s">
        <v>672</v>
      </c>
      <c r="D815" s="109"/>
      <c r="E815" s="110" t="s">
        <v>991</v>
      </c>
      <c r="F815" s="110" t="s">
        <v>980</v>
      </c>
      <c r="G815" s="110" t="s">
        <v>1184</v>
      </c>
      <c r="H815" s="111">
        <v>35000</v>
      </c>
      <c r="I815" s="112">
        <v>15000</v>
      </c>
      <c r="J815" s="112">
        <v>10000</v>
      </c>
      <c r="K815" s="112">
        <v>0</v>
      </c>
      <c r="L815" s="112">
        <v>0</v>
      </c>
      <c r="M815" s="112">
        <v>0</v>
      </c>
      <c r="N815" s="112">
        <v>0</v>
      </c>
      <c r="O815" s="112">
        <v>0</v>
      </c>
      <c r="P815" s="112">
        <v>0</v>
      </c>
      <c r="Q815" s="112">
        <v>0</v>
      </c>
      <c r="R815" s="112">
        <v>0</v>
      </c>
      <c r="S815" s="112">
        <v>0</v>
      </c>
      <c r="T815" s="112">
        <v>0</v>
      </c>
      <c r="U815" s="112">
        <v>0</v>
      </c>
      <c r="V815" s="112">
        <v>10000</v>
      </c>
      <c r="W815" s="112">
        <v>0</v>
      </c>
      <c r="X815" s="112">
        <v>0</v>
      </c>
      <c r="Y815" s="112">
        <v>0</v>
      </c>
      <c r="Z815" s="112">
        <v>0</v>
      </c>
      <c r="AA815" s="112">
        <v>0</v>
      </c>
    </row>
    <row r="816" ht="13.5" customHeight="1" spans="1:27">
      <c r="A816" s="110" t="s">
        <v>612</v>
      </c>
      <c r="B816" s="110" t="s">
        <v>670</v>
      </c>
      <c r="C816" s="110" t="s">
        <v>672</v>
      </c>
      <c r="D816" s="109"/>
      <c r="E816" s="110" t="s">
        <v>991</v>
      </c>
      <c r="F816" s="110" t="s">
        <v>980</v>
      </c>
      <c r="G816" s="110" t="s">
        <v>1185</v>
      </c>
      <c r="H816" s="111">
        <v>35000</v>
      </c>
      <c r="I816" s="112">
        <v>15000</v>
      </c>
      <c r="J816" s="112">
        <v>10000</v>
      </c>
      <c r="K816" s="112">
        <v>0</v>
      </c>
      <c r="L816" s="112">
        <v>0</v>
      </c>
      <c r="M816" s="112">
        <v>0</v>
      </c>
      <c r="N816" s="112">
        <v>0</v>
      </c>
      <c r="O816" s="112">
        <v>0</v>
      </c>
      <c r="P816" s="112">
        <v>0</v>
      </c>
      <c r="Q816" s="112">
        <v>0</v>
      </c>
      <c r="R816" s="112">
        <v>0</v>
      </c>
      <c r="S816" s="112">
        <v>0</v>
      </c>
      <c r="T816" s="112">
        <v>0</v>
      </c>
      <c r="U816" s="112">
        <v>0</v>
      </c>
      <c r="V816" s="112">
        <v>10000</v>
      </c>
      <c r="W816" s="112">
        <v>0</v>
      </c>
      <c r="X816" s="112">
        <v>0</v>
      </c>
      <c r="Y816" s="112">
        <v>0</v>
      </c>
      <c r="Z816" s="112">
        <v>0</v>
      </c>
      <c r="AA816" s="112">
        <v>0</v>
      </c>
    </row>
    <row r="817" ht="13.5" customHeight="1" spans="1:27">
      <c r="A817" s="110" t="s">
        <v>612</v>
      </c>
      <c r="B817" s="110" t="s">
        <v>670</v>
      </c>
      <c r="C817" s="110" t="s">
        <v>672</v>
      </c>
      <c r="D817" s="109"/>
      <c r="E817" s="110" t="s">
        <v>991</v>
      </c>
      <c r="F817" s="110" t="s">
        <v>980</v>
      </c>
      <c r="G817" s="110" t="s">
        <v>1186</v>
      </c>
      <c r="H817" s="111">
        <v>35000</v>
      </c>
      <c r="I817" s="112">
        <v>15000</v>
      </c>
      <c r="J817" s="112">
        <v>5000</v>
      </c>
      <c r="K817" s="112">
        <v>0</v>
      </c>
      <c r="L817" s="112">
        <v>0</v>
      </c>
      <c r="M817" s="112">
        <v>0</v>
      </c>
      <c r="N817" s="112">
        <v>10000</v>
      </c>
      <c r="O817" s="112">
        <v>0</v>
      </c>
      <c r="P817" s="112">
        <v>0</v>
      </c>
      <c r="Q817" s="112">
        <v>0</v>
      </c>
      <c r="R817" s="112">
        <v>0</v>
      </c>
      <c r="S817" s="112">
        <v>0</v>
      </c>
      <c r="T817" s="112">
        <v>0</v>
      </c>
      <c r="U817" s="112">
        <v>0</v>
      </c>
      <c r="V817" s="112">
        <v>5000</v>
      </c>
      <c r="W817" s="112">
        <v>0</v>
      </c>
      <c r="X817" s="112">
        <v>0</v>
      </c>
      <c r="Y817" s="112">
        <v>0</v>
      </c>
      <c r="Z817" s="112">
        <v>0</v>
      </c>
      <c r="AA817" s="112">
        <v>0</v>
      </c>
    </row>
    <row r="818" ht="13.5" customHeight="1" spans="1:27">
      <c r="A818" s="109"/>
      <c r="B818" s="109"/>
      <c r="C818" s="109"/>
      <c r="D818" s="110" t="s">
        <v>1187</v>
      </c>
      <c r="E818" s="110" t="s">
        <v>1188</v>
      </c>
      <c r="F818" s="109"/>
      <c r="G818" s="109"/>
      <c r="H818" s="111">
        <v>748500</v>
      </c>
      <c r="I818" s="112">
        <v>94000</v>
      </c>
      <c r="J818" s="112">
        <v>94000</v>
      </c>
      <c r="K818" s="112">
        <v>4700</v>
      </c>
      <c r="L818" s="112">
        <v>4700</v>
      </c>
      <c r="M818" s="112">
        <v>4700</v>
      </c>
      <c r="N818" s="112">
        <v>94000</v>
      </c>
      <c r="O818" s="112">
        <v>164500</v>
      </c>
      <c r="P818" s="112">
        <v>14100</v>
      </c>
      <c r="Q818" s="112">
        <v>0</v>
      </c>
      <c r="R818" s="112">
        <v>28200</v>
      </c>
      <c r="S818" s="112">
        <v>9400</v>
      </c>
      <c r="T818" s="112">
        <v>28200</v>
      </c>
      <c r="U818" s="112">
        <v>0</v>
      </c>
      <c r="V818" s="112">
        <v>0</v>
      </c>
      <c r="W818" s="112">
        <v>0</v>
      </c>
      <c r="X818" s="112">
        <v>114000</v>
      </c>
      <c r="Y818" s="112">
        <v>0</v>
      </c>
      <c r="Z818" s="112">
        <v>0</v>
      </c>
      <c r="AA818" s="112">
        <v>94000</v>
      </c>
    </row>
    <row r="819" ht="13.5" customHeight="1" spans="1:27">
      <c r="A819" s="109"/>
      <c r="B819" s="109"/>
      <c r="C819" s="109"/>
      <c r="D819" s="110" t="s">
        <v>1189</v>
      </c>
      <c r="E819" s="110" t="s">
        <v>150</v>
      </c>
      <c r="F819" s="109"/>
      <c r="G819" s="109"/>
      <c r="H819" s="111">
        <v>748500</v>
      </c>
      <c r="I819" s="112">
        <v>94000</v>
      </c>
      <c r="J819" s="112">
        <v>94000</v>
      </c>
      <c r="K819" s="112">
        <v>4700</v>
      </c>
      <c r="L819" s="112">
        <v>4700</v>
      </c>
      <c r="M819" s="112">
        <v>4700</v>
      </c>
      <c r="N819" s="112">
        <v>94000</v>
      </c>
      <c r="O819" s="112">
        <v>164500</v>
      </c>
      <c r="P819" s="112">
        <v>14100</v>
      </c>
      <c r="Q819" s="112">
        <v>0</v>
      </c>
      <c r="R819" s="112">
        <v>28200</v>
      </c>
      <c r="S819" s="112">
        <v>9400</v>
      </c>
      <c r="T819" s="112">
        <v>28200</v>
      </c>
      <c r="U819" s="112">
        <v>0</v>
      </c>
      <c r="V819" s="112">
        <v>0</v>
      </c>
      <c r="W819" s="112">
        <v>0</v>
      </c>
      <c r="X819" s="112">
        <v>114000</v>
      </c>
      <c r="Y819" s="112">
        <v>0</v>
      </c>
      <c r="Z819" s="112">
        <v>0</v>
      </c>
      <c r="AA819" s="112">
        <v>94000</v>
      </c>
    </row>
    <row r="820" ht="13.5" customHeight="1" spans="1:27">
      <c r="A820" s="110" t="s">
        <v>37</v>
      </c>
      <c r="B820" s="109"/>
      <c r="C820" s="109"/>
      <c r="D820" s="109"/>
      <c r="E820" s="110" t="s">
        <v>38</v>
      </c>
      <c r="F820" s="109"/>
      <c r="G820" s="109"/>
      <c r="H820" s="111">
        <v>748500</v>
      </c>
      <c r="I820" s="112">
        <v>94000</v>
      </c>
      <c r="J820" s="112">
        <v>94000</v>
      </c>
      <c r="K820" s="112">
        <v>4700</v>
      </c>
      <c r="L820" s="112">
        <v>4700</v>
      </c>
      <c r="M820" s="112">
        <v>4700</v>
      </c>
      <c r="N820" s="112">
        <v>94000</v>
      </c>
      <c r="O820" s="112">
        <v>164500</v>
      </c>
      <c r="P820" s="112">
        <v>14100</v>
      </c>
      <c r="Q820" s="112">
        <v>0</v>
      </c>
      <c r="R820" s="112">
        <v>28200</v>
      </c>
      <c r="S820" s="112">
        <v>9400</v>
      </c>
      <c r="T820" s="112">
        <v>28200</v>
      </c>
      <c r="U820" s="112">
        <v>0</v>
      </c>
      <c r="V820" s="112">
        <v>0</v>
      </c>
      <c r="W820" s="112">
        <v>0</v>
      </c>
      <c r="X820" s="112">
        <v>114000</v>
      </c>
      <c r="Y820" s="112">
        <v>0</v>
      </c>
      <c r="Z820" s="112">
        <v>0</v>
      </c>
      <c r="AA820" s="112">
        <v>94000</v>
      </c>
    </row>
    <row r="821" ht="13.5" customHeight="1" spans="1:27">
      <c r="A821" s="109"/>
      <c r="B821" s="110" t="s">
        <v>147</v>
      </c>
      <c r="C821" s="109"/>
      <c r="D821" s="109"/>
      <c r="E821" s="110" t="s">
        <v>148</v>
      </c>
      <c r="F821" s="109"/>
      <c r="G821" s="109"/>
      <c r="H821" s="111">
        <v>748500</v>
      </c>
      <c r="I821" s="112">
        <v>94000</v>
      </c>
      <c r="J821" s="112">
        <v>94000</v>
      </c>
      <c r="K821" s="112">
        <v>4700</v>
      </c>
      <c r="L821" s="112">
        <v>4700</v>
      </c>
      <c r="M821" s="112">
        <v>4700</v>
      </c>
      <c r="N821" s="112">
        <v>94000</v>
      </c>
      <c r="O821" s="112">
        <v>164500</v>
      </c>
      <c r="P821" s="112">
        <v>14100</v>
      </c>
      <c r="Q821" s="112">
        <v>0</v>
      </c>
      <c r="R821" s="112">
        <v>28200</v>
      </c>
      <c r="S821" s="112">
        <v>9400</v>
      </c>
      <c r="T821" s="112">
        <v>28200</v>
      </c>
      <c r="U821" s="112">
        <v>0</v>
      </c>
      <c r="V821" s="112">
        <v>0</v>
      </c>
      <c r="W821" s="112">
        <v>0</v>
      </c>
      <c r="X821" s="112">
        <v>114000</v>
      </c>
      <c r="Y821" s="112">
        <v>0</v>
      </c>
      <c r="Z821" s="112">
        <v>0</v>
      </c>
      <c r="AA821" s="112">
        <v>94000</v>
      </c>
    </row>
    <row r="822" ht="13.5" customHeight="1" spans="1:27">
      <c r="A822" s="110" t="s">
        <v>37</v>
      </c>
      <c r="B822" s="110" t="s">
        <v>147</v>
      </c>
      <c r="C822" s="110" t="s">
        <v>149</v>
      </c>
      <c r="D822" s="109"/>
      <c r="E822" s="110" t="s">
        <v>765</v>
      </c>
      <c r="F822" s="110" t="s">
        <v>766</v>
      </c>
      <c r="G822" s="110" t="s">
        <v>767</v>
      </c>
      <c r="H822" s="111">
        <v>748500</v>
      </c>
      <c r="I822" s="112">
        <v>94000</v>
      </c>
      <c r="J822" s="112">
        <v>94000</v>
      </c>
      <c r="K822" s="112">
        <v>4700</v>
      </c>
      <c r="L822" s="112">
        <v>4700</v>
      </c>
      <c r="M822" s="112">
        <v>4700</v>
      </c>
      <c r="N822" s="112">
        <v>94000</v>
      </c>
      <c r="O822" s="112">
        <v>164500</v>
      </c>
      <c r="P822" s="112">
        <v>14100</v>
      </c>
      <c r="Q822" s="112">
        <v>0</v>
      </c>
      <c r="R822" s="112">
        <v>28200</v>
      </c>
      <c r="S822" s="112">
        <v>9400</v>
      </c>
      <c r="T822" s="112">
        <v>28200</v>
      </c>
      <c r="U822" s="112">
        <v>0</v>
      </c>
      <c r="V822" s="112">
        <v>0</v>
      </c>
      <c r="W822" s="112">
        <v>0</v>
      </c>
      <c r="X822" s="112">
        <v>114000</v>
      </c>
      <c r="Y822" s="112">
        <v>0</v>
      </c>
      <c r="Z822" s="112">
        <v>0</v>
      </c>
      <c r="AA822" s="112">
        <v>94000</v>
      </c>
    </row>
    <row r="823" ht="13.5" customHeight="1" spans="1:27">
      <c r="A823" s="109"/>
      <c r="B823" s="109"/>
      <c r="C823" s="109"/>
      <c r="D823" s="109"/>
      <c r="E823" s="109"/>
      <c r="F823" s="109"/>
      <c r="G823" s="109"/>
      <c r="H823" s="113"/>
      <c r="I823" s="114"/>
      <c r="J823" s="114"/>
      <c r="K823" s="114"/>
      <c r="L823" s="114"/>
      <c r="M823" s="114"/>
      <c r="N823" s="114"/>
      <c r="O823" s="114"/>
      <c r="P823" s="114"/>
      <c r="Q823" s="114"/>
      <c r="R823" s="114"/>
      <c r="S823" s="114"/>
      <c r="T823" s="114"/>
      <c r="U823" s="114"/>
      <c r="V823" s="114"/>
      <c r="W823" s="114"/>
      <c r="X823" s="114"/>
      <c r="Y823" s="114"/>
      <c r="Z823" s="114"/>
      <c r="AA823" s="114"/>
    </row>
    <row r="824" ht="13.5" customHeight="1" spans="1:27">
      <c r="A824" s="109"/>
      <c r="B824" s="109"/>
      <c r="C824" s="109"/>
      <c r="D824" s="109"/>
      <c r="E824" s="109"/>
      <c r="F824" s="109"/>
      <c r="G824" s="109"/>
      <c r="H824" s="113"/>
      <c r="I824" s="114"/>
      <c r="J824" s="114"/>
      <c r="K824" s="114"/>
      <c r="L824" s="114"/>
      <c r="M824" s="114"/>
      <c r="N824" s="114"/>
      <c r="O824" s="114"/>
      <c r="P824" s="114"/>
      <c r="Q824" s="114"/>
      <c r="R824" s="114"/>
      <c r="S824" s="114"/>
      <c r="T824" s="114"/>
      <c r="U824" s="114"/>
      <c r="V824" s="114"/>
      <c r="W824" s="114"/>
      <c r="X824" s="114"/>
      <c r="Y824" s="114"/>
      <c r="Z824" s="114"/>
      <c r="AA824" s="114"/>
    </row>
    <row r="825" ht="13.5" customHeight="1" spans="1:27">
      <c r="A825" s="109"/>
      <c r="B825" s="109"/>
      <c r="C825" s="109"/>
      <c r="D825" s="109"/>
      <c r="E825" s="109"/>
      <c r="F825" s="109"/>
      <c r="G825" s="109"/>
      <c r="H825" s="113"/>
      <c r="I825" s="114"/>
      <c r="J825" s="114"/>
      <c r="K825" s="114"/>
      <c r="L825" s="114"/>
      <c r="M825" s="114"/>
      <c r="N825" s="114"/>
      <c r="O825" s="114"/>
      <c r="P825" s="114"/>
      <c r="Q825" s="114"/>
      <c r="R825" s="114"/>
      <c r="S825" s="114"/>
      <c r="T825" s="114"/>
      <c r="U825" s="114"/>
      <c r="V825" s="114"/>
      <c r="W825" s="114"/>
      <c r="X825" s="114"/>
      <c r="Y825" s="114"/>
      <c r="Z825" s="114"/>
      <c r="AA825" s="114"/>
    </row>
    <row r="826" ht="13.5" customHeight="1" spans="1:27">
      <c r="A826" s="109"/>
      <c r="B826" s="109"/>
      <c r="C826" s="109"/>
      <c r="D826" s="109"/>
      <c r="E826" s="109"/>
      <c r="F826" s="109"/>
      <c r="G826" s="109"/>
      <c r="H826" s="113"/>
      <c r="I826" s="114"/>
      <c r="J826" s="114"/>
      <c r="K826" s="114"/>
      <c r="L826" s="114"/>
      <c r="M826" s="114"/>
      <c r="N826" s="114"/>
      <c r="O826" s="114"/>
      <c r="P826" s="114"/>
      <c r="Q826" s="114"/>
      <c r="R826" s="114"/>
      <c r="S826" s="114"/>
      <c r="T826" s="114"/>
      <c r="U826" s="114"/>
      <c r="V826" s="114"/>
      <c r="W826" s="114"/>
      <c r="X826" s="114"/>
      <c r="Y826" s="114"/>
      <c r="Z826" s="114"/>
      <c r="AA826" s="114"/>
    </row>
  </sheetData>
  <mergeCells count="26">
    <mergeCell ref="K2:AA2"/>
    <mergeCell ref="A4:C4"/>
    <mergeCell ref="D4:D5"/>
    <mergeCell ref="E4:E5"/>
    <mergeCell ref="F4:F5"/>
    <mergeCell ref="G4:G5"/>
    <mergeCell ref="H4:H5"/>
    <mergeCell ref="I4:I5"/>
    <mergeCell ref="J4:J5"/>
    <mergeCell ref="K4:K5"/>
    <mergeCell ref="L4:L5"/>
    <mergeCell ref="M4:M5"/>
    <mergeCell ref="N4:N5"/>
    <mergeCell ref="O4:O5"/>
    <mergeCell ref="P4:P5"/>
    <mergeCell ref="Q4:Q5"/>
    <mergeCell ref="R4:R5"/>
    <mergeCell ref="S4:S5"/>
    <mergeCell ref="T4:T5"/>
    <mergeCell ref="U4:U5"/>
    <mergeCell ref="V4:V5"/>
    <mergeCell ref="W4:W5"/>
    <mergeCell ref="X4:X5"/>
    <mergeCell ref="Y4:Y5"/>
    <mergeCell ref="Z4:Z5"/>
    <mergeCell ref="AA4:AA5"/>
  </mergeCells>
  <pageMargins left="0.745196229777728" right="0.745196229777728" top="0.784417083976555" bottom="0.784417083976555" header="0" footer="0"/>
  <pageSetup paperSize="9" scale="70" orientation="landscape" errors="blank"/>
  <headerFooter alignWithMargins="0"/>
  <rowBreaks count="40" manualBreakCount="40">
    <brk id="26" max="16383" man="1"/>
    <brk id="46" max="16383" man="1"/>
    <brk id="66" max="16383" man="1"/>
    <brk id="86" max="16383" man="1"/>
    <brk id="106" max="16383" man="1"/>
    <brk id="126" max="16383" man="1"/>
    <brk id="146" max="16383" man="1"/>
    <brk id="166" max="16383" man="1"/>
    <brk id="186" max="16383" man="1"/>
    <brk id="206" max="16383" man="1"/>
    <brk id="226" max="16383" man="1"/>
    <brk id="246" max="16383" man="1"/>
    <brk id="266" max="16383" man="1"/>
    <brk id="286" max="16383" man="1"/>
    <brk id="306" max="16383" man="1"/>
    <brk id="326" max="16383" man="1"/>
    <brk id="346" max="16383" man="1"/>
    <brk id="366" max="16383" man="1"/>
    <brk id="386" max="16383" man="1"/>
    <brk id="406" max="16383" man="1"/>
    <brk id="426" max="16383" man="1"/>
    <brk id="446" max="16383" man="1"/>
    <brk id="466" max="16383" man="1"/>
    <brk id="486" max="16383" man="1"/>
    <brk id="506" max="16383" man="1"/>
    <brk id="526" max="16383" man="1"/>
    <brk id="546" max="16383" man="1"/>
    <brk id="566" max="16383" man="1"/>
    <brk id="586" max="16383" man="1"/>
    <brk id="606" max="16383" man="1"/>
    <brk id="626" max="16383" man="1"/>
    <brk id="646" max="16383" man="1"/>
    <brk id="666" max="16383" man="1"/>
    <brk id="686" max="16383" man="1"/>
    <brk id="706" max="16383" man="1"/>
    <brk id="726" max="16383" man="1"/>
    <brk id="746" max="16383" man="1"/>
    <brk id="766" max="16383" man="1"/>
    <brk id="786" max="16383" man="1"/>
    <brk id="806"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45"/>
  <sheetViews>
    <sheetView topLeftCell="A370" workbookViewId="0">
      <selection activeCell="F401" sqref="F401"/>
    </sheetView>
  </sheetViews>
  <sheetFormatPr defaultColWidth="9" defaultRowHeight="14.25" customHeight="1"/>
  <cols>
    <col min="1" max="1" width="5.375" style="97" customWidth="1"/>
    <col min="2" max="2" width="7.25" style="97" customWidth="1"/>
    <col min="3" max="3" width="4.875" style="97" customWidth="1"/>
    <col min="4" max="4" width="12" style="97" customWidth="1"/>
    <col min="5" max="5" width="27.625" style="97" customWidth="1"/>
    <col min="6" max="6" width="20.125" style="97" customWidth="1"/>
    <col min="7" max="7" width="15.75" style="97" customWidth="1"/>
    <col min="8" max="8" width="12" style="97" customWidth="1"/>
    <col min="9" max="9" width="7.75" style="97" customWidth="1"/>
    <col min="10" max="10" width="9.375" style="97" customWidth="1"/>
    <col min="11" max="11" width="8.375" style="97" customWidth="1"/>
    <col min="12" max="12" width="14.875" style="97" customWidth="1"/>
    <col min="13" max="13" width="8.25" style="97" customWidth="1"/>
    <col min="14" max="14" width="7.5" style="97" customWidth="1"/>
    <col min="15" max="15" width="8.125" style="97" customWidth="1"/>
    <col min="16" max="16" width="8.5" style="97" customWidth="1"/>
    <col min="17" max="17" width="7" style="97" customWidth="1"/>
    <col min="18" max="18" width="15.25" style="97" customWidth="1"/>
    <col min="19" max="19" width="7" style="97" customWidth="1"/>
    <col min="20" max="20" width="6" style="97" customWidth="1"/>
    <col min="21" max="21" width="13.375" style="97" customWidth="1"/>
    <col min="22" max="16384" width="9" style="97"/>
  </cols>
  <sheetData>
    <row r="1" ht="53.25" customHeight="1" spans="1:21">
      <c r="A1" s="115" t="s">
        <v>1190</v>
      </c>
      <c r="B1" s="116"/>
      <c r="C1" s="116"/>
      <c r="D1" s="116"/>
      <c r="E1" s="116"/>
      <c r="F1" s="116"/>
      <c r="G1" s="116"/>
      <c r="H1" s="116"/>
      <c r="I1" s="116"/>
      <c r="J1" s="116"/>
      <c r="K1" s="116"/>
      <c r="L1" s="116"/>
      <c r="M1" s="116"/>
      <c r="N1" s="116"/>
      <c r="O1" s="116"/>
      <c r="P1" s="116"/>
      <c r="Q1" s="116"/>
      <c r="R1" s="116"/>
      <c r="S1" s="116"/>
      <c r="T1" s="116"/>
      <c r="U1" s="116"/>
    </row>
    <row r="2" ht="15" customHeight="1" spans="1:21">
      <c r="A2" s="103"/>
      <c r="B2" s="103"/>
      <c r="C2" s="103"/>
      <c r="D2" s="103"/>
      <c r="E2" s="103"/>
      <c r="F2" s="103"/>
      <c r="G2" s="103"/>
      <c r="H2" s="103"/>
      <c r="I2" s="103"/>
      <c r="J2" s="103"/>
      <c r="K2" s="103"/>
      <c r="L2" s="103"/>
      <c r="M2" s="103"/>
      <c r="N2" s="103"/>
      <c r="O2" s="103"/>
      <c r="P2" s="103"/>
      <c r="Q2" s="103"/>
      <c r="R2" s="103"/>
      <c r="S2" s="103"/>
      <c r="T2" s="103"/>
      <c r="U2" s="103" t="s">
        <v>1191</v>
      </c>
    </row>
    <row r="3" ht="21" customHeight="1" spans="1:21">
      <c r="A3" s="106" t="s">
        <v>731</v>
      </c>
      <c r="B3" s="107"/>
      <c r="C3" s="107"/>
      <c r="D3" s="106" t="s">
        <v>732</v>
      </c>
      <c r="E3" s="106" t="s">
        <v>1192</v>
      </c>
      <c r="F3" s="106" t="s">
        <v>1193</v>
      </c>
      <c r="G3" s="106" t="s">
        <v>4</v>
      </c>
      <c r="H3" s="106" t="s">
        <v>1194</v>
      </c>
      <c r="I3" s="106" t="s">
        <v>1195</v>
      </c>
      <c r="J3" s="106" t="s">
        <v>1196</v>
      </c>
      <c r="K3" s="106" t="s">
        <v>1197</v>
      </c>
      <c r="L3" s="106" t="s">
        <v>1198</v>
      </c>
      <c r="M3" s="106" t="s">
        <v>1199</v>
      </c>
      <c r="N3" s="106" t="s">
        <v>1200</v>
      </c>
      <c r="O3" s="106" t="s">
        <v>1201</v>
      </c>
      <c r="P3" s="106" t="s">
        <v>1202</v>
      </c>
      <c r="Q3" s="106" t="s">
        <v>1203</v>
      </c>
      <c r="R3" s="106" t="s">
        <v>719</v>
      </c>
      <c r="S3" s="106" t="s">
        <v>1204</v>
      </c>
      <c r="T3" s="106" t="s">
        <v>721</v>
      </c>
      <c r="U3" s="106" t="s">
        <v>1205</v>
      </c>
    </row>
    <row r="4" ht="26.25" customHeight="1" spans="1:21">
      <c r="A4" s="106" t="s">
        <v>18</v>
      </c>
      <c r="B4" s="106" t="s">
        <v>19</v>
      </c>
      <c r="C4" s="106" t="s">
        <v>20</v>
      </c>
      <c r="D4" s="107"/>
      <c r="E4" s="107"/>
      <c r="F4" s="107"/>
      <c r="G4" s="107"/>
      <c r="H4" s="107"/>
      <c r="I4" s="107"/>
      <c r="J4" s="107"/>
      <c r="K4" s="107"/>
      <c r="L4" s="107"/>
      <c r="M4" s="107"/>
      <c r="N4" s="107"/>
      <c r="O4" s="107"/>
      <c r="P4" s="107"/>
      <c r="Q4" s="107"/>
      <c r="R4" s="107"/>
      <c r="S4" s="107"/>
      <c r="T4" s="107"/>
      <c r="U4" s="107"/>
    </row>
    <row r="5" ht="18" customHeight="1" spans="1:21">
      <c r="A5" s="117" t="s">
        <v>22</v>
      </c>
      <c r="B5" s="117" t="s">
        <v>22</v>
      </c>
      <c r="C5" s="117" t="s">
        <v>22</v>
      </c>
      <c r="D5" s="117" t="s">
        <v>22</v>
      </c>
      <c r="E5" s="117" t="s">
        <v>22</v>
      </c>
      <c r="F5" s="117" t="s">
        <v>22</v>
      </c>
      <c r="G5" s="117" t="s">
        <v>23</v>
      </c>
      <c r="H5" s="117" t="s">
        <v>24</v>
      </c>
      <c r="I5" s="117" t="s">
        <v>25</v>
      </c>
      <c r="J5" s="117" t="s">
        <v>26</v>
      </c>
      <c r="K5" s="117" t="s">
        <v>27</v>
      </c>
      <c r="L5" s="117" t="s">
        <v>28</v>
      </c>
      <c r="M5" s="117" t="s">
        <v>29</v>
      </c>
      <c r="N5" s="117" t="s">
        <v>30</v>
      </c>
      <c r="O5" s="117" t="s">
        <v>31</v>
      </c>
      <c r="P5" s="117" t="s">
        <v>32</v>
      </c>
      <c r="Q5" s="117" t="s">
        <v>33</v>
      </c>
      <c r="R5" s="117" t="s">
        <v>34</v>
      </c>
      <c r="S5" s="117" t="s">
        <v>35</v>
      </c>
      <c r="T5" s="117" t="s">
        <v>36</v>
      </c>
      <c r="U5" s="117" t="s">
        <v>755</v>
      </c>
    </row>
    <row r="6" ht="18" customHeight="1" spans="1:21">
      <c r="A6" s="109"/>
      <c r="B6" s="109"/>
      <c r="C6" s="109"/>
      <c r="D6" s="109"/>
      <c r="E6" s="110" t="s">
        <v>4</v>
      </c>
      <c r="F6" s="109"/>
      <c r="G6" s="111">
        <v>35941415.15</v>
      </c>
      <c r="H6" s="112">
        <v>860015.4</v>
      </c>
      <c r="I6" s="112">
        <v>0</v>
      </c>
      <c r="J6" s="112">
        <v>0</v>
      </c>
      <c r="K6" s="112">
        <v>0</v>
      </c>
      <c r="L6" s="112">
        <v>1824394.8</v>
      </c>
      <c r="M6" s="112">
        <v>0</v>
      </c>
      <c r="N6" s="112">
        <v>0</v>
      </c>
      <c r="O6" s="112">
        <v>0</v>
      </c>
      <c r="P6" s="112">
        <v>0</v>
      </c>
      <c r="Q6" s="112">
        <v>0</v>
      </c>
      <c r="R6" s="112">
        <v>32287078.83</v>
      </c>
      <c r="S6" s="112">
        <v>0</v>
      </c>
      <c r="T6" s="112">
        <v>0</v>
      </c>
      <c r="U6" s="112">
        <v>969926.12</v>
      </c>
    </row>
    <row r="7" ht="13.5" customHeight="1" spans="1:21">
      <c r="A7" s="109"/>
      <c r="B7" s="109"/>
      <c r="C7" s="109"/>
      <c r="D7" s="110" t="s">
        <v>762</v>
      </c>
      <c r="E7" s="110" t="s">
        <v>763</v>
      </c>
      <c r="F7" s="109"/>
      <c r="G7" s="111">
        <v>222168</v>
      </c>
      <c r="H7" s="112">
        <v>0</v>
      </c>
      <c r="I7" s="112">
        <v>0</v>
      </c>
      <c r="J7" s="112">
        <v>0</v>
      </c>
      <c r="K7" s="112">
        <v>0</v>
      </c>
      <c r="L7" s="112">
        <v>0</v>
      </c>
      <c r="M7" s="112">
        <v>0</v>
      </c>
      <c r="N7" s="112">
        <v>0</v>
      </c>
      <c r="O7" s="112">
        <v>0</v>
      </c>
      <c r="P7" s="112">
        <v>0</v>
      </c>
      <c r="Q7" s="112">
        <v>0</v>
      </c>
      <c r="R7" s="112">
        <v>222168</v>
      </c>
      <c r="S7" s="112">
        <v>0</v>
      </c>
      <c r="T7" s="112">
        <v>0</v>
      </c>
      <c r="U7" s="112">
        <v>0</v>
      </c>
    </row>
    <row r="8" ht="13.5" customHeight="1" spans="1:21">
      <c r="A8" s="109"/>
      <c r="B8" s="109"/>
      <c r="C8" s="109"/>
      <c r="D8" s="110" t="s">
        <v>764</v>
      </c>
      <c r="E8" s="110" t="s">
        <v>176</v>
      </c>
      <c r="F8" s="109"/>
      <c r="G8" s="111">
        <v>222168</v>
      </c>
      <c r="H8" s="112">
        <v>0</v>
      </c>
      <c r="I8" s="112">
        <v>0</v>
      </c>
      <c r="J8" s="112">
        <v>0</v>
      </c>
      <c r="K8" s="112">
        <v>0</v>
      </c>
      <c r="L8" s="112">
        <v>0</v>
      </c>
      <c r="M8" s="112">
        <v>0</v>
      </c>
      <c r="N8" s="112">
        <v>0</v>
      </c>
      <c r="O8" s="112">
        <v>0</v>
      </c>
      <c r="P8" s="112">
        <v>0</v>
      </c>
      <c r="Q8" s="112">
        <v>0</v>
      </c>
      <c r="R8" s="112">
        <v>222168</v>
      </c>
      <c r="S8" s="112">
        <v>0</v>
      </c>
      <c r="T8" s="112">
        <v>0</v>
      </c>
      <c r="U8" s="112">
        <v>0</v>
      </c>
    </row>
    <row r="9" ht="13.5" customHeight="1" spans="1:21">
      <c r="A9" s="110" t="s">
        <v>708</v>
      </c>
      <c r="B9" s="109"/>
      <c r="C9" s="109"/>
      <c r="D9" s="109"/>
      <c r="E9" s="110" t="s">
        <v>709</v>
      </c>
      <c r="F9" s="109"/>
      <c r="G9" s="111">
        <v>222168</v>
      </c>
      <c r="H9" s="112">
        <v>0</v>
      </c>
      <c r="I9" s="112">
        <v>0</v>
      </c>
      <c r="J9" s="112">
        <v>0</v>
      </c>
      <c r="K9" s="112">
        <v>0</v>
      </c>
      <c r="L9" s="112">
        <v>0</v>
      </c>
      <c r="M9" s="112">
        <v>0</v>
      </c>
      <c r="N9" s="112">
        <v>0</v>
      </c>
      <c r="O9" s="112">
        <v>0</v>
      </c>
      <c r="P9" s="112">
        <v>0</v>
      </c>
      <c r="Q9" s="112">
        <v>0</v>
      </c>
      <c r="R9" s="112">
        <v>222168</v>
      </c>
      <c r="S9" s="112">
        <v>0</v>
      </c>
      <c r="T9" s="112">
        <v>0</v>
      </c>
      <c r="U9" s="112">
        <v>0</v>
      </c>
    </row>
    <row r="10" ht="13.5" customHeight="1" spans="1:21">
      <c r="A10" s="109"/>
      <c r="B10" s="110" t="s">
        <v>716</v>
      </c>
      <c r="C10" s="109"/>
      <c r="D10" s="109"/>
      <c r="E10" s="110" t="s">
        <v>717</v>
      </c>
      <c r="F10" s="109"/>
      <c r="G10" s="111">
        <v>222168</v>
      </c>
      <c r="H10" s="112">
        <v>0</v>
      </c>
      <c r="I10" s="112">
        <v>0</v>
      </c>
      <c r="J10" s="112">
        <v>0</v>
      </c>
      <c r="K10" s="112">
        <v>0</v>
      </c>
      <c r="L10" s="112">
        <v>0</v>
      </c>
      <c r="M10" s="112">
        <v>0</v>
      </c>
      <c r="N10" s="112">
        <v>0</v>
      </c>
      <c r="O10" s="112">
        <v>0</v>
      </c>
      <c r="P10" s="112">
        <v>0</v>
      </c>
      <c r="Q10" s="112">
        <v>0</v>
      </c>
      <c r="R10" s="112">
        <v>222168</v>
      </c>
      <c r="S10" s="112">
        <v>0</v>
      </c>
      <c r="T10" s="112">
        <v>0</v>
      </c>
      <c r="U10" s="112">
        <v>0</v>
      </c>
    </row>
    <row r="11" ht="13.5" customHeight="1" spans="1:21">
      <c r="A11" s="110" t="s">
        <v>708</v>
      </c>
      <c r="B11" s="110" t="s">
        <v>716</v>
      </c>
      <c r="C11" s="110" t="s">
        <v>1206</v>
      </c>
      <c r="D11" s="109"/>
      <c r="E11" s="110" t="s">
        <v>719</v>
      </c>
      <c r="F11" s="110" t="s">
        <v>1207</v>
      </c>
      <c r="G11" s="111">
        <v>222168</v>
      </c>
      <c r="H11" s="112">
        <v>0</v>
      </c>
      <c r="I11" s="112">
        <v>0</v>
      </c>
      <c r="J11" s="112">
        <v>0</v>
      </c>
      <c r="K11" s="112">
        <v>0</v>
      </c>
      <c r="L11" s="112">
        <v>0</v>
      </c>
      <c r="M11" s="112">
        <v>0</v>
      </c>
      <c r="N11" s="112">
        <v>0</v>
      </c>
      <c r="O11" s="112">
        <v>0</v>
      </c>
      <c r="P11" s="112">
        <v>0</v>
      </c>
      <c r="Q11" s="112">
        <v>0</v>
      </c>
      <c r="R11" s="112">
        <v>222168</v>
      </c>
      <c r="S11" s="112">
        <v>0</v>
      </c>
      <c r="T11" s="112">
        <v>0</v>
      </c>
      <c r="U11" s="112">
        <v>0</v>
      </c>
    </row>
    <row r="12" ht="13.5" customHeight="1" spans="1:21">
      <c r="A12" s="109"/>
      <c r="B12" s="109"/>
      <c r="C12" s="109"/>
      <c r="D12" s="110" t="s">
        <v>768</v>
      </c>
      <c r="E12" s="110" t="s">
        <v>769</v>
      </c>
      <c r="F12" s="109"/>
      <c r="G12" s="111">
        <v>282713.76</v>
      </c>
      <c r="H12" s="112">
        <v>0</v>
      </c>
      <c r="I12" s="112">
        <v>0</v>
      </c>
      <c r="J12" s="112">
        <v>0</v>
      </c>
      <c r="K12" s="112">
        <v>0</v>
      </c>
      <c r="L12" s="112">
        <v>0</v>
      </c>
      <c r="M12" s="112">
        <v>0</v>
      </c>
      <c r="N12" s="112">
        <v>0</v>
      </c>
      <c r="O12" s="112">
        <v>0</v>
      </c>
      <c r="P12" s="112">
        <v>0</v>
      </c>
      <c r="Q12" s="112">
        <v>0</v>
      </c>
      <c r="R12" s="112">
        <v>282713.76</v>
      </c>
      <c r="S12" s="112">
        <v>0</v>
      </c>
      <c r="T12" s="112">
        <v>0</v>
      </c>
      <c r="U12" s="112">
        <v>0</v>
      </c>
    </row>
    <row r="13" ht="13.5" customHeight="1" spans="1:21">
      <c r="A13" s="109"/>
      <c r="B13" s="109"/>
      <c r="C13" s="109"/>
      <c r="D13" s="110" t="s">
        <v>770</v>
      </c>
      <c r="E13" s="110" t="s">
        <v>43</v>
      </c>
      <c r="F13" s="109"/>
      <c r="G13" s="111">
        <v>282713.76</v>
      </c>
      <c r="H13" s="112">
        <v>0</v>
      </c>
      <c r="I13" s="112">
        <v>0</v>
      </c>
      <c r="J13" s="112">
        <v>0</v>
      </c>
      <c r="K13" s="112">
        <v>0</v>
      </c>
      <c r="L13" s="112">
        <v>0</v>
      </c>
      <c r="M13" s="112">
        <v>0</v>
      </c>
      <c r="N13" s="112">
        <v>0</v>
      </c>
      <c r="O13" s="112">
        <v>0</v>
      </c>
      <c r="P13" s="112">
        <v>0</v>
      </c>
      <c r="Q13" s="112">
        <v>0</v>
      </c>
      <c r="R13" s="112">
        <v>282713.76</v>
      </c>
      <c r="S13" s="112">
        <v>0</v>
      </c>
      <c r="T13" s="112">
        <v>0</v>
      </c>
      <c r="U13" s="112">
        <v>0</v>
      </c>
    </row>
    <row r="14" ht="13.5" customHeight="1" spans="1:21">
      <c r="A14" s="110" t="s">
        <v>708</v>
      </c>
      <c r="B14" s="109"/>
      <c r="C14" s="109"/>
      <c r="D14" s="109"/>
      <c r="E14" s="110" t="s">
        <v>709</v>
      </c>
      <c r="F14" s="109"/>
      <c r="G14" s="111">
        <v>282713.76</v>
      </c>
      <c r="H14" s="112">
        <v>0</v>
      </c>
      <c r="I14" s="112">
        <v>0</v>
      </c>
      <c r="J14" s="112">
        <v>0</v>
      </c>
      <c r="K14" s="112">
        <v>0</v>
      </c>
      <c r="L14" s="112">
        <v>0</v>
      </c>
      <c r="M14" s="112">
        <v>0</v>
      </c>
      <c r="N14" s="112">
        <v>0</v>
      </c>
      <c r="O14" s="112">
        <v>0</v>
      </c>
      <c r="P14" s="112">
        <v>0</v>
      </c>
      <c r="Q14" s="112">
        <v>0</v>
      </c>
      <c r="R14" s="112">
        <v>282713.76</v>
      </c>
      <c r="S14" s="112">
        <v>0</v>
      </c>
      <c r="T14" s="112">
        <v>0</v>
      </c>
      <c r="U14" s="112">
        <v>0</v>
      </c>
    </row>
    <row r="15" ht="13.5" customHeight="1" spans="1:21">
      <c r="A15" s="109"/>
      <c r="B15" s="110" t="s">
        <v>716</v>
      </c>
      <c r="C15" s="109"/>
      <c r="D15" s="109"/>
      <c r="E15" s="110" t="s">
        <v>717</v>
      </c>
      <c r="F15" s="109"/>
      <c r="G15" s="111">
        <v>282713.76</v>
      </c>
      <c r="H15" s="112">
        <v>0</v>
      </c>
      <c r="I15" s="112">
        <v>0</v>
      </c>
      <c r="J15" s="112">
        <v>0</v>
      </c>
      <c r="K15" s="112">
        <v>0</v>
      </c>
      <c r="L15" s="112">
        <v>0</v>
      </c>
      <c r="M15" s="112">
        <v>0</v>
      </c>
      <c r="N15" s="112">
        <v>0</v>
      </c>
      <c r="O15" s="112">
        <v>0</v>
      </c>
      <c r="P15" s="112">
        <v>0</v>
      </c>
      <c r="Q15" s="112">
        <v>0</v>
      </c>
      <c r="R15" s="112">
        <v>282713.76</v>
      </c>
      <c r="S15" s="112">
        <v>0</v>
      </c>
      <c r="T15" s="112">
        <v>0</v>
      </c>
      <c r="U15" s="112">
        <v>0</v>
      </c>
    </row>
    <row r="16" ht="13.5" customHeight="1" spans="1:21">
      <c r="A16" s="110" t="s">
        <v>708</v>
      </c>
      <c r="B16" s="110" t="s">
        <v>716</v>
      </c>
      <c r="C16" s="110" t="s">
        <v>1206</v>
      </c>
      <c r="D16" s="109"/>
      <c r="E16" s="110" t="s">
        <v>719</v>
      </c>
      <c r="F16" s="110" t="s">
        <v>1207</v>
      </c>
      <c r="G16" s="111">
        <v>282713.76</v>
      </c>
      <c r="H16" s="112">
        <v>0</v>
      </c>
      <c r="I16" s="112">
        <v>0</v>
      </c>
      <c r="J16" s="112">
        <v>0</v>
      </c>
      <c r="K16" s="112">
        <v>0</v>
      </c>
      <c r="L16" s="112">
        <v>0</v>
      </c>
      <c r="M16" s="112">
        <v>0</v>
      </c>
      <c r="N16" s="112">
        <v>0</v>
      </c>
      <c r="O16" s="112">
        <v>0</v>
      </c>
      <c r="P16" s="112">
        <v>0</v>
      </c>
      <c r="Q16" s="112">
        <v>0</v>
      </c>
      <c r="R16" s="112">
        <v>282713.76</v>
      </c>
      <c r="S16" s="112">
        <v>0</v>
      </c>
      <c r="T16" s="112">
        <v>0</v>
      </c>
      <c r="U16" s="112">
        <v>0</v>
      </c>
    </row>
    <row r="17" ht="13.5" customHeight="1" spans="1:21">
      <c r="A17" s="109"/>
      <c r="B17" s="109"/>
      <c r="C17" s="109"/>
      <c r="D17" s="110" t="s">
        <v>771</v>
      </c>
      <c r="E17" s="110" t="s">
        <v>772</v>
      </c>
      <c r="F17" s="109"/>
      <c r="G17" s="111">
        <v>617640.76</v>
      </c>
      <c r="H17" s="112">
        <v>0</v>
      </c>
      <c r="I17" s="112">
        <v>0</v>
      </c>
      <c r="J17" s="112">
        <v>0</v>
      </c>
      <c r="K17" s="112">
        <v>0</v>
      </c>
      <c r="L17" s="112">
        <v>0</v>
      </c>
      <c r="M17" s="112">
        <v>0</v>
      </c>
      <c r="N17" s="112">
        <v>0</v>
      </c>
      <c r="O17" s="112">
        <v>0</v>
      </c>
      <c r="P17" s="112">
        <v>0</v>
      </c>
      <c r="Q17" s="112">
        <v>0</v>
      </c>
      <c r="R17" s="112">
        <v>617640.76</v>
      </c>
      <c r="S17" s="112">
        <v>0</v>
      </c>
      <c r="T17" s="112">
        <v>0</v>
      </c>
      <c r="U17" s="112">
        <v>0</v>
      </c>
    </row>
    <row r="18" ht="13.5" customHeight="1" spans="1:21">
      <c r="A18" s="109"/>
      <c r="B18" s="109"/>
      <c r="C18" s="109"/>
      <c r="D18" s="110" t="s">
        <v>773</v>
      </c>
      <c r="E18" s="110" t="s">
        <v>77</v>
      </c>
      <c r="F18" s="109"/>
      <c r="G18" s="111">
        <v>539537.76</v>
      </c>
      <c r="H18" s="112">
        <v>0</v>
      </c>
      <c r="I18" s="112">
        <v>0</v>
      </c>
      <c r="J18" s="112">
        <v>0</v>
      </c>
      <c r="K18" s="112">
        <v>0</v>
      </c>
      <c r="L18" s="112">
        <v>0</v>
      </c>
      <c r="M18" s="112">
        <v>0</v>
      </c>
      <c r="N18" s="112">
        <v>0</v>
      </c>
      <c r="O18" s="112">
        <v>0</v>
      </c>
      <c r="P18" s="112">
        <v>0</v>
      </c>
      <c r="Q18" s="112">
        <v>0</v>
      </c>
      <c r="R18" s="112">
        <v>539537.76</v>
      </c>
      <c r="S18" s="112">
        <v>0</v>
      </c>
      <c r="T18" s="112">
        <v>0</v>
      </c>
      <c r="U18" s="112">
        <v>0</v>
      </c>
    </row>
    <row r="19" ht="13.5" customHeight="1" spans="1:21">
      <c r="A19" s="110" t="s">
        <v>708</v>
      </c>
      <c r="B19" s="109"/>
      <c r="C19" s="109"/>
      <c r="D19" s="109"/>
      <c r="E19" s="110" t="s">
        <v>709</v>
      </c>
      <c r="F19" s="109"/>
      <c r="G19" s="111">
        <v>539537.76</v>
      </c>
      <c r="H19" s="112">
        <v>0</v>
      </c>
      <c r="I19" s="112">
        <v>0</v>
      </c>
      <c r="J19" s="112">
        <v>0</v>
      </c>
      <c r="K19" s="112">
        <v>0</v>
      </c>
      <c r="L19" s="112">
        <v>0</v>
      </c>
      <c r="M19" s="112">
        <v>0</v>
      </c>
      <c r="N19" s="112">
        <v>0</v>
      </c>
      <c r="O19" s="112">
        <v>0</v>
      </c>
      <c r="P19" s="112">
        <v>0</v>
      </c>
      <c r="Q19" s="112">
        <v>0</v>
      </c>
      <c r="R19" s="112">
        <v>539537.76</v>
      </c>
      <c r="S19" s="112">
        <v>0</v>
      </c>
      <c r="T19" s="112">
        <v>0</v>
      </c>
      <c r="U19" s="112">
        <v>0</v>
      </c>
    </row>
    <row r="20" ht="13.5" customHeight="1" spans="1:21">
      <c r="A20" s="109"/>
      <c r="B20" s="110" t="s">
        <v>716</v>
      </c>
      <c r="C20" s="109"/>
      <c r="D20" s="109"/>
      <c r="E20" s="110" t="s">
        <v>717</v>
      </c>
      <c r="F20" s="109"/>
      <c r="G20" s="111">
        <v>539537.76</v>
      </c>
      <c r="H20" s="112">
        <v>0</v>
      </c>
      <c r="I20" s="112">
        <v>0</v>
      </c>
      <c r="J20" s="112">
        <v>0</v>
      </c>
      <c r="K20" s="112">
        <v>0</v>
      </c>
      <c r="L20" s="112">
        <v>0</v>
      </c>
      <c r="M20" s="112">
        <v>0</v>
      </c>
      <c r="N20" s="112">
        <v>0</v>
      </c>
      <c r="O20" s="112">
        <v>0</v>
      </c>
      <c r="P20" s="112">
        <v>0</v>
      </c>
      <c r="Q20" s="112">
        <v>0</v>
      </c>
      <c r="R20" s="112">
        <v>539537.76</v>
      </c>
      <c r="S20" s="112">
        <v>0</v>
      </c>
      <c r="T20" s="112">
        <v>0</v>
      </c>
      <c r="U20" s="112">
        <v>0</v>
      </c>
    </row>
    <row r="21" ht="13.5" customHeight="1" spans="1:21">
      <c r="A21" s="110" t="s">
        <v>708</v>
      </c>
      <c r="B21" s="110" t="s">
        <v>716</v>
      </c>
      <c r="C21" s="110" t="s">
        <v>1206</v>
      </c>
      <c r="D21" s="109"/>
      <c r="E21" s="110" t="s">
        <v>719</v>
      </c>
      <c r="F21" s="110" t="s">
        <v>1207</v>
      </c>
      <c r="G21" s="111">
        <v>539537.76</v>
      </c>
      <c r="H21" s="112">
        <v>0</v>
      </c>
      <c r="I21" s="112">
        <v>0</v>
      </c>
      <c r="J21" s="112">
        <v>0</v>
      </c>
      <c r="K21" s="112">
        <v>0</v>
      </c>
      <c r="L21" s="112">
        <v>0</v>
      </c>
      <c r="M21" s="112">
        <v>0</v>
      </c>
      <c r="N21" s="112">
        <v>0</v>
      </c>
      <c r="O21" s="112">
        <v>0</v>
      </c>
      <c r="P21" s="112">
        <v>0</v>
      </c>
      <c r="Q21" s="112">
        <v>0</v>
      </c>
      <c r="R21" s="112">
        <v>539537.76</v>
      </c>
      <c r="S21" s="112">
        <v>0</v>
      </c>
      <c r="T21" s="112">
        <v>0</v>
      </c>
      <c r="U21" s="112">
        <v>0</v>
      </c>
    </row>
    <row r="22" ht="13.5" customHeight="1" spans="1:21">
      <c r="A22" s="109"/>
      <c r="B22" s="109"/>
      <c r="C22" s="109"/>
      <c r="D22" s="110" t="s">
        <v>774</v>
      </c>
      <c r="E22" s="110" t="s">
        <v>78</v>
      </c>
      <c r="F22" s="109"/>
      <c r="G22" s="111">
        <v>78103</v>
      </c>
      <c r="H22" s="112">
        <v>0</v>
      </c>
      <c r="I22" s="112">
        <v>0</v>
      </c>
      <c r="J22" s="112">
        <v>0</v>
      </c>
      <c r="K22" s="112">
        <v>0</v>
      </c>
      <c r="L22" s="112">
        <v>0</v>
      </c>
      <c r="M22" s="112">
        <v>0</v>
      </c>
      <c r="N22" s="112">
        <v>0</v>
      </c>
      <c r="O22" s="112">
        <v>0</v>
      </c>
      <c r="P22" s="112">
        <v>0</v>
      </c>
      <c r="Q22" s="112">
        <v>0</v>
      </c>
      <c r="R22" s="112">
        <v>78103</v>
      </c>
      <c r="S22" s="112">
        <v>0</v>
      </c>
      <c r="T22" s="112">
        <v>0</v>
      </c>
      <c r="U22" s="112">
        <v>0</v>
      </c>
    </row>
    <row r="23" ht="13.5" customHeight="1" spans="1:21">
      <c r="A23" s="110" t="s">
        <v>708</v>
      </c>
      <c r="B23" s="109"/>
      <c r="C23" s="109"/>
      <c r="D23" s="109"/>
      <c r="E23" s="110" t="s">
        <v>709</v>
      </c>
      <c r="F23" s="109"/>
      <c r="G23" s="111">
        <v>78103</v>
      </c>
      <c r="H23" s="112">
        <v>0</v>
      </c>
      <c r="I23" s="112">
        <v>0</v>
      </c>
      <c r="J23" s="112">
        <v>0</v>
      </c>
      <c r="K23" s="112">
        <v>0</v>
      </c>
      <c r="L23" s="112">
        <v>0</v>
      </c>
      <c r="M23" s="112">
        <v>0</v>
      </c>
      <c r="N23" s="112">
        <v>0</v>
      </c>
      <c r="O23" s="112">
        <v>0</v>
      </c>
      <c r="P23" s="112">
        <v>0</v>
      </c>
      <c r="Q23" s="112">
        <v>0</v>
      </c>
      <c r="R23" s="112">
        <v>78103</v>
      </c>
      <c r="S23" s="112">
        <v>0</v>
      </c>
      <c r="T23" s="112">
        <v>0</v>
      </c>
      <c r="U23" s="112">
        <v>0</v>
      </c>
    </row>
    <row r="24" ht="13.5" customHeight="1" spans="1:21">
      <c r="A24" s="109"/>
      <c r="B24" s="110" t="s">
        <v>716</v>
      </c>
      <c r="C24" s="109"/>
      <c r="D24" s="109"/>
      <c r="E24" s="110" t="s">
        <v>717</v>
      </c>
      <c r="F24" s="109"/>
      <c r="G24" s="111">
        <v>78103</v>
      </c>
      <c r="H24" s="112">
        <v>0</v>
      </c>
      <c r="I24" s="112">
        <v>0</v>
      </c>
      <c r="J24" s="112">
        <v>0</v>
      </c>
      <c r="K24" s="112">
        <v>0</v>
      </c>
      <c r="L24" s="112">
        <v>0</v>
      </c>
      <c r="M24" s="112">
        <v>0</v>
      </c>
      <c r="N24" s="112">
        <v>0</v>
      </c>
      <c r="O24" s="112">
        <v>0</v>
      </c>
      <c r="P24" s="112">
        <v>0</v>
      </c>
      <c r="Q24" s="112">
        <v>0</v>
      </c>
      <c r="R24" s="112">
        <v>78103</v>
      </c>
      <c r="S24" s="112">
        <v>0</v>
      </c>
      <c r="T24" s="112">
        <v>0</v>
      </c>
      <c r="U24" s="112">
        <v>0</v>
      </c>
    </row>
    <row r="25" ht="13.5" customHeight="1" spans="1:21">
      <c r="A25" s="110" t="s">
        <v>708</v>
      </c>
      <c r="B25" s="110" t="s">
        <v>716</v>
      </c>
      <c r="C25" s="110" t="s">
        <v>1206</v>
      </c>
      <c r="D25" s="109"/>
      <c r="E25" s="110" t="s">
        <v>719</v>
      </c>
      <c r="F25" s="110" t="s">
        <v>1208</v>
      </c>
      <c r="G25" s="111">
        <v>29391</v>
      </c>
      <c r="H25" s="112">
        <v>0</v>
      </c>
      <c r="I25" s="112">
        <v>0</v>
      </c>
      <c r="J25" s="112">
        <v>0</v>
      </c>
      <c r="K25" s="112">
        <v>0</v>
      </c>
      <c r="L25" s="112">
        <v>0</v>
      </c>
      <c r="M25" s="112">
        <v>0</v>
      </c>
      <c r="N25" s="112">
        <v>0</v>
      </c>
      <c r="O25" s="112">
        <v>0</v>
      </c>
      <c r="P25" s="112">
        <v>0</v>
      </c>
      <c r="Q25" s="112">
        <v>0</v>
      </c>
      <c r="R25" s="112">
        <v>29391</v>
      </c>
      <c r="S25" s="112">
        <v>0</v>
      </c>
      <c r="T25" s="112">
        <v>0</v>
      </c>
      <c r="U25" s="112">
        <v>0</v>
      </c>
    </row>
    <row r="26" ht="13.5" customHeight="1" spans="1:21">
      <c r="A26" s="110" t="s">
        <v>708</v>
      </c>
      <c r="B26" s="110" t="s">
        <v>716</v>
      </c>
      <c r="C26" s="110" t="s">
        <v>1206</v>
      </c>
      <c r="D26" s="109"/>
      <c r="E26" s="110" t="s">
        <v>719</v>
      </c>
      <c r="F26" s="110" t="s">
        <v>1207</v>
      </c>
      <c r="G26" s="111">
        <v>48712</v>
      </c>
      <c r="H26" s="112">
        <v>0</v>
      </c>
      <c r="I26" s="112">
        <v>0</v>
      </c>
      <c r="J26" s="112">
        <v>0</v>
      </c>
      <c r="K26" s="112">
        <v>0</v>
      </c>
      <c r="L26" s="112">
        <v>0</v>
      </c>
      <c r="M26" s="112">
        <v>0</v>
      </c>
      <c r="N26" s="112">
        <v>0</v>
      </c>
      <c r="O26" s="112">
        <v>0</v>
      </c>
      <c r="P26" s="112">
        <v>0</v>
      </c>
      <c r="Q26" s="112">
        <v>0</v>
      </c>
      <c r="R26" s="112">
        <v>48712</v>
      </c>
      <c r="S26" s="112">
        <v>0</v>
      </c>
      <c r="T26" s="112">
        <v>0</v>
      </c>
      <c r="U26" s="112">
        <v>0</v>
      </c>
    </row>
    <row r="27" ht="13.5" customHeight="1" spans="1:21">
      <c r="A27" s="109"/>
      <c r="B27" s="109"/>
      <c r="C27" s="109"/>
      <c r="D27" s="110" t="s">
        <v>775</v>
      </c>
      <c r="E27" s="110" t="s">
        <v>776</v>
      </c>
      <c r="F27" s="109"/>
      <c r="G27" s="111">
        <v>229503</v>
      </c>
      <c r="H27" s="112">
        <v>0</v>
      </c>
      <c r="I27" s="112">
        <v>0</v>
      </c>
      <c r="J27" s="112">
        <v>0</v>
      </c>
      <c r="K27" s="112">
        <v>0</v>
      </c>
      <c r="L27" s="112">
        <v>0</v>
      </c>
      <c r="M27" s="112">
        <v>0</v>
      </c>
      <c r="N27" s="112">
        <v>0</v>
      </c>
      <c r="O27" s="112">
        <v>0</v>
      </c>
      <c r="P27" s="112">
        <v>0</v>
      </c>
      <c r="Q27" s="112">
        <v>0</v>
      </c>
      <c r="R27" s="112">
        <v>229503</v>
      </c>
      <c r="S27" s="112">
        <v>0</v>
      </c>
      <c r="T27" s="112">
        <v>0</v>
      </c>
      <c r="U27" s="112">
        <v>0</v>
      </c>
    </row>
    <row r="28" ht="13.5" customHeight="1" spans="1:21">
      <c r="A28" s="109"/>
      <c r="B28" s="109"/>
      <c r="C28" s="109"/>
      <c r="D28" s="110" t="s">
        <v>777</v>
      </c>
      <c r="E28" s="110" t="s">
        <v>61</v>
      </c>
      <c r="F28" s="109"/>
      <c r="G28" s="111">
        <v>229503</v>
      </c>
      <c r="H28" s="112">
        <v>0</v>
      </c>
      <c r="I28" s="112">
        <v>0</v>
      </c>
      <c r="J28" s="112">
        <v>0</v>
      </c>
      <c r="K28" s="112">
        <v>0</v>
      </c>
      <c r="L28" s="112">
        <v>0</v>
      </c>
      <c r="M28" s="112">
        <v>0</v>
      </c>
      <c r="N28" s="112">
        <v>0</v>
      </c>
      <c r="O28" s="112">
        <v>0</v>
      </c>
      <c r="P28" s="112">
        <v>0</v>
      </c>
      <c r="Q28" s="112">
        <v>0</v>
      </c>
      <c r="R28" s="112">
        <v>229503</v>
      </c>
      <c r="S28" s="112">
        <v>0</v>
      </c>
      <c r="T28" s="112">
        <v>0</v>
      </c>
      <c r="U28" s="112">
        <v>0</v>
      </c>
    </row>
    <row r="29" ht="13.5" customHeight="1" spans="1:21">
      <c r="A29" s="110" t="s">
        <v>708</v>
      </c>
      <c r="B29" s="109"/>
      <c r="C29" s="109"/>
      <c r="D29" s="109"/>
      <c r="E29" s="110" t="s">
        <v>709</v>
      </c>
      <c r="F29" s="109"/>
      <c r="G29" s="111">
        <v>229503</v>
      </c>
      <c r="H29" s="112">
        <v>0</v>
      </c>
      <c r="I29" s="112">
        <v>0</v>
      </c>
      <c r="J29" s="112">
        <v>0</v>
      </c>
      <c r="K29" s="112">
        <v>0</v>
      </c>
      <c r="L29" s="112">
        <v>0</v>
      </c>
      <c r="M29" s="112">
        <v>0</v>
      </c>
      <c r="N29" s="112">
        <v>0</v>
      </c>
      <c r="O29" s="112">
        <v>0</v>
      </c>
      <c r="P29" s="112">
        <v>0</v>
      </c>
      <c r="Q29" s="112">
        <v>0</v>
      </c>
      <c r="R29" s="112">
        <v>229503</v>
      </c>
      <c r="S29" s="112">
        <v>0</v>
      </c>
      <c r="T29" s="112">
        <v>0</v>
      </c>
      <c r="U29" s="112">
        <v>0</v>
      </c>
    </row>
    <row r="30" ht="13.5" customHeight="1" spans="1:21">
      <c r="A30" s="109"/>
      <c r="B30" s="110" t="s">
        <v>716</v>
      </c>
      <c r="C30" s="109"/>
      <c r="D30" s="109"/>
      <c r="E30" s="110" t="s">
        <v>717</v>
      </c>
      <c r="F30" s="109"/>
      <c r="G30" s="111">
        <v>229503</v>
      </c>
      <c r="H30" s="112">
        <v>0</v>
      </c>
      <c r="I30" s="112">
        <v>0</v>
      </c>
      <c r="J30" s="112">
        <v>0</v>
      </c>
      <c r="K30" s="112">
        <v>0</v>
      </c>
      <c r="L30" s="112">
        <v>0</v>
      </c>
      <c r="M30" s="112">
        <v>0</v>
      </c>
      <c r="N30" s="112">
        <v>0</v>
      </c>
      <c r="O30" s="112">
        <v>0</v>
      </c>
      <c r="P30" s="112">
        <v>0</v>
      </c>
      <c r="Q30" s="112">
        <v>0</v>
      </c>
      <c r="R30" s="112">
        <v>229503</v>
      </c>
      <c r="S30" s="112">
        <v>0</v>
      </c>
      <c r="T30" s="112">
        <v>0</v>
      </c>
      <c r="U30" s="112">
        <v>0</v>
      </c>
    </row>
    <row r="31" ht="13.5" customHeight="1" spans="1:21">
      <c r="A31" s="110" t="s">
        <v>708</v>
      </c>
      <c r="B31" s="110" t="s">
        <v>716</v>
      </c>
      <c r="C31" s="110" t="s">
        <v>1206</v>
      </c>
      <c r="D31" s="109"/>
      <c r="E31" s="110" t="s">
        <v>719</v>
      </c>
      <c r="F31" s="110" t="s">
        <v>1207</v>
      </c>
      <c r="G31" s="111">
        <v>229503</v>
      </c>
      <c r="H31" s="112">
        <v>0</v>
      </c>
      <c r="I31" s="112">
        <v>0</v>
      </c>
      <c r="J31" s="112">
        <v>0</v>
      </c>
      <c r="K31" s="112">
        <v>0</v>
      </c>
      <c r="L31" s="112">
        <v>0</v>
      </c>
      <c r="M31" s="112">
        <v>0</v>
      </c>
      <c r="N31" s="112">
        <v>0</v>
      </c>
      <c r="O31" s="112">
        <v>0</v>
      </c>
      <c r="P31" s="112">
        <v>0</v>
      </c>
      <c r="Q31" s="112">
        <v>0</v>
      </c>
      <c r="R31" s="112">
        <v>229503</v>
      </c>
      <c r="S31" s="112">
        <v>0</v>
      </c>
      <c r="T31" s="112">
        <v>0</v>
      </c>
      <c r="U31" s="112">
        <v>0</v>
      </c>
    </row>
    <row r="32" ht="13.5" customHeight="1" spans="1:21">
      <c r="A32" s="109"/>
      <c r="B32" s="109"/>
      <c r="C32" s="109"/>
      <c r="D32" s="110" t="s">
        <v>778</v>
      </c>
      <c r="E32" s="110" t="s">
        <v>779</v>
      </c>
      <c r="F32" s="109"/>
      <c r="G32" s="111">
        <v>267615</v>
      </c>
      <c r="H32" s="112">
        <v>0</v>
      </c>
      <c r="I32" s="112">
        <v>0</v>
      </c>
      <c r="J32" s="112">
        <v>0</v>
      </c>
      <c r="K32" s="112">
        <v>0</v>
      </c>
      <c r="L32" s="112">
        <v>0</v>
      </c>
      <c r="M32" s="112">
        <v>0</v>
      </c>
      <c r="N32" s="112">
        <v>0</v>
      </c>
      <c r="O32" s="112">
        <v>0</v>
      </c>
      <c r="P32" s="112">
        <v>0</v>
      </c>
      <c r="Q32" s="112">
        <v>0</v>
      </c>
      <c r="R32" s="112">
        <v>267615</v>
      </c>
      <c r="S32" s="112">
        <v>0</v>
      </c>
      <c r="T32" s="112">
        <v>0</v>
      </c>
      <c r="U32" s="112">
        <v>0</v>
      </c>
    </row>
    <row r="33" ht="13.5" customHeight="1" spans="1:21">
      <c r="A33" s="109"/>
      <c r="B33" s="109"/>
      <c r="C33" s="109"/>
      <c r="D33" s="110" t="s">
        <v>780</v>
      </c>
      <c r="E33" s="110" t="s">
        <v>142</v>
      </c>
      <c r="F33" s="109"/>
      <c r="G33" s="111">
        <v>267615</v>
      </c>
      <c r="H33" s="112">
        <v>0</v>
      </c>
      <c r="I33" s="112">
        <v>0</v>
      </c>
      <c r="J33" s="112">
        <v>0</v>
      </c>
      <c r="K33" s="112">
        <v>0</v>
      </c>
      <c r="L33" s="112">
        <v>0</v>
      </c>
      <c r="M33" s="112">
        <v>0</v>
      </c>
      <c r="N33" s="112">
        <v>0</v>
      </c>
      <c r="O33" s="112">
        <v>0</v>
      </c>
      <c r="P33" s="112">
        <v>0</v>
      </c>
      <c r="Q33" s="112">
        <v>0</v>
      </c>
      <c r="R33" s="112">
        <v>267615</v>
      </c>
      <c r="S33" s="112">
        <v>0</v>
      </c>
      <c r="T33" s="112">
        <v>0</v>
      </c>
      <c r="U33" s="112">
        <v>0</v>
      </c>
    </row>
    <row r="34" ht="13.5" customHeight="1" spans="1:21">
      <c r="A34" s="110" t="s">
        <v>37</v>
      </c>
      <c r="B34" s="109"/>
      <c r="C34" s="109"/>
      <c r="D34" s="109"/>
      <c r="E34" s="110" t="s">
        <v>38</v>
      </c>
      <c r="F34" s="109"/>
      <c r="G34" s="111">
        <v>267615</v>
      </c>
      <c r="H34" s="112">
        <v>0</v>
      </c>
      <c r="I34" s="112">
        <v>0</v>
      </c>
      <c r="J34" s="112">
        <v>0</v>
      </c>
      <c r="K34" s="112">
        <v>0</v>
      </c>
      <c r="L34" s="112">
        <v>0</v>
      </c>
      <c r="M34" s="112">
        <v>0</v>
      </c>
      <c r="N34" s="112">
        <v>0</v>
      </c>
      <c r="O34" s="112">
        <v>0</v>
      </c>
      <c r="P34" s="112">
        <v>0</v>
      </c>
      <c r="Q34" s="112">
        <v>0</v>
      </c>
      <c r="R34" s="112">
        <v>267615</v>
      </c>
      <c r="S34" s="112">
        <v>0</v>
      </c>
      <c r="T34" s="112">
        <v>0</v>
      </c>
      <c r="U34" s="112">
        <v>0</v>
      </c>
    </row>
    <row r="35" ht="13.5" customHeight="1" spans="1:21">
      <c r="A35" s="109"/>
      <c r="B35" s="110" t="s">
        <v>139</v>
      </c>
      <c r="C35" s="109"/>
      <c r="D35" s="109"/>
      <c r="E35" s="110" t="s">
        <v>140</v>
      </c>
      <c r="F35" s="109"/>
      <c r="G35" s="111">
        <v>267615</v>
      </c>
      <c r="H35" s="112">
        <v>0</v>
      </c>
      <c r="I35" s="112">
        <v>0</v>
      </c>
      <c r="J35" s="112">
        <v>0</v>
      </c>
      <c r="K35" s="112">
        <v>0</v>
      </c>
      <c r="L35" s="112">
        <v>0</v>
      </c>
      <c r="M35" s="112">
        <v>0</v>
      </c>
      <c r="N35" s="112">
        <v>0</v>
      </c>
      <c r="O35" s="112">
        <v>0</v>
      </c>
      <c r="P35" s="112">
        <v>0</v>
      </c>
      <c r="Q35" s="112">
        <v>0</v>
      </c>
      <c r="R35" s="112">
        <v>267615</v>
      </c>
      <c r="S35" s="112">
        <v>0</v>
      </c>
      <c r="T35" s="112">
        <v>0</v>
      </c>
      <c r="U35" s="112">
        <v>0</v>
      </c>
    </row>
    <row r="36" ht="13.5" customHeight="1" spans="1:21">
      <c r="A36" s="110" t="s">
        <v>37</v>
      </c>
      <c r="B36" s="110" t="s">
        <v>139</v>
      </c>
      <c r="C36" s="110" t="s">
        <v>1209</v>
      </c>
      <c r="D36" s="109"/>
      <c r="E36" s="110" t="s">
        <v>42</v>
      </c>
      <c r="F36" s="110" t="s">
        <v>1207</v>
      </c>
      <c r="G36" s="111">
        <v>267615</v>
      </c>
      <c r="H36" s="112">
        <v>0</v>
      </c>
      <c r="I36" s="112">
        <v>0</v>
      </c>
      <c r="J36" s="112">
        <v>0</v>
      </c>
      <c r="K36" s="112">
        <v>0</v>
      </c>
      <c r="L36" s="112">
        <v>0</v>
      </c>
      <c r="M36" s="112">
        <v>0</v>
      </c>
      <c r="N36" s="112">
        <v>0</v>
      </c>
      <c r="O36" s="112">
        <v>0</v>
      </c>
      <c r="P36" s="112">
        <v>0</v>
      </c>
      <c r="Q36" s="112">
        <v>0</v>
      </c>
      <c r="R36" s="112">
        <v>267615</v>
      </c>
      <c r="S36" s="112">
        <v>0</v>
      </c>
      <c r="T36" s="112">
        <v>0</v>
      </c>
      <c r="U36" s="112">
        <v>0</v>
      </c>
    </row>
    <row r="37" ht="13.5" customHeight="1" spans="1:21">
      <c r="A37" s="109"/>
      <c r="B37" s="109"/>
      <c r="C37" s="109"/>
      <c r="D37" s="110" t="s">
        <v>782</v>
      </c>
      <c r="E37" s="110" t="s">
        <v>783</v>
      </c>
      <c r="F37" s="109"/>
      <c r="G37" s="111">
        <v>123287</v>
      </c>
      <c r="H37" s="112">
        <v>0</v>
      </c>
      <c r="I37" s="112">
        <v>0</v>
      </c>
      <c r="J37" s="112">
        <v>0</v>
      </c>
      <c r="K37" s="112">
        <v>0</v>
      </c>
      <c r="L37" s="112">
        <v>0</v>
      </c>
      <c r="M37" s="112">
        <v>0</v>
      </c>
      <c r="N37" s="112">
        <v>0</v>
      </c>
      <c r="O37" s="112">
        <v>0</v>
      </c>
      <c r="P37" s="112">
        <v>0</v>
      </c>
      <c r="Q37" s="112">
        <v>0</v>
      </c>
      <c r="R37" s="112">
        <v>123287</v>
      </c>
      <c r="S37" s="112">
        <v>0</v>
      </c>
      <c r="T37" s="112">
        <v>0</v>
      </c>
      <c r="U37" s="112">
        <v>0</v>
      </c>
    </row>
    <row r="38" ht="13.5" customHeight="1" spans="1:21">
      <c r="A38" s="109"/>
      <c r="B38" s="109"/>
      <c r="C38" s="109"/>
      <c r="D38" s="110" t="s">
        <v>784</v>
      </c>
      <c r="E38" s="110" t="s">
        <v>182</v>
      </c>
      <c r="F38" s="109"/>
      <c r="G38" s="111">
        <v>123287</v>
      </c>
      <c r="H38" s="112">
        <v>0</v>
      </c>
      <c r="I38" s="112">
        <v>0</v>
      </c>
      <c r="J38" s="112">
        <v>0</v>
      </c>
      <c r="K38" s="112">
        <v>0</v>
      </c>
      <c r="L38" s="112">
        <v>0</v>
      </c>
      <c r="M38" s="112">
        <v>0</v>
      </c>
      <c r="N38" s="112">
        <v>0</v>
      </c>
      <c r="O38" s="112">
        <v>0</v>
      </c>
      <c r="P38" s="112">
        <v>0</v>
      </c>
      <c r="Q38" s="112">
        <v>0</v>
      </c>
      <c r="R38" s="112">
        <v>123287</v>
      </c>
      <c r="S38" s="112">
        <v>0</v>
      </c>
      <c r="T38" s="112">
        <v>0</v>
      </c>
      <c r="U38" s="112">
        <v>0</v>
      </c>
    </row>
    <row r="39" ht="13.5" customHeight="1" spans="1:21">
      <c r="A39" s="110" t="s">
        <v>708</v>
      </c>
      <c r="B39" s="109"/>
      <c r="C39" s="109"/>
      <c r="D39" s="109"/>
      <c r="E39" s="110" t="s">
        <v>709</v>
      </c>
      <c r="F39" s="109"/>
      <c r="G39" s="111">
        <v>123287</v>
      </c>
      <c r="H39" s="112">
        <v>0</v>
      </c>
      <c r="I39" s="112">
        <v>0</v>
      </c>
      <c r="J39" s="112">
        <v>0</v>
      </c>
      <c r="K39" s="112">
        <v>0</v>
      </c>
      <c r="L39" s="112">
        <v>0</v>
      </c>
      <c r="M39" s="112">
        <v>0</v>
      </c>
      <c r="N39" s="112">
        <v>0</v>
      </c>
      <c r="O39" s="112">
        <v>0</v>
      </c>
      <c r="P39" s="112">
        <v>0</v>
      </c>
      <c r="Q39" s="112">
        <v>0</v>
      </c>
      <c r="R39" s="112">
        <v>123287</v>
      </c>
      <c r="S39" s="112">
        <v>0</v>
      </c>
      <c r="T39" s="112">
        <v>0</v>
      </c>
      <c r="U39" s="112">
        <v>0</v>
      </c>
    </row>
    <row r="40" ht="13.5" customHeight="1" spans="1:21">
      <c r="A40" s="109"/>
      <c r="B40" s="110" t="s">
        <v>716</v>
      </c>
      <c r="C40" s="109"/>
      <c r="D40" s="109"/>
      <c r="E40" s="110" t="s">
        <v>717</v>
      </c>
      <c r="F40" s="109"/>
      <c r="G40" s="111">
        <v>123287</v>
      </c>
      <c r="H40" s="112">
        <v>0</v>
      </c>
      <c r="I40" s="112">
        <v>0</v>
      </c>
      <c r="J40" s="112">
        <v>0</v>
      </c>
      <c r="K40" s="112">
        <v>0</v>
      </c>
      <c r="L40" s="112">
        <v>0</v>
      </c>
      <c r="M40" s="112">
        <v>0</v>
      </c>
      <c r="N40" s="112">
        <v>0</v>
      </c>
      <c r="O40" s="112">
        <v>0</v>
      </c>
      <c r="P40" s="112">
        <v>0</v>
      </c>
      <c r="Q40" s="112">
        <v>0</v>
      </c>
      <c r="R40" s="112">
        <v>123287</v>
      </c>
      <c r="S40" s="112">
        <v>0</v>
      </c>
      <c r="T40" s="112">
        <v>0</v>
      </c>
      <c r="U40" s="112">
        <v>0</v>
      </c>
    </row>
    <row r="41" ht="13.5" customHeight="1" spans="1:21">
      <c r="A41" s="110" t="s">
        <v>708</v>
      </c>
      <c r="B41" s="110" t="s">
        <v>716</v>
      </c>
      <c r="C41" s="110" t="s">
        <v>1206</v>
      </c>
      <c r="D41" s="109"/>
      <c r="E41" s="110" t="s">
        <v>719</v>
      </c>
      <c r="F41" s="110" t="s">
        <v>1207</v>
      </c>
      <c r="G41" s="111">
        <v>123287</v>
      </c>
      <c r="H41" s="112">
        <v>0</v>
      </c>
      <c r="I41" s="112">
        <v>0</v>
      </c>
      <c r="J41" s="112">
        <v>0</v>
      </c>
      <c r="K41" s="112">
        <v>0</v>
      </c>
      <c r="L41" s="112">
        <v>0</v>
      </c>
      <c r="M41" s="112">
        <v>0</v>
      </c>
      <c r="N41" s="112">
        <v>0</v>
      </c>
      <c r="O41" s="112">
        <v>0</v>
      </c>
      <c r="P41" s="112">
        <v>0</v>
      </c>
      <c r="Q41" s="112">
        <v>0</v>
      </c>
      <c r="R41" s="112">
        <v>123287</v>
      </c>
      <c r="S41" s="112">
        <v>0</v>
      </c>
      <c r="T41" s="112">
        <v>0</v>
      </c>
      <c r="U41" s="112">
        <v>0</v>
      </c>
    </row>
    <row r="42" ht="13.5" customHeight="1" spans="1:21">
      <c r="A42" s="109"/>
      <c r="B42" s="109"/>
      <c r="C42" s="109"/>
      <c r="D42" s="110" t="s">
        <v>785</v>
      </c>
      <c r="E42" s="110" t="s">
        <v>786</v>
      </c>
      <c r="F42" s="109"/>
      <c r="G42" s="111">
        <v>124546</v>
      </c>
      <c r="H42" s="112">
        <v>0</v>
      </c>
      <c r="I42" s="112">
        <v>0</v>
      </c>
      <c r="J42" s="112">
        <v>0</v>
      </c>
      <c r="K42" s="112">
        <v>0</v>
      </c>
      <c r="L42" s="112">
        <v>0</v>
      </c>
      <c r="M42" s="112">
        <v>0</v>
      </c>
      <c r="N42" s="112">
        <v>0</v>
      </c>
      <c r="O42" s="112">
        <v>0</v>
      </c>
      <c r="P42" s="112">
        <v>0</v>
      </c>
      <c r="Q42" s="112">
        <v>0</v>
      </c>
      <c r="R42" s="112">
        <v>124546</v>
      </c>
      <c r="S42" s="112">
        <v>0</v>
      </c>
      <c r="T42" s="112">
        <v>0</v>
      </c>
      <c r="U42" s="112">
        <v>0</v>
      </c>
    </row>
    <row r="43" ht="13.5" customHeight="1" spans="1:21">
      <c r="A43" s="109"/>
      <c r="B43" s="109"/>
      <c r="C43" s="109"/>
      <c r="D43" s="110" t="s">
        <v>787</v>
      </c>
      <c r="E43" s="110" t="s">
        <v>788</v>
      </c>
      <c r="F43" s="109"/>
      <c r="G43" s="111">
        <v>124546</v>
      </c>
      <c r="H43" s="112">
        <v>0</v>
      </c>
      <c r="I43" s="112">
        <v>0</v>
      </c>
      <c r="J43" s="112">
        <v>0</v>
      </c>
      <c r="K43" s="112">
        <v>0</v>
      </c>
      <c r="L43" s="112">
        <v>0</v>
      </c>
      <c r="M43" s="112">
        <v>0</v>
      </c>
      <c r="N43" s="112">
        <v>0</v>
      </c>
      <c r="O43" s="112">
        <v>0</v>
      </c>
      <c r="P43" s="112">
        <v>0</v>
      </c>
      <c r="Q43" s="112">
        <v>0</v>
      </c>
      <c r="R43" s="112">
        <v>124546</v>
      </c>
      <c r="S43" s="112">
        <v>0</v>
      </c>
      <c r="T43" s="112">
        <v>0</v>
      </c>
      <c r="U43" s="112">
        <v>0</v>
      </c>
    </row>
    <row r="44" ht="13.5" customHeight="1" spans="1:21">
      <c r="A44" s="110" t="s">
        <v>708</v>
      </c>
      <c r="B44" s="109"/>
      <c r="C44" s="109"/>
      <c r="D44" s="109"/>
      <c r="E44" s="110" t="s">
        <v>709</v>
      </c>
      <c r="F44" s="109"/>
      <c r="G44" s="111">
        <v>124546</v>
      </c>
      <c r="H44" s="112">
        <v>0</v>
      </c>
      <c r="I44" s="112">
        <v>0</v>
      </c>
      <c r="J44" s="112">
        <v>0</v>
      </c>
      <c r="K44" s="112">
        <v>0</v>
      </c>
      <c r="L44" s="112">
        <v>0</v>
      </c>
      <c r="M44" s="112">
        <v>0</v>
      </c>
      <c r="N44" s="112">
        <v>0</v>
      </c>
      <c r="O44" s="112">
        <v>0</v>
      </c>
      <c r="P44" s="112">
        <v>0</v>
      </c>
      <c r="Q44" s="112">
        <v>0</v>
      </c>
      <c r="R44" s="112">
        <v>124546</v>
      </c>
      <c r="S44" s="112">
        <v>0</v>
      </c>
      <c r="T44" s="112">
        <v>0</v>
      </c>
      <c r="U44" s="112">
        <v>0</v>
      </c>
    </row>
    <row r="45" ht="13.5" customHeight="1" spans="1:21">
      <c r="A45" s="109"/>
      <c r="B45" s="110" t="s">
        <v>716</v>
      </c>
      <c r="C45" s="109"/>
      <c r="D45" s="109"/>
      <c r="E45" s="110" t="s">
        <v>717</v>
      </c>
      <c r="F45" s="109"/>
      <c r="G45" s="111">
        <v>124546</v>
      </c>
      <c r="H45" s="112">
        <v>0</v>
      </c>
      <c r="I45" s="112">
        <v>0</v>
      </c>
      <c r="J45" s="112">
        <v>0</v>
      </c>
      <c r="K45" s="112">
        <v>0</v>
      </c>
      <c r="L45" s="112">
        <v>0</v>
      </c>
      <c r="M45" s="112">
        <v>0</v>
      </c>
      <c r="N45" s="112">
        <v>0</v>
      </c>
      <c r="O45" s="112">
        <v>0</v>
      </c>
      <c r="P45" s="112">
        <v>0</v>
      </c>
      <c r="Q45" s="112">
        <v>0</v>
      </c>
      <c r="R45" s="112">
        <v>124546</v>
      </c>
      <c r="S45" s="112">
        <v>0</v>
      </c>
      <c r="T45" s="112">
        <v>0</v>
      </c>
      <c r="U45" s="112">
        <v>0</v>
      </c>
    </row>
    <row r="46" ht="13.5" customHeight="1" spans="1:21">
      <c r="A46" s="110" t="s">
        <v>708</v>
      </c>
      <c r="B46" s="110" t="s">
        <v>716</v>
      </c>
      <c r="C46" s="110" t="s">
        <v>1206</v>
      </c>
      <c r="D46" s="109"/>
      <c r="E46" s="110" t="s">
        <v>719</v>
      </c>
      <c r="F46" s="110" t="s">
        <v>1207</v>
      </c>
      <c r="G46" s="111">
        <v>124546</v>
      </c>
      <c r="H46" s="112">
        <v>0</v>
      </c>
      <c r="I46" s="112">
        <v>0</v>
      </c>
      <c r="J46" s="112">
        <v>0</v>
      </c>
      <c r="K46" s="112">
        <v>0</v>
      </c>
      <c r="L46" s="112">
        <v>0</v>
      </c>
      <c r="M46" s="112">
        <v>0</v>
      </c>
      <c r="N46" s="112">
        <v>0</v>
      </c>
      <c r="O46" s="112">
        <v>0</v>
      </c>
      <c r="P46" s="112">
        <v>0</v>
      </c>
      <c r="Q46" s="112">
        <v>0</v>
      </c>
      <c r="R46" s="112">
        <v>124546</v>
      </c>
      <c r="S46" s="112">
        <v>0</v>
      </c>
      <c r="T46" s="112">
        <v>0</v>
      </c>
      <c r="U46" s="112">
        <v>0</v>
      </c>
    </row>
    <row r="47" ht="13.5" customHeight="1" spans="1:21">
      <c r="A47" s="109"/>
      <c r="B47" s="109"/>
      <c r="C47" s="109"/>
      <c r="D47" s="110" t="s">
        <v>789</v>
      </c>
      <c r="E47" s="110" t="s">
        <v>790</v>
      </c>
      <c r="F47" s="109"/>
      <c r="G47" s="111">
        <v>28267</v>
      </c>
      <c r="H47" s="112">
        <v>0</v>
      </c>
      <c r="I47" s="112">
        <v>0</v>
      </c>
      <c r="J47" s="112">
        <v>0</v>
      </c>
      <c r="K47" s="112">
        <v>0</v>
      </c>
      <c r="L47" s="112">
        <v>0</v>
      </c>
      <c r="M47" s="112">
        <v>0</v>
      </c>
      <c r="N47" s="112">
        <v>0</v>
      </c>
      <c r="O47" s="112">
        <v>0</v>
      </c>
      <c r="P47" s="112">
        <v>0</v>
      </c>
      <c r="Q47" s="112">
        <v>0</v>
      </c>
      <c r="R47" s="112">
        <v>28267</v>
      </c>
      <c r="S47" s="112">
        <v>0</v>
      </c>
      <c r="T47" s="112">
        <v>0</v>
      </c>
      <c r="U47" s="112">
        <v>0</v>
      </c>
    </row>
    <row r="48" ht="13.5" customHeight="1" spans="1:21">
      <c r="A48" s="109"/>
      <c r="B48" s="109"/>
      <c r="C48" s="109"/>
      <c r="D48" s="110" t="s">
        <v>791</v>
      </c>
      <c r="E48" s="110" t="s">
        <v>170</v>
      </c>
      <c r="F48" s="109"/>
      <c r="G48" s="111">
        <v>28267</v>
      </c>
      <c r="H48" s="112">
        <v>0</v>
      </c>
      <c r="I48" s="112">
        <v>0</v>
      </c>
      <c r="J48" s="112">
        <v>0</v>
      </c>
      <c r="K48" s="112">
        <v>0</v>
      </c>
      <c r="L48" s="112">
        <v>0</v>
      </c>
      <c r="M48" s="112">
        <v>0</v>
      </c>
      <c r="N48" s="112">
        <v>0</v>
      </c>
      <c r="O48" s="112">
        <v>0</v>
      </c>
      <c r="P48" s="112">
        <v>0</v>
      </c>
      <c r="Q48" s="112">
        <v>0</v>
      </c>
      <c r="R48" s="112">
        <v>28267</v>
      </c>
      <c r="S48" s="112">
        <v>0</v>
      </c>
      <c r="T48" s="112">
        <v>0</v>
      </c>
      <c r="U48" s="112">
        <v>0</v>
      </c>
    </row>
    <row r="49" ht="13.5" customHeight="1" spans="1:21">
      <c r="A49" s="110" t="s">
        <v>708</v>
      </c>
      <c r="B49" s="109"/>
      <c r="C49" s="109"/>
      <c r="D49" s="109"/>
      <c r="E49" s="110" t="s">
        <v>709</v>
      </c>
      <c r="F49" s="109"/>
      <c r="G49" s="111">
        <v>28267</v>
      </c>
      <c r="H49" s="112">
        <v>0</v>
      </c>
      <c r="I49" s="112">
        <v>0</v>
      </c>
      <c r="J49" s="112">
        <v>0</v>
      </c>
      <c r="K49" s="112">
        <v>0</v>
      </c>
      <c r="L49" s="112">
        <v>0</v>
      </c>
      <c r="M49" s="112">
        <v>0</v>
      </c>
      <c r="N49" s="112">
        <v>0</v>
      </c>
      <c r="O49" s="112">
        <v>0</v>
      </c>
      <c r="P49" s="112">
        <v>0</v>
      </c>
      <c r="Q49" s="112">
        <v>0</v>
      </c>
      <c r="R49" s="112">
        <v>28267</v>
      </c>
      <c r="S49" s="112">
        <v>0</v>
      </c>
      <c r="T49" s="112">
        <v>0</v>
      </c>
      <c r="U49" s="112">
        <v>0</v>
      </c>
    </row>
    <row r="50" ht="13.5" customHeight="1" spans="1:21">
      <c r="A50" s="109"/>
      <c r="B50" s="110" t="s">
        <v>716</v>
      </c>
      <c r="C50" s="109"/>
      <c r="D50" s="109"/>
      <c r="E50" s="110" t="s">
        <v>717</v>
      </c>
      <c r="F50" s="109"/>
      <c r="G50" s="111">
        <v>28267</v>
      </c>
      <c r="H50" s="112">
        <v>0</v>
      </c>
      <c r="I50" s="112">
        <v>0</v>
      </c>
      <c r="J50" s="112">
        <v>0</v>
      </c>
      <c r="K50" s="112">
        <v>0</v>
      </c>
      <c r="L50" s="112">
        <v>0</v>
      </c>
      <c r="M50" s="112">
        <v>0</v>
      </c>
      <c r="N50" s="112">
        <v>0</v>
      </c>
      <c r="O50" s="112">
        <v>0</v>
      </c>
      <c r="P50" s="112">
        <v>0</v>
      </c>
      <c r="Q50" s="112">
        <v>0</v>
      </c>
      <c r="R50" s="112">
        <v>28267</v>
      </c>
      <c r="S50" s="112">
        <v>0</v>
      </c>
      <c r="T50" s="112">
        <v>0</v>
      </c>
      <c r="U50" s="112">
        <v>0</v>
      </c>
    </row>
    <row r="51" ht="13.5" customHeight="1" spans="1:21">
      <c r="A51" s="110" t="s">
        <v>708</v>
      </c>
      <c r="B51" s="110" t="s">
        <v>716</v>
      </c>
      <c r="C51" s="110" t="s">
        <v>1206</v>
      </c>
      <c r="D51" s="109"/>
      <c r="E51" s="110" t="s">
        <v>719</v>
      </c>
      <c r="F51" s="110" t="s">
        <v>1207</v>
      </c>
      <c r="G51" s="111">
        <v>28267</v>
      </c>
      <c r="H51" s="112">
        <v>0</v>
      </c>
      <c r="I51" s="112">
        <v>0</v>
      </c>
      <c r="J51" s="112">
        <v>0</v>
      </c>
      <c r="K51" s="112">
        <v>0</v>
      </c>
      <c r="L51" s="112">
        <v>0</v>
      </c>
      <c r="M51" s="112">
        <v>0</v>
      </c>
      <c r="N51" s="112">
        <v>0</v>
      </c>
      <c r="O51" s="112">
        <v>0</v>
      </c>
      <c r="P51" s="112">
        <v>0</v>
      </c>
      <c r="Q51" s="112">
        <v>0</v>
      </c>
      <c r="R51" s="112">
        <v>28267</v>
      </c>
      <c r="S51" s="112">
        <v>0</v>
      </c>
      <c r="T51" s="112">
        <v>0</v>
      </c>
      <c r="U51" s="112">
        <v>0</v>
      </c>
    </row>
    <row r="52" ht="13.5" customHeight="1" spans="1:21">
      <c r="A52" s="109"/>
      <c r="B52" s="109"/>
      <c r="C52" s="109"/>
      <c r="D52" s="110" t="s">
        <v>792</v>
      </c>
      <c r="E52" s="110" t="s">
        <v>793</v>
      </c>
      <c r="F52" s="109"/>
      <c r="G52" s="111">
        <v>68776</v>
      </c>
      <c r="H52" s="112">
        <v>0</v>
      </c>
      <c r="I52" s="112">
        <v>0</v>
      </c>
      <c r="J52" s="112">
        <v>0</v>
      </c>
      <c r="K52" s="112">
        <v>0</v>
      </c>
      <c r="L52" s="112">
        <v>0</v>
      </c>
      <c r="M52" s="112">
        <v>0</v>
      </c>
      <c r="N52" s="112">
        <v>0</v>
      </c>
      <c r="O52" s="112">
        <v>0</v>
      </c>
      <c r="P52" s="112">
        <v>0</v>
      </c>
      <c r="Q52" s="112">
        <v>0</v>
      </c>
      <c r="R52" s="112">
        <v>68776</v>
      </c>
      <c r="S52" s="112">
        <v>0</v>
      </c>
      <c r="T52" s="112">
        <v>0</v>
      </c>
      <c r="U52" s="112">
        <v>0</v>
      </c>
    </row>
    <row r="53" ht="13.5" customHeight="1" spans="1:21">
      <c r="A53" s="109"/>
      <c r="B53" s="109"/>
      <c r="C53" s="109"/>
      <c r="D53" s="110" t="s">
        <v>794</v>
      </c>
      <c r="E53" s="110" t="s">
        <v>171</v>
      </c>
      <c r="F53" s="109"/>
      <c r="G53" s="111">
        <v>68776</v>
      </c>
      <c r="H53" s="112">
        <v>0</v>
      </c>
      <c r="I53" s="112">
        <v>0</v>
      </c>
      <c r="J53" s="112">
        <v>0</v>
      </c>
      <c r="K53" s="112">
        <v>0</v>
      </c>
      <c r="L53" s="112">
        <v>0</v>
      </c>
      <c r="M53" s="112">
        <v>0</v>
      </c>
      <c r="N53" s="112">
        <v>0</v>
      </c>
      <c r="O53" s="112">
        <v>0</v>
      </c>
      <c r="P53" s="112">
        <v>0</v>
      </c>
      <c r="Q53" s="112">
        <v>0</v>
      </c>
      <c r="R53" s="112">
        <v>68776</v>
      </c>
      <c r="S53" s="112">
        <v>0</v>
      </c>
      <c r="T53" s="112">
        <v>0</v>
      </c>
      <c r="U53" s="112">
        <v>0</v>
      </c>
    </row>
    <row r="54" ht="13.5" customHeight="1" spans="1:21">
      <c r="A54" s="110" t="s">
        <v>708</v>
      </c>
      <c r="B54" s="109"/>
      <c r="C54" s="109"/>
      <c r="D54" s="109"/>
      <c r="E54" s="110" t="s">
        <v>709</v>
      </c>
      <c r="F54" s="109"/>
      <c r="G54" s="111">
        <v>68776</v>
      </c>
      <c r="H54" s="112">
        <v>0</v>
      </c>
      <c r="I54" s="112">
        <v>0</v>
      </c>
      <c r="J54" s="112">
        <v>0</v>
      </c>
      <c r="K54" s="112">
        <v>0</v>
      </c>
      <c r="L54" s="112">
        <v>0</v>
      </c>
      <c r="M54" s="112">
        <v>0</v>
      </c>
      <c r="N54" s="112">
        <v>0</v>
      </c>
      <c r="O54" s="112">
        <v>0</v>
      </c>
      <c r="P54" s="112">
        <v>0</v>
      </c>
      <c r="Q54" s="112">
        <v>0</v>
      </c>
      <c r="R54" s="112">
        <v>68776</v>
      </c>
      <c r="S54" s="112">
        <v>0</v>
      </c>
      <c r="T54" s="112">
        <v>0</v>
      </c>
      <c r="U54" s="112">
        <v>0</v>
      </c>
    </row>
    <row r="55" ht="13.5" customHeight="1" spans="1:21">
      <c r="A55" s="109"/>
      <c r="B55" s="110" t="s">
        <v>716</v>
      </c>
      <c r="C55" s="109"/>
      <c r="D55" s="109"/>
      <c r="E55" s="110" t="s">
        <v>717</v>
      </c>
      <c r="F55" s="109"/>
      <c r="G55" s="111">
        <v>68776</v>
      </c>
      <c r="H55" s="112">
        <v>0</v>
      </c>
      <c r="I55" s="112">
        <v>0</v>
      </c>
      <c r="J55" s="112">
        <v>0</v>
      </c>
      <c r="K55" s="112">
        <v>0</v>
      </c>
      <c r="L55" s="112">
        <v>0</v>
      </c>
      <c r="M55" s="112">
        <v>0</v>
      </c>
      <c r="N55" s="112">
        <v>0</v>
      </c>
      <c r="O55" s="112">
        <v>0</v>
      </c>
      <c r="P55" s="112">
        <v>0</v>
      </c>
      <c r="Q55" s="112">
        <v>0</v>
      </c>
      <c r="R55" s="112">
        <v>68776</v>
      </c>
      <c r="S55" s="112">
        <v>0</v>
      </c>
      <c r="T55" s="112">
        <v>0</v>
      </c>
      <c r="U55" s="112">
        <v>0</v>
      </c>
    </row>
    <row r="56" ht="13.5" customHeight="1" spans="1:21">
      <c r="A56" s="110" t="s">
        <v>708</v>
      </c>
      <c r="B56" s="110" t="s">
        <v>716</v>
      </c>
      <c r="C56" s="110" t="s">
        <v>1206</v>
      </c>
      <c r="D56" s="109"/>
      <c r="E56" s="110" t="s">
        <v>719</v>
      </c>
      <c r="F56" s="110" t="s">
        <v>1207</v>
      </c>
      <c r="G56" s="111">
        <v>68776</v>
      </c>
      <c r="H56" s="112">
        <v>0</v>
      </c>
      <c r="I56" s="112">
        <v>0</v>
      </c>
      <c r="J56" s="112">
        <v>0</v>
      </c>
      <c r="K56" s="112">
        <v>0</v>
      </c>
      <c r="L56" s="112">
        <v>0</v>
      </c>
      <c r="M56" s="112">
        <v>0</v>
      </c>
      <c r="N56" s="112">
        <v>0</v>
      </c>
      <c r="O56" s="112">
        <v>0</v>
      </c>
      <c r="P56" s="112">
        <v>0</v>
      </c>
      <c r="Q56" s="112">
        <v>0</v>
      </c>
      <c r="R56" s="112">
        <v>68776</v>
      </c>
      <c r="S56" s="112">
        <v>0</v>
      </c>
      <c r="T56" s="112">
        <v>0</v>
      </c>
      <c r="U56" s="112">
        <v>0</v>
      </c>
    </row>
    <row r="57" ht="13.5" customHeight="1" spans="1:21">
      <c r="A57" s="109"/>
      <c r="B57" s="109"/>
      <c r="C57" s="109"/>
      <c r="D57" s="110" t="s">
        <v>795</v>
      </c>
      <c r="E57" s="110" t="s">
        <v>796</v>
      </c>
      <c r="F57" s="109"/>
      <c r="G57" s="111">
        <v>110952</v>
      </c>
      <c r="H57" s="112">
        <v>0</v>
      </c>
      <c r="I57" s="112">
        <v>0</v>
      </c>
      <c r="J57" s="112">
        <v>0</v>
      </c>
      <c r="K57" s="112">
        <v>0</v>
      </c>
      <c r="L57" s="112">
        <v>0</v>
      </c>
      <c r="M57" s="112">
        <v>0</v>
      </c>
      <c r="N57" s="112">
        <v>0</v>
      </c>
      <c r="O57" s="112">
        <v>0</v>
      </c>
      <c r="P57" s="112">
        <v>0</v>
      </c>
      <c r="Q57" s="112">
        <v>0</v>
      </c>
      <c r="R57" s="112">
        <v>110952</v>
      </c>
      <c r="S57" s="112">
        <v>0</v>
      </c>
      <c r="T57" s="112">
        <v>0</v>
      </c>
      <c r="U57" s="112">
        <v>0</v>
      </c>
    </row>
    <row r="58" ht="13.5" customHeight="1" spans="1:21">
      <c r="A58" s="109"/>
      <c r="B58" s="109"/>
      <c r="C58" s="109"/>
      <c r="D58" s="110" t="s">
        <v>797</v>
      </c>
      <c r="E58" s="110" t="s">
        <v>146</v>
      </c>
      <c r="F58" s="109"/>
      <c r="G58" s="111">
        <v>110952</v>
      </c>
      <c r="H58" s="112">
        <v>0</v>
      </c>
      <c r="I58" s="112">
        <v>0</v>
      </c>
      <c r="J58" s="112">
        <v>0</v>
      </c>
      <c r="K58" s="112">
        <v>0</v>
      </c>
      <c r="L58" s="112">
        <v>0</v>
      </c>
      <c r="M58" s="112">
        <v>0</v>
      </c>
      <c r="N58" s="112">
        <v>0</v>
      </c>
      <c r="O58" s="112">
        <v>0</v>
      </c>
      <c r="P58" s="112">
        <v>0</v>
      </c>
      <c r="Q58" s="112">
        <v>0</v>
      </c>
      <c r="R58" s="112">
        <v>110952</v>
      </c>
      <c r="S58" s="112">
        <v>0</v>
      </c>
      <c r="T58" s="112">
        <v>0</v>
      </c>
      <c r="U58" s="112">
        <v>0</v>
      </c>
    </row>
    <row r="59" ht="13.5" customHeight="1" spans="1:21">
      <c r="A59" s="110" t="s">
        <v>708</v>
      </c>
      <c r="B59" s="109"/>
      <c r="C59" s="109"/>
      <c r="D59" s="109"/>
      <c r="E59" s="110" t="s">
        <v>709</v>
      </c>
      <c r="F59" s="109"/>
      <c r="G59" s="111">
        <v>110952</v>
      </c>
      <c r="H59" s="112">
        <v>0</v>
      </c>
      <c r="I59" s="112">
        <v>0</v>
      </c>
      <c r="J59" s="112">
        <v>0</v>
      </c>
      <c r="K59" s="112">
        <v>0</v>
      </c>
      <c r="L59" s="112">
        <v>0</v>
      </c>
      <c r="M59" s="112">
        <v>0</v>
      </c>
      <c r="N59" s="112">
        <v>0</v>
      </c>
      <c r="O59" s="112">
        <v>0</v>
      </c>
      <c r="P59" s="112">
        <v>0</v>
      </c>
      <c r="Q59" s="112">
        <v>0</v>
      </c>
      <c r="R59" s="112">
        <v>110952</v>
      </c>
      <c r="S59" s="112">
        <v>0</v>
      </c>
      <c r="T59" s="112">
        <v>0</v>
      </c>
      <c r="U59" s="112">
        <v>0</v>
      </c>
    </row>
    <row r="60" ht="13.5" customHeight="1" spans="1:21">
      <c r="A60" s="109"/>
      <c r="B60" s="110" t="s">
        <v>716</v>
      </c>
      <c r="C60" s="109"/>
      <c r="D60" s="109"/>
      <c r="E60" s="110" t="s">
        <v>717</v>
      </c>
      <c r="F60" s="109"/>
      <c r="G60" s="111">
        <v>110952</v>
      </c>
      <c r="H60" s="112">
        <v>0</v>
      </c>
      <c r="I60" s="112">
        <v>0</v>
      </c>
      <c r="J60" s="112">
        <v>0</v>
      </c>
      <c r="K60" s="112">
        <v>0</v>
      </c>
      <c r="L60" s="112">
        <v>0</v>
      </c>
      <c r="M60" s="112">
        <v>0</v>
      </c>
      <c r="N60" s="112">
        <v>0</v>
      </c>
      <c r="O60" s="112">
        <v>0</v>
      </c>
      <c r="P60" s="112">
        <v>0</v>
      </c>
      <c r="Q60" s="112">
        <v>0</v>
      </c>
      <c r="R60" s="112">
        <v>110952</v>
      </c>
      <c r="S60" s="112">
        <v>0</v>
      </c>
      <c r="T60" s="112">
        <v>0</v>
      </c>
      <c r="U60" s="112">
        <v>0</v>
      </c>
    </row>
    <row r="61" ht="13.5" customHeight="1" spans="1:21">
      <c r="A61" s="110" t="s">
        <v>708</v>
      </c>
      <c r="B61" s="110" t="s">
        <v>716</v>
      </c>
      <c r="C61" s="110" t="s">
        <v>1206</v>
      </c>
      <c r="D61" s="109"/>
      <c r="E61" s="110" t="s">
        <v>719</v>
      </c>
      <c r="F61" s="110" t="s">
        <v>1207</v>
      </c>
      <c r="G61" s="111">
        <v>110952</v>
      </c>
      <c r="H61" s="112">
        <v>0</v>
      </c>
      <c r="I61" s="112">
        <v>0</v>
      </c>
      <c r="J61" s="112">
        <v>0</v>
      </c>
      <c r="K61" s="112">
        <v>0</v>
      </c>
      <c r="L61" s="112">
        <v>0</v>
      </c>
      <c r="M61" s="112">
        <v>0</v>
      </c>
      <c r="N61" s="112">
        <v>0</v>
      </c>
      <c r="O61" s="112">
        <v>0</v>
      </c>
      <c r="P61" s="112">
        <v>0</v>
      </c>
      <c r="Q61" s="112">
        <v>0</v>
      </c>
      <c r="R61" s="112">
        <v>110952</v>
      </c>
      <c r="S61" s="112">
        <v>0</v>
      </c>
      <c r="T61" s="112">
        <v>0</v>
      </c>
      <c r="U61" s="112">
        <v>0</v>
      </c>
    </row>
    <row r="62" ht="13.5" customHeight="1" spans="1:21">
      <c r="A62" s="109"/>
      <c r="B62" s="109"/>
      <c r="C62" s="109"/>
      <c r="D62" s="110" t="s">
        <v>798</v>
      </c>
      <c r="E62" s="110" t="s">
        <v>799</v>
      </c>
      <c r="F62" s="109"/>
      <c r="G62" s="111">
        <v>126124</v>
      </c>
      <c r="H62" s="112">
        <v>0</v>
      </c>
      <c r="I62" s="112">
        <v>0</v>
      </c>
      <c r="J62" s="112">
        <v>0</v>
      </c>
      <c r="K62" s="112">
        <v>0</v>
      </c>
      <c r="L62" s="112">
        <v>0</v>
      </c>
      <c r="M62" s="112">
        <v>0</v>
      </c>
      <c r="N62" s="112">
        <v>0</v>
      </c>
      <c r="O62" s="112">
        <v>0</v>
      </c>
      <c r="P62" s="112">
        <v>0</v>
      </c>
      <c r="Q62" s="112">
        <v>0</v>
      </c>
      <c r="R62" s="112">
        <v>126124</v>
      </c>
      <c r="S62" s="112">
        <v>0</v>
      </c>
      <c r="T62" s="112">
        <v>0</v>
      </c>
      <c r="U62" s="112">
        <v>0</v>
      </c>
    </row>
    <row r="63" ht="13.5" customHeight="1" spans="1:21">
      <c r="A63" s="109"/>
      <c r="B63" s="109"/>
      <c r="C63" s="109"/>
      <c r="D63" s="110" t="s">
        <v>800</v>
      </c>
      <c r="E63" s="110" t="s">
        <v>126</v>
      </c>
      <c r="F63" s="109"/>
      <c r="G63" s="111">
        <v>126124</v>
      </c>
      <c r="H63" s="112">
        <v>0</v>
      </c>
      <c r="I63" s="112">
        <v>0</v>
      </c>
      <c r="J63" s="112">
        <v>0</v>
      </c>
      <c r="K63" s="112">
        <v>0</v>
      </c>
      <c r="L63" s="112">
        <v>0</v>
      </c>
      <c r="M63" s="112">
        <v>0</v>
      </c>
      <c r="N63" s="112">
        <v>0</v>
      </c>
      <c r="O63" s="112">
        <v>0</v>
      </c>
      <c r="P63" s="112">
        <v>0</v>
      </c>
      <c r="Q63" s="112">
        <v>0</v>
      </c>
      <c r="R63" s="112">
        <v>126124</v>
      </c>
      <c r="S63" s="112">
        <v>0</v>
      </c>
      <c r="T63" s="112">
        <v>0</v>
      </c>
      <c r="U63" s="112">
        <v>0</v>
      </c>
    </row>
    <row r="64" ht="13.5" customHeight="1" spans="1:21">
      <c r="A64" s="110" t="s">
        <v>708</v>
      </c>
      <c r="B64" s="109"/>
      <c r="C64" s="109"/>
      <c r="D64" s="109"/>
      <c r="E64" s="110" t="s">
        <v>709</v>
      </c>
      <c r="F64" s="109"/>
      <c r="G64" s="111">
        <v>126124</v>
      </c>
      <c r="H64" s="112">
        <v>0</v>
      </c>
      <c r="I64" s="112">
        <v>0</v>
      </c>
      <c r="J64" s="112">
        <v>0</v>
      </c>
      <c r="K64" s="112">
        <v>0</v>
      </c>
      <c r="L64" s="112">
        <v>0</v>
      </c>
      <c r="M64" s="112">
        <v>0</v>
      </c>
      <c r="N64" s="112">
        <v>0</v>
      </c>
      <c r="O64" s="112">
        <v>0</v>
      </c>
      <c r="P64" s="112">
        <v>0</v>
      </c>
      <c r="Q64" s="112">
        <v>0</v>
      </c>
      <c r="R64" s="112">
        <v>126124</v>
      </c>
      <c r="S64" s="112">
        <v>0</v>
      </c>
      <c r="T64" s="112">
        <v>0</v>
      </c>
      <c r="U64" s="112">
        <v>0</v>
      </c>
    </row>
    <row r="65" ht="13.5" customHeight="1" spans="1:21">
      <c r="A65" s="109"/>
      <c r="B65" s="110" t="s">
        <v>716</v>
      </c>
      <c r="C65" s="109"/>
      <c r="D65" s="109"/>
      <c r="E65" s="110" t="s">
        <v>717</v>
      </c>
      <c r="F65" s="109"/>
      <c r="G65" s="111">
        <v>126124</v>
      </c>
      <c r="H65" s="112">
        <v>0</v>
      </c>
      <c r="I65" s="112">
        <v>0</v>
      </c>
      <c r="J65" s="112">
        <v>0</v>
      </c>
      <c r="K65" s="112">
        <v>0</v>
      </c>
      <c r="L65" s="112">
        <v>0</v>
      </c>
      <c r="M65" s="112">
        <v>0</v>
      </c>
      <c r="N65" s="112">
        <v>0</v>
      </c>
      <c r="O65" s="112">
        <v>0</v>
      </c>
      <c r="P65" s="112">
        <v>0</v>
      </c>
      <c r="Q65" s="112">
        <v>0</v>
      </c>
      <c r="R65" s="112">
        <v>126124</v>
      </c>
      <c r="S65" s="112">
        <v>0</v>
      </c>
      <c r="T65" s="112">
        <v>0</v>
      </c>
      <c r="U65" s="112">
        <v>0</v>
      </c>
    </row>
    <row r="66" ht="13.5" customHeight="1" spans="1:21">
      <c r="A66" s="110" t="s">
        <v>708</v>
      </c>
      <c r="B66" s="110" t="s">
        <v>716</v>
      </c>
      <c r="C66" s="110" t="s">
        <v>1206</v>
      </c>
      <c r="D66" s="109"/>
      <c r="E66" s="110" t="s">
        <v>719</v>
      </c>
      <c r="F66" s="110" t="s">
        <v>1207</v>
      </c>
      <c r="G66" s="111">
        <v>126124</v>
      </c>
      <c r="H66" s="112">
        <v>0</v>
      </c>
      <c r="I66" s="112">
        <v>0</v>
      </c>
      <c r="J66" s="112">
        <v>0</v>
      </c>
      <c r="K66" s="112">
        <v>0</v>
      </c>
      <c r="L66" s="112">
        <v>0</v>
      </c>
      <c r="M66" s="112">
        <v>0</v>
      </c>
      <c r="N66" s="112">
        <v>0</v>
      </c>
      <c r="O66" s="112">
        <v>0</v>
      </c>
      <c r="P66" s="112">
        <v>0</v>
      </c>
      <c r="Q66" s="112">
        <v>0</v>
      </c>
      <c r="R66" s="112">
        <v>126124</v>
      </c>
      <c r="S66" s="112">
        <v>0</v>
      </c>
      <c r="T66" s="112">
        <v>0</v>
      </c>
      <c r="U66" s="112">
        <v>0</v>
      </c>
    </row>
    <row r="67" ht="13.5" customHeight="1" spans="1:21">
      <c r="A67" s="109"/>
      <c r="B67" s="109"/>
      <c r="C67" s="109"/>
      <c r="D67" s="110" t="s">
        <v>801</v>
      </c>
      <c r="E67" s="110" t="s">
        <v>802</v>
      </c>
      <c r="F67" s="109"/>
      <c r="G67" s="111">
        <v>398880</v>
      </c>
      <c r="H67" s="112">
        <v>0</v>
      </c>
      <c r="I67" s="112">
        <v>0</v>
      </c>
      <c r="J67" s="112">
        <v>0</v>
      </c>
      <c r="K67" s="112">
        <v>0</v>
      </c>
      <c r="L67" s="112">
        <v>0</v>
      </c>
      <c r="M67" s="112">
        <v>0</v>
      </c>
      <c r="N67" s="112">
        <v>0</v>
      </c>
      <c r="O67" s="112">
        <v>0</v>
      </c>
      <c r="P67" s="112">
        <v>0</v>
      </c>
      <c r="Q67" s="112">
        <v>0</v>
      </c>
      <c r="R67" s="112">
        <v>398880</v>
      </c>
      <c r="S67" s="112">
        <v>0</v>
      </c>
      <c r="T67" s="112">
        <v>0</v>
      </c>
      <c r="U67" s="112">
        <v>0</v>
      </c>
    </row>
    <row r="68" ht="13.5" customHeight="1" spans="1:21">
      <c r="A68" s="109"/>
      <c r="B68" s="109"/>
      <c r="C68" s="109"/>
      <c r="D68" s="110" t="s">
        <v>803</v>
      </c>
      <c r="E68" s="110" t="s">
        <v>111</v>
      </c>
      <c r="F68" s="109"/>
      <c r="G68" s="111">
        <v>398880</v>
      </c>
      <c r="H68" s="112">
        <v>0</v>
      </c>
      <c r="I68" s="112">
        <v>0</v>
      </c>
      <c r="J68" s="112">
        <v>0</v>
      </c>
      <c r="K68" s="112">
        <v>0</v>
      </c>
      <c r="L68" s="112">
        <v>0</v>
      </c>
      <c r="M68" s="112">
        <v>0</v>
      </c>
      <c r="N68" s="112">
        <v>0</v>
      </c>
      <c r="O68" s="112">
        <v>0</v>
      </c>
      <c r="P68" s="112">
        <v>0</v>
      </c>
      <c r="Q68" s="112">
        <v>0</v>
      </c>
      <c r="R68" s="112">
        <v>398880</v>
      </c>
      <c r="S68" s="112">
        <v>0</v>
      </c>
      <c r="T68" s="112">
        <v>0</v>
      </c>
      <c r="U68" s="112">
        <v>0</v>
      </c>
    </row>
    <row r="69" ht="13.5" customHeight="1" spans="1:21">
      <c r="A69" s="110" t="s">
        <v>708</v>
      </c>
      <c r="B69" s="109"/>
      <c r="C69" s="109"/>
      <c r="D69" s="109"/>
      <c r="E69" s="110" t="s">
        <v>709</v>
      </c>
      <c r="F69" s="109"/>
      <c r="G69" s="111">
        <v>398880</v>
      </c>
      <c r="H69" s="112">
        <v>0</v>
      </c>
      <c r="I69" s="112">
        <v>0</v>
      </c>
      <c r="J69" s="112">
        <v>0</v>
      </c>
      <c r="K69" s="112">
        <v>0</v>
      </c>
      <c r="L69" s="112">
        <v>0</v>
      </c>
      <c r="M69" s="112">
        <v>0</v>
      </c>
      <c r="N69" s="112">
        <v>0</v>
      </c>
      <c r="O69" s="112">
        <v>0</v>
      </c>
      <c r="P69" s="112">
        <v>0</v>
      </c>
      <c r="Q69" s="112">
        <v>0</v>
      </c>
      <c r="R69" s="112">
        <v>398880</v>
      </c>
      <c r="S69" s="112">
        <v>0</v>
      </c>
      <c r="T69" s="112">
        <v>0</v>
      </c>
      <c r="U69" s="112">
        <v>0</v>
      </c>
    </row>
    <row r="70" ht="13.5" customHeight="1" spans="1:21">
      <c r="A70" s="109"/>
      <c r="B70" s="110" t="s">
        <v>716</v>
      </c>
      <c r="C70" s="109"/>
      <c r="D70" s="109"/>
      <c r="E70" s="110" t="s">
        <v>717</v>
      </c>
      <c r="F70" s="109"/>
      <c r="G70" s="111">
        <v>398880</v>
      </c>
      <c r="H70" s="112">
        <v>0</v>
      </c>
      <c r="I70" s="112">
        <v>0</v>
      </c>
      <c r="J70" s="112">
        <v>0</v>
      </c>
      <c r="K70" s="112">
        <v>0</v>
      </c>
      <c r="L70" s="112">
        <v>0</v>
      </c>
      <c r="M70" s="112">
        <v>0</v>
      </c>
      <c r="N70" s="112">
        <v>0</v>
      </c>
      <c r="O70" s="112">
        <v>0</v>
      </c>
      <c r="P70" s="112">
        <v>0</v>
      </c>
      <c r="Q70" s="112">
        <v>0</v>
      </c>
      <c r="R70" s="112">
        <v>398880</v>
      </c>
      <c r="S70" s="112">
        <v>0</v>
      </c>
      <c r="T70" s="112">
        <v>0</v>
      </c>
      <c r="U70" s="112">
        <v>0</v>
      </c>
    </row>
    <row r="71" ht="13.5" customHeight="1" spans="1:21">
      <c r="A71" s="110" t="s">
        <v>708</v>
      </c>
      <c r="B71" s="110" t="s">
        <v>716</v>
      </c>
      <c r="C71" s="110" t="s">
        <v>1206</v>
      </c>
      <c r="D71" s="109"/>
      <c r="E71" s="110" t="s">
        <v>719</v>
      </c>
      <c r="F71" s="110" t="s">
        <v>1207</v>
      </c>
      <c r="G71" s="111">
        <v>398880</v>
      </c>
      <c r="H71" s="112">
        <v>0</v>
      </c>
      <c r="I71" s="112">
        <v>0</v>
      </c>
      <c r="J71" s="112">
        <v>0</v>
      </c>
      <c r="K71" s="112">
        <v>0</v>
      </c>
      <c r="L71" s="112">
        <v>0</v>
      </c>
      <c r="M71" s="112">
        <v>0</v>
      </c>
      <c r="N71" s="112">
        <v>0</v>
      </c>
      <c r="O71" s="112">
        <v>0</v>
      </c>
      <c r="P71" s="112">
        <v>0</v>
      </c>
      <c r="Q71" s="112">
        <v>0</v>
      </c>
      <c r="R71" s="112">
        <v>398880</v>
      </c>
      <c r="S71" s="112">
        <v>0</v>
      </c>
      <c r="T71" s="112">
        <v>0</v>
      </c>
      <c r="U71" s="112">
        <v>0</v>
      </c>
    </row>
    <row r="72" ht="13.5" customHeight="1" spans="1:21">
      <c r="A72" s="109"/>
      <c r="B72" s="109"/>
      <c r="C72" s="109"/>
      <c r="D72" s="110" t="s">
        <v>804</v>
      </c>
      <c r="E72" s="110" t="s">
        <v>805</v>
      </c>
      <c r="F72" s="109"/>
      <c r="G72" s="111">
        <v>170223.84</v>
      </c>
      <c r="H72" s="112">
        <v>0</v>
      </c>
      <c r="I72" s="112">
        <v>0</v>
      </c>
      <c r="J72" s="112">
        <v>0</v>
      </c>
      <c r="K72" s="112">
        <v>0</v>
      </c>
      <c r="L72" s="112">
        <v>14148</v>
      </c>
      <c r="M72" s="112">
        <v>0</v>
      </c>
      <c r="N72" s="112">
        <v>0</v>
      </c>
      <c r="O72" s="112">
        <v>0</v>
      </c>
      <c r="P72" s="112">
        <v>0</v>
      </c>
      <c r="Q72" s="112">
        <v>0</v>
      </c>
      <c r="R72" s="112">
        <v>156075.84</v>
      </c>
      <c r="S72" s="112">
        <v>0</v>
      </c>
      <c r="T72" s="112">
        <v>0</v>
      </c>
      <c r="U72" s="112">
        <v>0</v>
      </c>
    </row>
    <row r="73" ht="13.5" customHeight="1" spans="1:21">
      <c r="A73" s="109"/>
      <c r="B73" s="109"/>
      <c r="C73" s="109"/>
      <c r="D73" s="110" t="s">
        <v>806</v>
      </c>
      <c r="E73" s="110" t="s">
        <v>101</v>
      </c>
      <c r="F73" s="109"/>
      <c r="G73" s="111">
        <v>170223.84</v>
      </c>
      <c r="H73" s="112">
        <v>0</v>
      </c>
      <c r="I73" s="112">
        <v>0</v>
      </c>
      <c r="J73" s="112">
        <v>0</v>
      </c>
      <c r="K73" s="112">
        <v>0</v>
      </c>
      <c r="L73" s="112">
        <v>14148</v>
      </c>
      <c r="M73" s="112">
        <v>0</v>
      </c>
      <c r="N73" s="112">
        <v>0</v>
      </c>
      <c r="O73" s="112">
        <v>0</v>
      </c>
      <c r="P73" s="112">
        <v>0</v>
      </c>
      <c r="Q73" s="112">
        <v>0</v>
      </c>
      <c r="R73" s="112">
        <v>156075.84</v>
      </c>
      <c r="S73" s="112">
        <v>0</v>
      </c>
      <c r="T73" s="112">
        <v>0</v>
      </c>
      <c r="U73" s="112">
        <v>0</v>
      </c>
    </row>
    <row r="74" ht="13.5" customHeight="1" spans="1:21">
      <c r="A74" s="110" t="s">
        <v>37</v>
      </c>
      <c r="B74" s="109"/>
      <c r="C74" s="109"/>
      <c r="D74" s="109"/>
      <c r="E74" s="110" t="s">
        <v>38</v>
      </c>
      <c r="F74" s="109"/>
      <c r="G74" s="111">
        <v>170223.84</v>
      </c>
      <c r="H74" s="112">
        <v>0</v>
      </c>
      <c r="I74" s="112">
        <v>0</v>
      </c>
      <c r="J74" s="112">
        <v>0</v>
      </c>
      <c r="K74" s="112">
        <v>0</v>
      </c>
      <c r="L74" s="112">
        <v>14148</v>
      </c>
      <c r="M74" s="112">
        <v>0</v>
      </c>
      <c r="N74" s="112">
        <v>0</v>
      </c>
      <c r="O74" s="112">
        <v>0</v>
      </c>
      <c r="P74" s="112">
        <v>0</v>
      </c>
      <c r="Q74" s="112">
        <v>0</v>
      </c>
      <c r="R74" s="112">
        <v>156075.84</v>
      </c>
      <c r="S74" s="112">
        <v>0</v>
      </c>
      <c r="T74" s="112">
        <v>0</v>
      </c>
      <c r="U74" s="112">
        <v>0</v>
      </c>
    </row>
    <row r="75" ht="13.5" customHeight="1" spans="1:21">
      <c r="A75" s="109"/>
      <c r="B75" s="110" t="s">
        <v>98</v>
      </c>
      <c r="C75" s="109"/>
      <c r="D75" s="109"/>
      <c r="E75" s="110" t="s">
        <v>99</v>
      </c>
      <c r="F75" s="109"/>
      <c r="G75" s="111">
        <v>170223.84</v>
      </c>
      <c r="H75" s="112">
        <v>0</v>
      </c>
      <c r="I75" s="112">
        <v>0</v>
      </c>
      <c r="J75" s="112">
        <v>0</v>
      </c>
      <c r="K75" s="112">
        <v>0</v>
      </c>
      <c r="L75" s="112">
        <v>14148</v>
      </c>
      <c r="M75" s="112">
        <v>0</v>
      </c>
      <c r="N75" s="112">
        <v>0</v>
      </c>
      <c r="O75" s="112">
        <v>0</v>
      </c>
      <c r="P75" s="112">
        <v>0</v>
      </c>
      <c r="Q75" s="112">
        <v>0</v>
      </c>
      <c r="R75" s="112">
        <v>156075.84</v>
      </c>
      <c r="S75" s="112">
        <v>0</v>
      </c>
      <c r="T75" s="112">
        <v>0</v>
      </c>
      <c r="U75" s="112">
        <v>0</v>
      </c>
    </row>
    <row r="76" ht="13.5" customHeight="1" spans="1:21">
      <c r="A76" s="110" t="s">
        <v>37</v>
      </c>
      <c r="B76" s="110" t="s">
        <v>98</v>
      </c>
      <c r="C76" s="110" t="s">
        <v>1210</v>
      </c>
      <c r="D76" s="109"/>
      <c r="E76" s="110" t="s">
        <v>42</v>
      </c>
      <c r="F76" s="110" t="s">
        <v>1207</v>
      </c>
      <c r="G76" s="111">
        <v>156075.84</v>
      </c>
      <c r="H76" s="112">
        <v>0</v>
      </c>
      <c r="I76" s="112">
        <v>0</v>
      </c>
      <c r="J76" s="112">
        <v>0</v>
      </c>
      <c r="K76" s="112">
        <v>0</v>
      </c>
      <c r="L76" s="112">
        <v>0</v>
      </c>
      <c r="M76" s="112">
        <v>0</v>
      </c>
      <c r="N76" s="112">
        <v>0</v>
      </c>
      <c r="O76" s="112">
        <v>0</v>
      </c>
      <c r="P76" s="112">
        <v>0</v>
      </c>
      <c r="Q76" s="112">
        <v>0</v>
      </c>
      <c r="R76" s="112">
        <v>156075.84</v>
      </c>
      <c r="S76" s="112">
        <v>0</v>
      </c>
      <c r="T76" s="112">
        <v>0</v>
      </c>
      <c r="U76" s="112">
        <v>0</v>
      </c>
    </row>
    <row r="77" ht="13.5" customHeight="1" spans="1:21">
      <c r="A77" s="110" t="s">
        <v>37</v>
      </c>
      <c r="B77" s="110" t="s">
        <v>98</v>
      </c>
      <c r="C77" s="110" t="s">
        <v>1210</v>
      </c>
      <c r="D77" s="109"/>
      <c r="E77" s="110" t="s">
        <v>42</v>
      </c>
      <c r="F77" s="110" t="s">
        <v>1211</v>
      </c>
      <c r="G77" s="111">
        <v>14148</v>
      </c>
      <c r="H77" s="112">
        <v>0</v>
      </c>
      <c r="I77" s="112">
        <v>0</v>
      </c>
      <c r="J77" s="112">
        <v>0</v>
      </c>
      <c r="K77" s="112">
        <v>0</v>
      </c>
      <c r="L77" s="112">
        <v>14148</v>
      </c>
      <c r="M77" s="112">
        <v>0</v>
      </c>
      <c r="N77" s="112">
        <v>0</v>
      </c>
      <c r="O77" s="112">
        <v>0</v>
      </c>
      <c r="P77" s="112">
        <v>0</v>
      </c>
      <c r="Q77" s="112">
        <v>0</v>
      </c>
      <c r="R77" s="112">
        <v>0</v>
      </c>
      <c r="S77" s="112">
        <v>0</v>
      </c>
      <c r="T77" s="112">
        <v>0</v>
      </c>
      <c r="U77" s="112">
        <v>0</v>
      </c>
    </row>
    <row r="78" ht="13.5" customHeight="1" spans="1:21">
      <c r="A78" s="109"/>
      <c r="B78" s="109"/>
      <c r="C78" s="109"/>
      <c r="D78" s="110" t="s">
        <v>807</v>
      </c>
      <c r="E78" s="110" t="s">
        <v>808</v>
      </c>
      <c r="F78" s="109"/>
      <c r="G78" s="111">
        <v>13555387.85</v>
      </c>
      <c r="H78" s="112">
        <v>0</v>
      </c>
      <c r="I78" s="112">
        <v>0</v>
      </c>
      <c r="J78" s="112">
        <v>0</v>
      </c>
      <c r="K78" s="112">
        <v>0</v>
      </c>
      <c r="L78" s="112">
        <v>43164</v>
      </c>
      <c r="M78" s="112">
        <v>0</v>
      </c>
      <c r="N78" s="112">
        <v>0</v>
      </c>
      <c r="O78" s="112">
        <v>0</v>
      </c>
      <c r="P78" s="112">
        <v>0</v>
      </c>
      <c r="Q78" s="112">
        <v>0</v>
      </c>
      <c r="R78" s="112">
        <v>13512223.85</v>
      </c>
      <c r="S78" s="112">
        <v>0</v>
      </c>
      <c r="T78" s="112">
        <v>0</v>
      </c>
      <c r="U78" s="112">
        <v>0</v>
      </c>
    </row>
    <row r="79" ht="13.5" customHeight="1" spans="1:21">
      <c r="A79" s="109"/>
      <c r="B79" s="109"/>
      <c r="C79" s="109"/>
      <c r="D79" s="110" t="s">
        <v>809</v>
      </c>
      <c r="E79" s="110" t="s">
        <v>249</v>
      </c>
      <c r="F79" s="109"/>
      <c r="G79" s="111">
        <v>93516.48</v>
      </c>
      <c r="H79" s="112">
        <v>0</v>
      </c>
      <c r="I79" s="112">
        <v>0</v>
      </c>
      <c r="J79" s="112">
        <v>0</v>
      </c>
      <c r="K79" s="112">
        <v>0</v>
      </c>
      <c r="L79" s="112">
        <v>0</v>
      </c>
      <c r="M79" s="112">
        <v>0</v>
      </c>
      <c r="N79" s="112">
        <v>0</v>
      </c>
      <c r="O79" s="112">
        <v>0</v>
      </c>
      <c r="P79" s="112">
        <v>0</v>
      </c>
      <c r="Q79" s="112">
        <v>0</v>
      </c>
      <c r="R79" s="112">
        <v>93516.48</v>
      </c>
      <c r="S79" s="112">
        <v>0</v>
      </c>
      <c r="T79" s="112">
        <v>0</v>
      </c>
      <c r="U79" s="112">
        <v>0</v>
      </c>
    </row>
    <row r="80" ht="13.5" customHeight="1" spans="1:21">
      <c r="A80" s="110" t="s">
        <v>708</v>
      </c>
      <c r="B80" s="109"/>
      <c r="C80" s="109"/>
      <c r="D80" s="109"/>
      <c r="E80" s="110" t="s">
        <v>709</v>
      </c>
      <c r="F80" s="109"/>
      <c r="G80" s="111">
        <v>93516.48</v>
      </c>
      <c r="H80" s="112">
        <v>0</v>
      </c>
      <c r="I80" s="112">
        <v>0</v>
      </c>
      <c r="J80" s="112">
        <v>0</v>
      </c>
      <c r="K80" s="112">
        <v>0</v>
      </c>
      <c r="L80" s="112">
        <v>0</v>
      </c>
      <c r="M80" s="112">
        <v>0</v>
      </c>
      <c r="N80" s="112">
        <v>0</v>
      </c>
      <c r="O80" s="112">
        <v>0</v>
      </c>
      <c r="P80" s="112">
        <v>0</v>
      </c>
      <c r="Q80" s="112">
        <v>0</v>
      </c>
      <c r="R80" s="112">
        <v>93516.48</v>
      </c>
      <c r="S80" s="112">
        <v>0</v>
      </c>
      <c r="T80" s="112">
        <v>0</v>
      </c>
      <c r="U80" s="112">
        <v>0</v>
      </c>
    </row>
    <row r="81" ht="13.5" customHeight="1" spans="1:21">
      <c r="A81" s="109"/>
      <c r="B81" s="110" t="s">
        <v>716</v>
      </c>
      <c r="C81" s="109"/>
      <c r="D81" s="109"/>
      <c r="E81" s="110" t="s">
        <v>717</v>
      </c>
      <c r="F81" s="109"/>
      <c r="G81" s="111">
        <v>93516.48</v>
      </c>
      <c r="H81" s="112">
        <v>0</v>
      </c>
      <c r="I81" s="112">
        <v>0</v>
      </c>
      <c r="J81" s="112">
        <v>0</v>
      </c>
      <c r="K81" s="112">
        <v>0</v>
      </c>
      <c r="L81" s="112">
        <v>0</v>
      </c>
      <c r="M81" s="112">
        <v>0</v>
      </c>
      <c r="N81" s="112">
        <v>0</v>
      </c>
      <c r="O81" s="112">
        <v>0</v>
      </c>
      <c r="P81" s="112">
        <v>0</v>
      </c>
      <c r="Q81" s="112">
        <v>0</v>
      </c>
      <c r="R81" s="112">
        <v>93516.48</v>
      </c>
      <c r="S81" s="112">
        <v>0</v>
      </c>
      <c r="T81" s="112">
        <v>0</v>
      </c>
      <c r="U81" s="112">
        <v>0</v>
      </c>
    </row>
    <row r="82" ht="13.5" customHeight="1" spans="1:21">
      <c r="A82" s="110" t="s">
        <v>708</v>
      </c>
      <c r="B82" s="110" t="s">
        <v>716</v>
      </c>
      <c r="C82" s="110" t="s">
        <v>1206</v>
      </c>
      <c r="D82" s="109"/>
      <c r="E82" s="110" t="s">
        <v>719</v>
      </c>
      <c r="F82" s="110" t="s">
        <v>1207</v>
      </c>
      <c r="G82" s="111">
        <v>93516.48</v>
      </c>
      <c r="H82" s="112">
        <v>0</v>
      </c>
      <c r="I82" s="112">
        <v>0</v>
      </c>
      <c r="J82" s="112">
        <v>0</v>
      </c>
      <c r="K82" s="112">
        <v>0</v>
      </c>
      <c r="L82" s="112">
        <v>0</v>
      </c>
      <c r="M82" s="112">
        <v>0</v>
      </c>
      <c r="N82" s="112">
        <v>0</v>
      </c>
      <c r="O82" s="112">
        <v>0</v>
      </c>
      <c r="P82" s="112">
        <v>0</v>
      </c>
      <c r="Q82" s="112">
        <v>0</v>
      </c>
      <c r="R82" s="112">
        <v>93516.48</v>
      </c>
      <c r="S82" s="112">
        <v>0</v>
      </c>
      <c r="T82" s="112">
        <v>0</v>
      </c>
      <c r="U82" s="112">
        <v>0</v>
      </c>
    </row>
    <row r="83" ht="13.5" customHeight="1" spans="1:21">
      <c r="A83" s="109"/>
      <c r="B83" s="109"/>
      <c r="C83" s="109"/>
      <c r="D83" s="110" t="s">
        <v>810</v>
      </c>
      <c r="E83" s="110" t="s">
        <v>281</v>
      </c>
      <c r="F83" s="109"/>
      <c r="G83" s="111">
        <v>322164</v>
      </c>
      <c r="H83" s="112">
        <v>0</v>
      </c>
      <c r="I83" s="112">
        <v>0</v>
      </c>
      <c r="J83" s="112">
        <v>0</v>
      </c>
      <c r="K83" s="112">
        <v>0</v>
      </c>
      <c r="L83" s="112">
        <v>9432</v>
      </c>
      <c r="M83" s="112">
        <v>0</v>
      </c>
      <c r="N83" s="112">
        <v>0</v>
      </c>
      <c r="O83" s="112">
        <v>0</v>
      </c>
      <c r="P83" s="112">
        <v>0</v>
      </c>
      <c r="Q83" s="112">
        <v>0</v>
      </c>
      <c r="R83" s="112">
        <v>312732</v>
      </c>
      <c r="S83" s="112">
        <v>0</v>
      </c>
      <c r="T83" s="112">
        <v>0</v>
      </c>
      <c r="U83" s="112">
        <v>0</v>
      </c>
    </row>
    <row r="84" ht="13.5" customHeight="1" spans="1:21">
      <c r="A84" s="110" t="s">
        <v>244</v>
      </c>
      <c r="B84" s="109"/>
      <c r="C84" s="109"/>
      <c r="D84" s="109"/>
      <c r="E84" s="110" t="s">
        <v>245</v>
      </c>
      <c r="F84" s="109"/>
      <c r="G84" s="111">
        <v>322164</v>
      </c>
      <c r="H84" s="112">
        <v>0</v>
      </c>
      <c r="I84" s="112">
        <v>0</v>
      </c>
      <c r="J84" s="112">
        <v>0</v>
      </c>
      <c r="K84" s="112">
        <v>0</v>
      </c>
      <c r="L84" s="112">
        <v>9432</v>
      </c>
      <c r="M84" s="112">
        <v>0</v>
      </c>
      <c r="N84" s="112">
        <v>0</v>
      </c>
      <c r="O84" s="112">
        <v>0</v>
      </c>
      <c r="P84" s="112">
        <v>0</v>
      </c>
      <c r="Q84" s="112">
        <v>0</v>
      </c>
      <c r="R84" s="112">
        <v>312732</v>
      </c>
      <c r="S84" s="112">
        <v>0</v>
      </c>
      <c r="T84" s="112">
        <v>0</v>
      </c>
      <c r="U84" s="112">
        <v>0</v>
      </c>
    </row>
    <row r="85" ht="13.5" customHeight="1" spans="1:21">
      <c r="A85" s="109"/>
      <c r="B85" s="110" t="s">
        <v>250</v>
      </c>
      <c r="C85" s="109"/>
      <c r="D85" s="109"/>
      <c r="E85" s="110" t="s">
        <v>251</v>
      </c>
      <c r="F85" s="109"/>
      <c r="G85" s="111">
        <v>322164</v>
      </c>
      <c r="H85" s="112">
        <v>0</v>
      </c>
      <c r="I85" s="112">
        <v>0</v>
      </c>
      <c r="J85" s="112">
        <v>0</v>
      </c>
      <c r="K85" s="112">
        <v>0</v>
      </c>
      <c r="L85" s="112">
        <v>9432</v>
      </c>
      <c r="M85" s="112">
        <v>0</v>
      </c>
      <c r="N85" s="112">
        <v>0</v>
      </c>
      <c r="O85" s="112">
        <v>0</v>
      </c>
      <c r="P85" s="112">
        <v>0</v>
      </c>
      <c r="Q85" s="112">
        <v>0</v>
      </c>
      <c r="R85" s="112">
        <v>312732</v>
      </c>
      <c r="S85" s="112">
        <v>0</v>
      </c>
      <c r="T85" s="112">
        <v>0</v>
      </c>
      <c r="U85" s="112">
        <v>0</v>
      </c>
    </row>
    <row r="86" ht="13.5" customHeight="1" spans="1:21">
      <c r="A86" s="110" t="s">
        <v>244</v>
      </c>
      <c r="B86" s="110" t="s">
        <v>250</v>
      </c>
      <c r="C86" s="110" t="s">
        <v>1212</v>
      </c>
      <c r="D86" s="109"/>
      <c r="E86" s="110" t="s">
        <v>280</v>
      </c>
      <c r="F86" s="110" t="s">
        <v>1208</v>
      </c>
      <c r="G86" s="111">
        <v>261828</v>
      </c>
      <c r="H86" s="112">
        <v>0</v>
      </c>
      <c r="I86" s="112">
        <v>0</v>
      </c>
      <c r="J86" s="112">
        <v>0</v>
      </c>
      <c r="K86" s="112">
        <v>0</v>
      </c>
      <c r="L86" s="112">
        <v>0</v>
      </c>
      <c r="M86" s="112">
        <v>0</v>
      </c>
      <c r="N86" s="112">
        <v>0</v>
      </c>
      <c r="O86" s="112">
        <v>0</v>
      </c>
      <c r="P86" s="112">
        <v>0</v>
      </c>
      <c r="Q86" s="112">
        <v>0</v>
      </c>
      <c r="R86" s="112">
        <v>261828</v>
      </c>
      <c r="S86" s="112">
        <v>0</v>
      </c>
      <c r="T86" s="112">
        <v>0</v>
      </c>
      <c r="U86" s="112">
        <v>0</v>
      </c>
    </row>
    <row r="87" ht="13.5" customHeight="1" spans="1:21">
      <c r="A87" s="110" t="s">
        <v>244</v>
      </c>
      <c r="B87" s="110" t="s">
        <v>250</v>
      </c>
      <c r="C87" s="110" t="s">
        <v>1212</v>
      </c>
      <c r="D87" s="109"/>
      <c r="E87" s="110" t="s">
        <v>280</v>
      </c>
      <c r="F87" s="110" t="s">
        <v>1207</v>
      </c>
      <c r="G87" s="111">
        <v>50904</v>
      </c>
      <c r="H87" s="112">
        <v>0</v>
      </c>
      <c r="I87" s="112">
        <v>0</v>
      </c>
      <c r="J87" s="112">
        <v>0</v>
      </c>
      <c r="K87" s="112">
        <v>0</v>
      </c>
      <c r="L87" s="112">
        <v>0</v>
      </c>
      <c r="M87" s="112">
        <v>0</v>
      </c>
      <c r="N87" s="112">
        <v>0</v>
      </c>
      <c r="O87" s="112">
        <v>0</v>
      </c>
      <c r="P87" s="112">
        <v>0</v>
      </c>
      <c r="Q87" s="112">
        <v>0</v>
      </c>
      <c r="R87" s="112">
        <v>50904</v>
      </c>
      <c r="S87" s="112">
        <v>0</v>
      </c>
      <c r="T87" s="112">
        <v>0</v>
      </c>
      <c r="U87" s="112">
        <v>0</v>
      </c>
    </row>
    <row r="88" ht="13.5" customHeight="1" spans="1:21">
      <c r="A88" s="110" t="s">
        <v>244</v>
      </c>
      <c r="B88" s="110" t="s">
        <v>250</v>
      </c>
      <c r="C88" s="110" t="s">
        <v>1212</v>
      </c>
      <c r="D88" s="109"/>
      <c r="E88" s="110" t="s">
        <v>280</v>
      </c>
      <c r="F88" s="110" t="s">
        <v>1211</v>
      </c>
      <c r="G88" s="111">
        <v>9432</v>
      </c>
      <c r="H88" s="112">
        <v>0</v>
      </c>
      <c r="I88" s="112">
        <v>0</v>
      </c>
      <c r="J88" s="112">
        <v>0</v>
      </c>
      <c r="K88" s="112">
        <v>0</v>
      </c>
      <c r="L88" s="112">
        <v>9432</v>
      </c>
      <c r="M88" s="112">
        <v>0</v>
      </c>
      <c r="N88" s="112">
        <v>0</v>
      </c>
      <c r="O88" s="112">
        <v>0</v>
      </c>
      <c r="P88" s="112">
        <v>0</v>
      </c>
      <c r="Q88" s="112">
        <v>0</v>
      </c>
      <c r="R88" s="112">
        <v>0</v>
      </c>
      <c r="S88" s="112">
        <v>0</v>
      </c>
      <c r="T88" s="112">
        <v>0</v>
      </c>
      <c r="U88" s="112">
        <v>0</v>
      </c>
    </row>
    <row r="89" ht="13.5" customHeight="1" spans="1:21">
      <c r="A89" s="109"/>
      <c r="B89" s="109"/>
      <c r="C89" s="109"/>
      <c r="D89" s="110" t="s">
        <v>1213</v>
      </c>
      <c r="E89" s="110" t="s">
        <v>257</v>
      </c>
      <c r="F89" s="109"/>
      <c r="G89" s="111">
        <v>1134744</v>
      </c>
      <c r="H89" s="112">
        <v>0</v>
      </c>
      <c r="I89" s="112">
        <v>0</v>
      </c>
      <c r="J89" s="112">
        <v>0</v>
      </c>
      <c r="K89" s="112">
        <v>0</v>
      </c>
      <c r="L89" s="112">
        <v>0</v>
      </c>
      <c r="M89" s="112">
        <v>0</v>
      </c>
      <c r="N89" s="112">
        <v>0</v>
      </c>
      <c r="O89" s="112">
        <v>0</v>
      </c>
      <c r="P89" s="112">
        <v>0</v>
      </c>
      <c r="Q89" s="112">
        <v>0</v>
      </c>
      <c r="R89" s="112">
        <v>1134744</v>
      </c>
      <c r="S89" s="112">
        <v>0</v>
      </c>
      <c r="T89" s="112">
        <v>0</v>
      </c>
      <c r="U89" s="112">
        <v>0</v>
      </c>
    </row>
    <row r="90" ht="13.5" customHeight="1" spans="1:21">
      <c r="A90" s="110" t="s">
        <v>244</v>
      </c>
      <c r="B90" s="109"/>
      <c r="C90" s="109"/>
      <c r="D90" s="109"/>
      <c r="E90" s="110" t="s">
        <v>245</v>
      </c>
      <c r="F90" s="109"/>
      <c r="G90" s="111">
        <v>1134744</v>
      </c>
      <c r="H90" s="112">
        <v>0</v>
      </c>
      <c r="I90" s="112">
        <v>0</v>
      </c>
      <c r="J90" s="112">
        <v>0</v>
      </c>
      <c r="K90" s="112">
        <v>0</v>
      </c>
      <c r="L90" s="112">
        <v>0</v>
      </c>
      <c r="M90" s="112">
        <v>0</v>
      </c>
      <c r="N90" s="112">
        <v>0</v>
      </c>
      <c r="O90" s="112">
        <v>0</v>
      </c>
      <c r="P90" s="112">
        <v>0</v>
      </c>
      <c r="Q90" s="112">
        <v>0</v>
      </c>
      <c r="R90" s="112">
        <v>1134744</v>
      </c>
      <c r="S90" s="112">
        <v>0</v>
      </c>
      <c r="T90" s="112">
        <v>0</v>
      </c>
      <c r="U90" s="112">
        <v>0</v>
      </c>
    </row>
    <row r="91" ht="13.5" customHeight="1" spans="1:21">
      <c r="A91" s="109"/>
      <c r="B91" s="110" t="s">
        <v>250</v>
      </c>
      <c r="C91" s="109"/>
      <c r="D91" s="109"/>
      <c r="E91" s="110" t="s">
        <v>251</v>
      </c>
      <c r="F91" s="109"/>
      <c r="G91" s="111">
        <v>1134744</v>
      </c>
      <c r="H91" s="112">
        <v>0</v>
      </c>
      <c r="I91" s="112">
        <v>0</v>
      </c>
      <c r="J91" s="112">
        <v>0</v>
      </c>
      <c r="K91" s="112">
        <v>0</v>
      </c>
      <c r="L91" s="112">
        <v>0</v>
      </c>
      <c r="M91" s="112">
        <v>0</v>
      </c>
      <c r="N91" s="112">
        <v>0</v>
      </c>
      <c r="O91" s="112">
        <v>0</v>
      </c>
      <c r="P91" s="112">
        <v>0</v>
      </c>
      <c r="Q91" s="112">
        <v>0</v>
      </c>
      <c r="R91" s="112">
        <v>1134744</v>
      </c>
      <c r="S91" s="112">
        <v>0</v>
      </c>
      <c r="T91" s="112">
        <v>0</v>
      </c>
      <c r="U91" s="112">
        <v>0</v>
      </c>
    </row>
    <row r="92" ht="13.5" customHeight="1" spans="1:21">
      <c r="A92" s="110" t="s">
        <v>244</v>
      </c>
      <c r="B92" s="110" t="s">
        <v>250</v>
      </c>
      <c r="C92" s="110" t="s">
        <v>1214</v>
      </c>
      <c r="D92" s="109"/>
      <c r="E92" s="110" t="s">
        <v>256</v>
      </c>
      <c r="F92" s="110" t="s">
        <v>1208</v>
      </c>
      <c r="G92" s="111">
        <v>1134744</v>
      </c>
      <c r="H92" s="112">
        <v>0</v>
      </c>
      <c r="I92" s="112">
        <v>0</v>
      </c>
      <c r="J92" s="112">
        <v>0</v>
      </c>
      <c r="K92" s="112">
        <v>0</v>
      </c>
      <c r="L92" s="112">
        <v>0</v>
      </c>
      <c r="M92" s="112">
        <v>0</v>
      </c>
      <c r="N92" s="112">
        <v>0</v>
      </c>
      <c r="O92" s="112">
        <v>0</v>
      </c>
      <c r="P92" s="112">
        <v>0</v>
      </c>
      <c r="Q92" s="112">
        <v>0</v>
      </c>
      <c r="R92" s="112">
        <v>1134744</v>
      </c>
      <c r="S92" s="112">
        <v>0</v>
      </c>
      <c r="T92" s="112">
        <v>0</v>
      </c>
      <c r="U92" s="112">
        <v>0</v>
      </c>
    </row>
    <row r="93" ht="13.5" customHeight="1" spans="1:21">
      <c r="A93" s="109"/>
      <c r="B93" s="109"/>
      <c r="C93" s="109"/>
      <c r="D93" s="110" t="s">
        <v>1215</v>
      </c>
      <c r="E93" s="110" t="s">
        <v>258</v>
      </c>
      <c r="F93" s="109"/>
      <c r="G93" s="111">
        <v>1016406.72</v>
      </c>
      <c r="H93" s="112">
        <v>0</v>
      </c>
      <c r="I93" s="112">
        <v>0</v>
      </c>
      <c r="J93" s="112">
        <v>0</v>
      </c>
      <c r="K93" s="112">
        <v>0</v>
      </c>
      <c r="L93" s="112">
        <v>0</v>
      </c>
      <c r="M93" s="112">
        <v>0</v>
      </c>
      <c r="N93" s="112">
        <v>0</v>
      </c>
      <c r="O93" s="112">
        <v>0</v>
      </c>
      <c r="P93" s="112">
        <v>0</v>
      </c>
      <c r="Q93" s="112">
        <v>0</v>
      </c>
      <c r="R93" s="112">
        <v>1016406.72</v>
      </c>
      <c r="S93" s="112">
        <v>0</v>
      </c>
      <c r="T93" s="112">
        <v>0</v>
      </c>
      <c r="U93" s="112">
        <v>0</v>
      </c>
    </row>
    <row r="94" ht="13.5" customHeight="1" spans="1:21">
      <c r="A94" s="110" t="s">
        <v>244</v>
      </c>
      <c r="B94" s="109"/>
      <c r="C94" s="109"/>
      <c r="D94" s="109"/>
      <c r="E94" s="110" t="s">
        <v>245</v>
      </c>
      <c r="F94" s="109"/>
      <c r="G94" s="111">
        <v>1016406.72</v>
      </c>
      <c r="H94" s="112">
        <v>0</v>
      </c>
      <c r="I94" s="112">
        <v>0</v>
      </c>
      <c r="J94" s="112">
        <v>0</v>
      </c>
      <c r="K94" s="112">
        <v>0</v>
      </c>
      <c r="L94" s="112">
        <v>0</v>
      </c>
      <c r="M94" s="112">
        <v>0</v>
      </c>
      <c r="N94" s="112">
        <v>0</v>
      </c>
      <c r="O94" s="112">
        <v>0</v>
      </c>
      <c r="P94" s="112">
        <v>0</v>
      </c>
      <c r="Q94" s="112">
        <v>0</v>
      </c>
      <c r="R94" s="112">
        <v>1016406.72</v>
      </c>
      <c r="S94" s="112">
        <v>0</v>
      </c>
      <c r="T94" s="112">
        <v>0</v>
      </c>
      <c r="U94" s="112">
        <v>0</v>
      </c>
    </row>
    <row r="95" ht="13.5" customHeight="1" spans="1:21">
      <c r="A95" s="109"/>
      <c r="B95" s="110" t="s">
        <v>250</v>
      </c>
      <c r="C95" s="109"/>
      <c r="D95" s="109"/>
      <c r="E95" s="110" t="s">
        <v>251</v>
      </c>
      <c r="F95" s="109"/>
      <c r="G95" s="111">
        <v>1016406.72</v>
      </c>
      <c r="H95" s="112">
        <v>0</v>
      </c>
      <c r="I95" s="112">
        <v>0</v>
      </c>
      <c r="J95" s="112">
        <v>0</v>
      </c>
      <c r="K95" s="112">
        <v>0</v>
      </c>
      <c r="L95" s="112">
        <v>0</v>
      </c>
      <c r="M95" s="112">
        <v>0</v>
      </c>
      <c r="N95" s="112">
        <v>0</v>
      </c>
      <c r="O95" s="112">
        <v>0</v>
      </c>
      <c r="P95" s="112">
        <v>0</v>
      </c>
      <c r="Q95" s="112">
        <v>0</v>
      </c>
      <c r="R95" s="112">
        <v>1016406.72</v>
      </c>
      <c r="S95" s="112">
        <v>0</v>
      </c>
      <c r="T95" s="112">
        <v>0</v>
      </c>
      <c r="U95" s="112">
        <v>0</v>
      </c>
    </row>
    <row r="96" ht="13.5" customHeight="1" spans="1:21">
      <c r="A96" s="110" t="s">
        <v>244</v>
      </c>
      <c r="B96" s="110" t="s">
        <v>250</v>
      </c>
      <c r="C96" s="110" t="s">
        <v>1214</v>
      </c>
      <c r="D96" s="109"/>
      <c r="E96" s="110" t="s">
        <v>256</v>
      </c>
      <c r="F96" s="110" t="s">
        <v>1208</v>
      </c>
      <c r="G96" s="111">
        <v>1016406.72</v>
      </c>
      <c r="H96" s="112">
        <v>0</v>
      </c>
      <c r="I96" s="112">
        <v>0</v>
      </c>
      <c r="J96" s="112">
        <v>0</v>
      </c>
      <c r="K96" s="112">
        <v>0</v>
      </c>
      <c r="L96" s="112">
        <v>0</v>
      </c>
      <c r="M96" s="112">
        <v>0</v>
      </c>
      <c r="N96" s="112">
        <v>0</v>
      </c>
      <c r="O96" s="112">
        <v>0</v>
      </c>
      <c r="P96" s="112">
        <v>0</v>
      </c>
      <c r="Q96" s="112">
        <v>0</v>
      </c>
      <c r="R96" s="112">
        <v>1016406.72</v>
      </c>
      <c r="S96" s="112">
        <v>0</v>
      </c>
      <c r="T96" s="112">
        <v>0</v>
      </c>
      <c r="U96" s="112">
        <v>0</v>
      </c>
    </row>
    <row r="97" ht="13.5" customHeight="1" spans="1:21">
      <c r="A97" s="109"/>
      <c r="B97" s="109"/>
      <c r="C97" s="109"/>
      <c r="D97" s="110" t="s">
        <v>1216</v>
      </c>
      <c r="E97" s="110" t="s">
        <v>259</v>
      </c>
      <c r="F97" s="109"/>
      <c r="G97" s="111">
        <v>305195</v>
      </c>
      <c r="H97" s="112">
        <v>0</v>
      </c>
      <c r="I97" s="112">
        <v>0</v>
      </c>
      <c r="J97" s="112">
        <v>0</v>
      </c>
      <c r="K97" s="112">
        <v>0</v>
      </c>
      <c r="L97" s="112">
        <v>0</v>
      </c>
      <c r="M97" s="112">
        <v>0</v>
      </c>
      <c r="N97" s="112">
        <v>0</v>
      </c>
      <c r="O97" s="112">
        <v>0</v>
      </c>
      <c r="P97" s="112">
        <v>0</v>
      </c>
      <c r="Q97" s="112">
        <v>0</v>
      </c>
      <c r="R97" s="112">
        <v>305195</v>
      </c>
      <c r="S97" s="112">
        <v>0</v>
      </c>
      <c r="T97" s="112">
        <v>0</v>
      </c>
      <c r="U97" s="112">
        <v>0</v>
      </c>
    </row>
    <row r="98" ht="13.5" customHeight="1" spans="1:21">
      <c r="A98" s="110" t="s">
        <v>244</v>
      </c>
      <c r="B98" s="109"/>
      <c r="C98" s="109"/>
      <c r="D98" s="109"/>
      <c r="E98" s="110" t="s">
        <v>245</v>
      </c>
      <c r="F98" s="109"/>
      <c r="G98" s="111">
        <v>305195</v>
      </c>
      <c r="H98" s="112">
        <v>0</v>
      </c>
      <c r="I98" s="112">
        <v>0</v>
      </c>
      <c r="J98" s="112">
        <v>0</v>
      </c>
      <c r="K98" s="112">
        <v>0</v>
      </c>
      <c r="L98" s="112">
        <v>0</v>
      </c>
      <c r="M98" s="112">
        <v>0</v>
      </c>
      <c r="N98" s="112">
        <v>0</v>
      </c>
      <c r="O98" s="112">
        <v>0</v>
      </c>
      <c r="P98" s="112">
        <v>0</v>
      </c>
      <c r="Q98" s="112">
        <v>0</v>
      </c>
      <c r="R98" s="112">
        <v>305195</v>
      </c>
      <c r="S98" s="112">
        <v>0</v>
      </c>
      <c r="T98" s="112">
        <v>0</v>
      </c>
      <c r="U98" s="112">
        <v>0</v>
      </c>
    </row>
    <row r="99" ht="13.5" customHeight="1" spans="1:21">
      <c r="A99" s="109"/>
      <c r="B99" s="110" t="s">
        <v>250</v>
      </c>
      <c r="C99" s="109"/>
      <c r="D99" s="109"/>
      <c r="E99" s="110" t="s">
        <v>251</v>
      </c>
      <c r="F99" s="109"/>
      <c r="G99" s="111">
        <v>305195</v>
      </c>
      <c r="H99" s="112">
        <v>0</v>
      </c>
      <c r="I99" s="112">
        <v>0</v>
      </c>
      <c r="J99" s="112">
        <v>0</v>
      </c>
      <c r="K99" s="112">
        <v>0</v>
      </c>
      <c r="L99" s="112">
        <v>0</v>
      </c>
      <c r="M99" s="112">
        <v>0</v>
      </c>
      <c r="N99" s="112">
        <v>0</v>
      </c>
      <c r="O99" s="112">
        <v>0</v>
      </c>
      <c r="P99" s="112">
        <v>0</v>
      </c>
      <c r="Q99" s="112">
        <v>0</v>
      </c>
      <c r="R99" s="112">
        <v>305195</v>
      </c>
      <c r="S99" s="112">
        <v>0</v>
      </c>
      <c r="T99" s="112">
        <v>0</v>
      </c>
      <c r="U99" s="112">
        <v>0</v>
      </c>
    </row>
    <row r="100" ht="13.5" customHeight="1" spans="1:21">
      <c r="A100" s="110" t="s">
        <v>244</v>
      </c>
      <c r="B100" s="110" t="s">
        <v>250</v>
      </c>
      <c r="C100" s="110" t="s">
        <v>1214</v>
      </c>
      <c r="D100" s="109"/>
      <c r="E100" s="110" t="s">
        <v>256</v>
      </c>
      <c r="F100" s="110" t="s">
        <v>1208</v>
      </c>
      <c r="G100" s="111">
        <v>305195</v>
      </c>
      <c r="H100" s="112">
        <v>0</v>
      </c>
      <c r="I100" s="112">
        <v>0</v>
      </c>
      <c r="J100" s="112">
        <v>0</v>
      </c>
      <c r="K100" s="112">
        <v>0</v>
      </c>
      <c r="L100" s="112">
        <v>0</v>
      </c>
      <c r="M100" s="112">
        <v>0</v>
      </c>
      <c r="N100" s="112">
        <v>0</v>
      </c>
      <c r="O100" s="112">
        <v>0</v>
      </c>
      <c r="P100" s="112">
        <v>0</v>
      </c>
      <c r="Q100" s="112">
        <v>0</v>
      </c>
      <c r="R100" s="112">
        <v>305195</v>
      </c>
      <c r="S100" s="112">
        <v>0</v>
      </c>
      <c r="T100" s="112">
        <v>0</v>
      </c>
      <c r="U100" s="112">
        <v>0</v>
      </c>
    </row>
    <row r="101" ht="13.5" customHeight="1" spans="1:21">
      <c r="A101" s="109"/>
      <c r="B101" s="109"/>
      <c r="C101" s="109"/>
      <c r="D101" s="110" t="s">
        <v>1217</v>
      </c>
      <c r="E101" s="110" t="s">
        <v>260</v>
      </c>
      <c r="F101" s="109"/>
      <c r="G101" s="111">
        <v>1502846.64</v>
      </c>
      <c r="H101" s="112">
        <v>0</v>
      </c>
      <c r="I101" s="112">
        <v>0</v>
      </c>
      <c r="J101" s="112">
        <v>0</v>
      </c>
      <c r="K101" s="112">
        <v>0</v>
      </c>
      <c r="L101" s="112">
        <v>0</v>
      </c>
      <c r="M101" s="112">
        <v>0</v>
      </c>
      <c r="N101" s="112">
        <v>0</v>
      </c>
      <c r="O101" s="112">
        <v>0</v>
      </c>
      <c r="P101" s="112">
        <v>0</v>
      </c>
      <c r="Q101" s="112">
        <v>0</v>
      </c>
      <c r="R101" s="112">
        <v>1502846.64</v>
      </c>
      <c r="S101" s="112">
        <v>0</v>
      </c>
      <c r="T101" s="112">
        <v>0</v>
      </c>
      <c r="U101" s="112">
        <v>0</v>
      </c>
    </row>
    <row r="102" ht="13.5" customHeight="1" spans="1:21">
      <c r="A102" s="110" t="s">
        <v>244</v>
      </c>
      <c r="B102" s="109"/>
      <c r="C102" s="109"/>
      <c r="D102" s="109"/>
      <c r="E102" s="110" t="s">
        <v>245</v>
      </c>
      <c r="F102" s="109"/>
      <c r="G102" s="111">
        <v>1502846.64</v>
      </c>
      <c r="H102" s="112">
        <v>0</v>
      </c>
      <c r="I102" s="112">
        <v>0</v>
      </c>
      <c r="J102" s="112">
        <v>0</v>
      </c>
      <c r="K102" s="112">
        <v>0</v>
      </c>
      <c r="L102" s="112">
        <v>0</v>
      </c>
      <c r="M102" s="112">
        <v>0</v>
      </c>
      <c r="N102" s="112">
        <v>0</v>
      </c>
      <c r="O102" s="112">
        <v>0</v>
      </c>
      <c r="P102" s="112">
        <v>0</v>
      </c>
      <c r="Q102" s="112">
        <v>0</v>
      </c>
      <c r="R102" s="112">
        <v>1502846.64</v>
      </c>
      <c r="S102" s="112">
        <v>0</v>
      </c>
      <c r="T102" s="112">
        <v>0</v>
      </c>
      <c r="U102" s="112">
        <v>0</v>
      </c>
    </row>
    <row r="103" ht="13.5" customHeight="1" spans="1:21">
      <c r="A103" s="109"/>
      <c r="B103" s="110" t="s">
        <v>250</v>
      </c>
      <c r="C103" s="109"/>
      <c r="D103" s="109"/>
      <c r="E103" s="110" t="s">
        <v>251</v>
      </c>
      <c r="F103" s="109"/>
      <c r="G103" s="111">
        <v>1502846.64</v>
      </c>
      <c r="H103" s="112">
        <v>0</v>
      </c>
      <c r="I103" s="112">
        <v>0</v>
      </c>
      <c r="J103" s="112">
        <v>0</v>
      </c>
      <c r="K103" s="112">
        <v>0</v>
      </c>
      <c r="L103" s="112">
        <v>0</v>
      </c>
      <c r="M103" s="112">
        <v>0</v>
      </c>
      <c r="N103" s="112">
        <v>0</v>
      </c>
      <c r="O103" s="112">
        <v>0</v>
      </c>
      <c r="P103" s="112">
        <v>0</v>
      </c>
      <c r="Q103" s="112">
        <v>0</v>
      </c>
      <c r="R103" s="112">
        <v>1502846.64</v>
      </c>
      <c r="S103" s="112">
        <v>0</v>
      </c>
      <c r="T103" s="112">
        <v>0</v>
      </c>
      <c r="U103" s="112">
        <v>0</v>
      </c>
    </row>
    <row r="104" ht="13.5" customHeight="1" spans="1:21">
      <c r="A104" s="110" t="s">
        <v>244</v>
      </c>
      <c r="B104" s="110" t="s">
        <v>250</v>
      </c>
      <c r="C104" s="110" t="s">
        <v>1214</v>
      </c>
      <c r="D104" s="109"/>
      <c r="E104" s="110" t="s">
        <v>256</v>
      </c>
      <c r="F104" s="110" t="s">
        <v>1208</v>
      </c>
      <c r="G104" s="111">
        <v>1502846.64</v>
      </c>
      <c r="H104" s="112">
        <v>0</v>
      </c>
      <c r="I104" s="112">
        <v>0</v>
      </c>
      <c r="J104" s="112">
        <v>0</v>
      </c>
      <c r="K104" s="112">
        <v>0</v>
      </c>
      <c r="L104" s="112">
        <v>0</v>
      </c>
      <c r="M104" s="112">
        <v>0</v>
      </c>
      <c r="N104" s="112">
        <v>0</v>
      </c>
      <c r="O104" s="112">
        <v>0</v>
      </c>
      <c r="P104" s="112">
        <v>0</v>
      </c>
      <c r="Q104" s="112">
        <v>0</v>
      </c>
      <c r="R104" s="112">
        <v>1502846.64</v>
      </c>
      <c r="S104" s="112">
        <v>0</v>
      </c>
      <c r="T104" s="112">
        <v>0</v>
      </c>
      <c r="U104" s="112">
        <v>0</v>
      </c>
    </row>
    <row r="105" ht="13.5" customHeight="1" spans="1:21">
      <c r="A105" s="109"/>
      <c r="B105" s="109"/>
      <c r="C105" s="109"/>
      <c r="D105" s="110" t="s">
        <v>1218</v>
      </c>
      <c r="E105" s="110" t="s">
        <v>277</v>
      </c>
      <c r="F105" s="109"/>
      <c r="G105" s="111">
        <v>2158919</v>
      </c>
      <c r="H105" s="112">
        <v>0</v>
      </c>
      <c r="I105" s="112">
        <v>0</v>
      </c>
      <c r="J105" s="112">
        <v>0</v>
      </c>
      <c r="K105" s="112">
        <v>0</v>
      </c>
      <c r="L105" s="112">
        <v>0</v>
      </c>
      <c r="M105" s="112">
        <v>0</v>
      </c>
      <c r="N105" s="112">
        <v>0</v>
      </c>
      <c r="O105" s="112">
        <v>0</v>
      </c>
      <c r="P105" s="112">
        <v>0</v>
      </c>
      <c r="Q105" s="112">
        <v>0</v>
      </c>
      <c r="R105" s="112">
        <v>2158919</v>
      </c>
      <c r="S105" s="112">
        <v>0</v>
      </c>
      <c r="T105" s="112">
        <v>0</v>
      </c>
      <c r="U105" s="112">
        <v>0</v>
      </c>
    </row>
    <row r="106" ht="13.5" customHeight="1" spans="1:21">
      <c r="A106" s="110" t="s">
        <v>244</v>
      </c>
      <c r="B106" s="109"/>
      <c r="C106" s="109"/>
      <c r="D106" s="109"/>
      <c r="E106" s="110" t="s">
        <v>245</v>
      </c>
      <c r="F106" s="109"/>
      <c r="G106" s="111">
        <v>2158919</v>
      </c>
      <c r="H106" s="112">
        <v>0</v>
      </c>
      <c r="I106" s="112">
        <v>0</v>
      </c>
      <c r="J106" s="112">
        <v>0</v>
      </c>
      <c r="K106" s="112">
        <v>0</v>
      </c>
      <c r="L106" s="112">
        <v>0</v>
      </c>
      <c r="M106" s="112">
        <v>0</v>
      </c>
      <c r="N106" s="112">
        <v>0</v>
      </c>
      <c r="O106" s="112">
        <v>0</v>
      </c>
      <c r="P106" s="112">
        <v>0</v>
      </c>
      <c r="Q106" s="112">
        <v>0</v>
      </c>
      <c r="R106" s="112">
        <v>2158919</v>
      </c>
      <c r="S106" s="112">
        <v>0</v>
      </c>
      <c r="T106" s="112">
        <v>0</v>
      </c>
      <c r="U106" s="112">
        <v>0</v>
      </c>
    </row>
    <row r="107" ht="13.5" customHeight="1" spans="1:21">
      <c r="A107" s="109"/>
      <c r="B107" s="110" t="s">
        <v>250</v>
      </c>
      <c r="C107" s="109"/>
      <c r="D107" s="109"/>
      <c r="E107" s="110" t="s">
        <v>251</v>
      </c>
      <c r="F107" s="109"/>
      <c r="G107" s="111">
        <v>2158919</v>
      </c>
      <c r="H107" s="112">
        <v>0</v>
      </c>
      <c r="I107" s="112">
        <v>0</v>
      </c>
      <c r="J107" s="112">
        <v>0</v>
      </c>
      <c r="K107" s="112">
        <v>0</v>
      </c>
      <c r="L107" s="112">
        <v>0</v>
      </c>
      <c r="M107" s="112">
        <v>0</v>
      </c>
      <c r="N107" s="112">
        <v>0</v>
      </c>
      <c r="O107" s="112">
        <v>0</v>
      </c>
      <c r="P107" s="112">
        <v>0</v>
      </c>
      <c r="Q107" s="112">
        <v>0</v>
      </c>
      <c r="R107" s="112">
        <v>2158919</v>
      </c>
      <c r="S107" s="112">
        <v>0</v>
      </c>
      <c r="T107" s="112">
        <v>0</v>
      </c>
      <c r="U107" s="112">
        <v>0</v>
      </c>
    </row>
    <row r="108" ht="13.5" customHeight="1" spans="1:21">
      <c r="A108" s="110" t="s">
        <v>244</v>
      </c>
      <c r="B108" s="110" t="s">
        <v>250</v>
      </c>
      <c r="C108" s="110" t="s">
        <v>1219</v>
      </c>
      <c r="D108" s="109"/>
      <c r="E108" s="110" t="s">
        <v>276</v>
      </c>
      <c r="F108" s="110" t="s">
        <v>1208</v>
      </c>
      <c r="G108" s="111">
        <v>2158919</v>
      </c>
      <c r="H108" s="112">
        <v>0</v>
      </c>
      <c r="I108" s="112">
        <v>0</v>
      </c>
      <c r="J108" s="112">
        <v>0</v>
      </c>
      <c r="K108" s="112">
        <v>0</v>
      </c>
      <c r="L108" s="112">
        <v>0</v>
      </c>
      <c r="M108" s="112">
        <v>0</v>
      </c>
      <c r="N108" s="112">
        <v>0</v>
      </c>
      <c r="O108" s="112">
        <v>0</v>
      </c>
      <c r="P108" s="112">
        <v>0</v>
      </c>
      <c r="Q108" s="112">
        <v>0</v>
      </c>
      <c r="R108" s="112">
        <v>2158919</v>
      </c>
      <c r="S108" s="112">
        <v>0</v>
      </c>
      <c r="T108" s="112">
        <v>0</v>
      </c>
      <c r="U108" s="112">
        <v>0</v>
      </c>
    </row>
    <row r="109" ht="13.5" customHeight="1" spans="1:21">
      <c r="A109" s="109"/>
      <c r="B109" s="109"/>
      <c r="C109" s="109"/>
      <c r="D109" s="110" t="s">
        <v>1220</v>
      </c>
      <c r="E109" s="110" t="s">
        <v>261</v>
      </c>
      <c r="F109" s="109"/>
      <c r="G109" s="111">
        <v>865750</v>
      </c>
      <c r="H109" s="112">
        <v>0</v>
      </c>
      <c r="I109" s="112">
        <v>0</v>
      </c>
      <c r="J109" s="112">
        <v>0</v>
      </c>
      <c r="K109" s="112">
        <v>0</v>
      </c>
      <c r="L109" s="112">
        <v>0</v>
      </c>
      <c r="M109" s="112">
        <v>0</v>
      </c>
      <c r="N109" s="112">
        <v>0</v>
      </c>
      <c r="O109" s="112">
        <v>0</v>
      </c>
      <c r="P109" s="112">
        <v>0</v>
      </c>
      <c r="Q109" s="112">
        <v>0</v>
      </c>
      <c r="R109" s="112">
        <v>865750</v>
      </c>
      <c r="S109" s="112">
        <v>0</v>
      </c>
      <c r="T109" s="112">
        <v>0</v>
      </c>
      <c r="U109" s="112">
        <v>0</v>
      </c>
    </row>
    <row r="110" ht="13.5" customHeight="1" spans="1:21">
      <c r="A110" s="110" t="s">
        <v>244</v>
      </c>
      <c r="B110" s="109"/>
      <c r="C110" s="109"/>
      <c r="D110" s="109"/>
      <c r="E110" s="110" t="s">
        <v>245</v>
      </c>
      <c r="F110" s="109"/>
      <c r="G110" s="111">
        <v>865750</v>
      </c>
      <c r="H110" s="112">
        <v>0</v>
      </c>
      <c r="I110" s="112">
        <v>0</v>
      </c>
      <c r="J110" s="112">
        <v>0</v>
      </c>
      <c r="K110" s="112">
        <v>0</v>
      </c>
      <c r="L110" s="112">
        <v>0</v>
      </c>
      <c r="M110" s="112">
        <v>0</v>
      </c>
      <c r="N110" s="112">
        <v>0</v>
      </c>
      <c r="O110" s="112">
        <v>0</v>
      </c>
      <c r="P110" s="112">
        <v>0</v>
      </c>
      <c r="Q110" s="112">
        <v>0</v>
      </c>
      <c r="R110" s="112">
        <v>865750</v>
      </c>
      <c r="S110" s="112">
        <v>0</v>
      </c>
      <c r="T110" s="112">
        <v>0</v>
      </c>
      <c r="U110" s="112">
        <v>0</v>
      </c>
    </row>
    <row r="111" ht="13.5" customHeight="1" spans="1:21">
      <c r="A111" s="109"/>
      <c r="B111" s="110" t="s">
        <v>250</v>
      </c>
      <c r="C111" s="109"/>
      <c r="D111" s="109"/>
      <c r="E111" s="110" t="s">
        <v>251</v>
      </c>
      <c r="F111" s="109"/>
      <c r="G111" s="111">
        <v>865750</v>
      </c>
      <c r="H111" s="112">
        <v>0</v>
      </c>
      <c r="I111" s="112">
        <v>0</v>
      </c>
      <c r="J111" s="112">
        <v>0</v>
      </c>
      <c r="K111" s="112">
        <v>0</v>
      </c>
      <c r="L111" s="112">
        <v>0</v>
      </c>
      <c r="M111" s="112">
        <v>0</v>
      </c>
      <c r="N111" s="112">
        <v>0</v>
      </c>
      <c r="O111" s="112">
        <v>0</v>
      </c>
      <c r="P111" s="112">
        <v>0</v>
      </c>
      <c r="Q111" s="112">
        <v>0</v>
      </c>
      <c r="R111" s="112">
        <v>865750</v>
      </c>
      <c r="S111" s="112">
        <v>0</v>
      </c>
      <c r="T111" s="112">
        <v>0</v>
      </c>
      <c r="U111" s="112">
        <v>0</v>
      </c>
    </row>
    <row r="112" ht="13.5" customHeight="1" spans="1:21">
      <c r="A112" s="110" t="s">
        <v>244</v>
      </c>
      <c r="B112" s="110" t="s">
        <v>250</v>
      </c>
      <c r="C112" s="110" t="s">
        <v>1214</v>
      </c>
      <c r="D112" s="109"/>
      <c r="E112" s="110" t="s">
        <v>256</v>
      </c>
      <c r="F112" s="110" t="s">
        <v>1208</v>
      </c>
      <c r="G112" s="111">
        <v>865750</v>
      </c>
      <c r="H112" s="112">
        <v>0</v>
      </c>
      <c r="I112" s="112">
        <v>0</v>
      </c>
      <c r="J112" s="112">
        <v>0</v>
      </c>
      <c r="K112" s="112">
        <v>0</v>
      </c>
      <c r="L112" s="112">
        <v>0</v>
      </c>
      <c r="M112" s="112">
        <v>0</v>
      </c>
      <c r="N112" s="112">
        <v>0</v>
      </c>
      <c r="O112" s="112">
        <v>0</v>
      </c>
      <c r="P112" s="112">
        <v>0</v>
      </c>
      <c r="Q112" s="112">
        <v>0</v>
      </c>
      <c r="R112" s="112">
        <v>865750</v>
      </c>
      <c r="S112" s="112">
        <v>0</v>
      </c>
      <c r="T112" s="112">
        <v>0</v>
      </c>
      <c r="U112" s="112">
        <v>0</v>
      </c>
    </row>
    <row r="113" ht="13.5" customHeight="1" spans="1:21">
      <c r="A113" s="109"/>
      <c r="B113" s="109"/>
      <c r="C113" s="109"/>
      <c r="D113" s="110" t="s">
        <v>1221</v>
      </c>
      <c r="E113" s="110" t="s">
        <v>278</v>
      </c>
      <c r="F113" s="109"/>
      <c r="G113" s="111">
        <v>2326350</v>
      </c>
      <c r="H113" s="112">
        <v>0</v>
      </c>
      <c r="I113" s="112">
        <v>0</v>
      </c>
      <c r="J113" s="112">
        <v>0</v>
      </c>
      <c r="K113" s="112">
        <v>0</v>
      </c>
      <c r="L113" s="112">
        <v>10152</v>
      </c>
      <c r="M113" s="112">
        <v>0</v>
      </c>
      <c r="N113" s="112">
        <v>0</v>
      </c>
      <c r="O113" s="112">
        <v>0</v>
      </c>
      <c r="P113" s="112">
        <v>0</v>
      </c>
      <c r="Q113" s="112">
        <v>0</v>
      </c>
      <c r="R113" s="112">
        <v>2316198</v>
      </c>
      <c r="S113" s="112">
        <v>0</v>
      </c>
      <c r="T113" s="112">
        <v>0</v>
      </c>
      <c r="U113" s="112">
        <v>0</v>
      </c>
    </row>
    <row r="114" ht="13.5" customHeight="1" spans="1:21">
      <c r="A114" s="110" t="s">
        <v>244</v>
      </c>
      <c r="B114" s="109"/>
      <c r="C114" s="109"/>
      <c r="D114" s="109"/>
      <c r="E114" s="110" t="s">
        <v>245</v>
      </c>
      <c r="F114" s="109"/>
      <c r="G114" s="111">
        <v>2326350</v>
      </c>
      <c r="H114" s="112">
        <v>0</v>
      </c>
      <c r="I114" s="112">
        <v>0</v>
      </c>
      <c r="J114" s="112">
        <v>0</v>
      </c>
      <c r="K114" s="112">
        <v>0</v>
      </c>
      <c r="L114" s="112">
        <v>10152</v>
      </c>
      <c r="M114" s="112">
        <v>0</v>
      </c>
      <c r="N114" s="112">
        <v>0</v>
      </c>
      <c r="O114" s="112">
        <v>0</v>
      </c>
      <c r="P114" s="112">
        <v>0</v>
      </c>
      <c r="Q114" s="112">
        <v>0</v>
      </c>
      <c r="R114" s="112">
        <v>2316198</v>
      </c>
      <c r="S114" s="112">
        <v>0</v>
      </c>
      <c r="T114" s="112">
        <v>0</v>
      </c>
      <c r="U114" s="112">
        <v>0</v>
      </c>
    </row>
    <row r="115" ht="13.5" customHeight="1" spans="1:21">
      <c r="A115" s="109"/>
      <c r="B115" s="110" t="s">
        <v>250</v>
      </c>
      <c r="C115" s="109"/>
      <c r="D115" s="109"/>
      <c r="E115" s="110" t="s">
        <v>251</v>
      </c>
      <c r="F115" s="109"/>
      <c r="G115" s="111">
        <v>2326350</v>
      </c>
      <c r="H115" s="112">
        <v>0</v>
      </c>
      <c r="I115" s="112">
        <v>0</v>
      </c>
      <c r="J115" s="112">
        <v>0</v>
      </c>
      <c r="K115" s="112">
        <v>0</v>
      </c>
      <c r="L115" s="112">
        <v>10152</v>
      </c>
      <c r="M115" s="112">
        <v>0</v>
      </c>
      <c r="N115" s="112">
        <v>0</v>
      </c>
      <c r="O115" s="112">
        <v>0</v>
      </c>
      <c r="P115" s="112">
        <v>0</v>
      </c>
      <c r="Q115" s="112">
        <v>0</v>
      </c>
      <c r="R115" s="112">
        <v>2316198</v>
      </c>
      <c r="S115" s="112">
        <v>0</v>
      </c>
      <c r="T115" s="112">
        <v>0</v>
      </c>
      <c r="U115" s="112">
        <v>0</v>
      </c>
    </row>
    <row r="116" ht="13.5" customHeight="1" spans="1:21">
      <c r="A116" s="110" t="s">
        <v>244</v>
      </c>
      <c r="B116" s="110" t="s">
        <v>250</v>
      </c>
      <c r="C116" s="110" t="s">
        <v>1219</v>
      </c>
      <c r="D116" s="109"/>
      <c r="E116" s="110" t="s">
        <v>276</v>
      </c>
      <c r="F116" s="110" t="s">
        <v>1208</v>
      </c>
      <c r="G116" s="111">
        <v>2316198</v>
      </c>
      <c r="H116" s="112">
        <v>0</v>
      </c>
      <c r="I116" s="112">
        <v>0</v>
      </c>
      <c r="J116" s="112">
        <v>0</v>
      </c>
      <c r="K116" s="112">
        <v>0</v>
      </c>
      <c r="L116" s="112">
        <v>0</v>
      </c>
      <c r="M116" s="112">
        <v>0</v>
      </c>
      <c r="N116" s="112">
        <v>0</v>
      </c>
      <c r="O116" s="112">
        <v>0</v>
      </c>
      <c r="P116" s="112">
        <v>0</v>
      </c>
      <c r="Q116" s="112">
        <v>0</v>
      </c>
      <c r="R116" s="112">
        <v>2316198</v>
      </c>
      <c r="S116" s="112">
        <v>0</v>
      </c>
      <c r="T116" s="112">
        <v>0</v>
      </c>
      <c r="U116" s="112">
        <v>0</v>
      </c>
    </row>
    <row r="117" ht="13.5" customHeight="1" spans="1:21">
      <c r="A117" s="110" t="s">
        <v>244</v>
      </c>
      <c r="B117" s="110" t="s">
        <v>250</v>
      </c>
      <c r="C117" s="110" t="s">
        <v>1219</v>
      </c>
      <c r="D117" s="109"/>
      <c r="E117" s="110" t="s">
        <v>276</v>
      </c>
      <c r="F117" s="110" t="s">
        <v>1211</v>
      </c>
      <c r="G117" s="111">
        <v>10152</v>
      </c>
      <c r="H117" s="112">
        <v>0</v>
      </c>
      <c r="I117" s="112">
        <v>0</v>
      </c>
      <c r="J117" s="112">
        <v>0</v>
      </c>
      <c r="K117" s="112">
        <v>0</v>
      </c>
      <c r="L117" s="112">
        <v>10152</v>
      </c>
      <c r="M117" s="112">
        <v>0</v>
      </c>
      <c r="N117" s="112">
        <v>0</v>
      </c>
      <c r="O117" s="112">
        <v>0</v>
      </c>
      <c r="P117" s="112">
        <v>0</v>
      </c>
      <c r="Q117" s="112">
        <v>0</v>
      </c>
      <c r="R117" s="112">
        <v>0</v>
      </c>
      <c r="S117" s="112">
        <v>0</v>
      </c>
      <c r="T117" s="112">
        <v>0</v>
      </c>
      <c r="U117" s="112">
        <v>0</v>
      </c>
    </row>
    <row r="118" ht="13.5" customHeight="1" spans="1:21">
      <c r="A118" s="109"/>
      <c r="B118" s="109"/>
      <c r="C118" s="109"/>
      <c r="D118" s="110" t="s">
        <v>813</v>
      </c>
      <c r="E118" s="110" t="s">
        <v>254</v>
      </c>
      <c r="F118" s="109"/>
      <c r="G118" s="111">
        <v>190514.5</v>
      </c>
      <c r="H118" s="112">
        <v>0</v>
      </c>
      <c r="I118" s="112">
        <v>0</v>
      </c>
      <c r="J118" s="112">
        <v>0</v>
      </c>
      <c r="K118" s="112">
        <v>0</v>
      </c>
      <c r="L118" s="112">
        <v>0</v>
      </c>
      <c r="M118" s="112">
        <v>0</v>
      </c>
      <c r="N118" s="112">
        <v>0</v>
      </c>
      <c r="O118" s="112">
        <v>0</v>
      </c>
      <c r="P118" s="112">
        <v>0</v>
      </c>
      <c r="Q118" s="112">
        <v>0</v>
      </c>
      <c r="R118" s="112">
        <v>190514.5</v>
      </c>
      <c r="S118" s="112">
        <v>0</v>
      </c>
      <c r="T118" s="112">
        <v>0</v>
      </c>
      <c r="U118" s="112">
        <v>0</v>
      </c>
    </row>
    <row r="119" ht="13.5" customHeight="1" spans="1:21">
      <c r="A119" s="110" t="s">
        <v>244</v>
      </c>
      <c r="B119" s="109"/>
      <c r="C119" s="109"/>
      <c r="D119" s="109"/>
      <c r="E119" s="110" t="s">
        <v>245</v>
      </c>
      <c r="F119" s="109"/>
      <c r="G119" s="111">
        <v>190514.5</v>
      </c>
      <c r="H119" s="112">
        <v>0</v>
      </c>
      <c r="I119" s="112">
        <v>0</v>
      </c>
      <c r="J119" s="112">
        <v>0</v>
      </c>
      <c r="K119" s="112">
        <v>0</v>
      </c>
      <c r="L119" s="112">
        <v>0</v>
      </c>
      <c r="M119" s="112">
        <v>0</v>
      </c>
      <c r="N119" s="112">
        <v>0</v>
      </c>
      <c r="O119" s="112">
        <v>0</v>
      </c>
      <c r="P119" s="112">
        <v>0</v>
      </c>
      <c r="Q119" s="112">
        <v>0</v>
      </c>
      <c r="R119" s="112">
        <v>190514.5</v>
      </c>
      <c r="S119" s="112">
        <v>0</v>
      </c>
      <c r="T119" s="112">
        <v>0</v>
      </c>
      <c r="U119" s="112">
        <v>0</v>
      </c>
    </row>
    <row r="120" ht="13.5" customHeight="1" spans="1:21">
      <c r="A120" s="109"/>
      <c r="B120" s="110" t="s">
        <v>250</v>
      </c>
      <c r="C120" s="109"/>
      <c r="D120" s="109"/>
      <c r="E120" s="110" t="s">
        <v>251</v>
      </c>
      <c r="F120" s="109"/>
      <c r="G120" s="111">
        <v>190514.5</v>
      </c>
      <c r="H120" s="112">
        <v>0</v>
      </c>
      <c r="I120" s="112">
        <v>0</v>
      </c>
      <c r="J120" s="112">
        <v>0</v>
      </c>
      <c r="K120" s="112">
        <v>0</v>
      </c>
      <c r="L120" s="112">
        <v>0</v>
      </c>
      <c r="M120" s="112">
        <v>0</v>
      </c>
      <c r="N120" s="112">
        <v>0</v>
      </c>
      <c r="O120" s="112">
        <v>0</v>
      </c>
      <c r="P120" s="112">
        <v>0</v>
      </c>
      <c r="Q120" s="112">
        <v>0</v>
      </c>
      <c r="R120" s="112">
        <v>190514.5</v>
      </c>
      <c r="S120" s="112">
        <v>0</v>
      </c>
      <c r="T120" s="112">
        <v>0</v>
      </c>
      <c r="U120" s="112">
        <v>0</v>
      </c>
    </row>
    <row r="121" ht="13.5" customHeight="1" spans="1:21">
      <c r="A121" s="110" t="s">
        <v>244</v>
      </c>
      <c r="B121" s="110" t="s">
        <v>250</v>
      </c>
      <c r="C121" s="110" t="s">
        <v>1222</v>
      </c>
      <c r="D121" s="109"/>
      <c r="E121" s="110" t="s">
        <v>253</v>
      </c>
      <c r="F121" s="110" t="s">
        <v>1208</v>
      </c>
      <c r="G121" s="111">
        <v>190514.5</v>
      </c>
      <c r="H121" s="112">
        <v>0</v>
      </c>
      <c r="I121" s="112">
        <v>0</v>
      </c>
      <c r="J121" s="112">
        <v>0</v>
      </c>
      <c r="K121" s="112">
        <v>0</v>
      </c>
      <c r="L121" s="112">
        <v>0</v>
      </c>
      <c r="M121" s="112">
        <v>0</v>
      </c>
      <c r="N121" s="112">
        <v>0</v>
      </c>
      <c r="O121" s="112">
        <v>0</v>
      </c>
      <c r="P121" s="112">
        <v>0</v>
      </c>
      <c r="Q121" s="112">
        <v>0</v>
      </c>
      <c r="R121" s="112">
        <v>190514.5</v>
      </c>
      <c r="S121" s="112">
        <v>0</v>
      </c>
      <c r="T121" s="112">
        <v>0</v>
      </c>
      <c r="U121" s="112">
        <v>0</v>
      </c>
    </row>
    <row r="122" ht="13.5" customHeight="1" spans="1:21">
      <c r="A122" s="109"/>
      <c r="B122" s="109"/>
      <c r="C122" s="109"/>
      <c r="D122" s="110" t="s">
        <v>1223</v>
      </c>
      <c r="E122" s="110" t="s">
        <v>262</v>
      </c>
      <c r="F122" s="109"/>
      <c r="G122" s="111">
        <v>857708.64</v>
      </c>
      <c r="H122" s="112">
        <v>0</v>
      </c>
      <c r="I122" s="112">
        <v>0</v>
      </c>
      <c r="J122" s="112">
        <v>0</v>
      </c>
      <c r="K122" s="112">
        <v>0</v>
      </c>
      <c r="L122" s="112">
        <v>4716</v>
      </c>
      <c r="M122" s="112">
        <v>0</v>
      </c>
      <c r="N122" s="112">
        <v>0</v>
      </c>
      <c r="O122" s="112">
        <v>0</v>
      </c>
      <c r="P122" s="112">
        <v>0</v>
      </c>
      <c r="Q122" s="112">
        <v>0</v>
      </c>
      <c r="R122" s="112">
        <v>852992.64</v>
      </c>
      <c r="S122" s="112">
        <v>0</v>
      </c>
      <c r="T122" s="112">
        <v>0</v>
      </c>
      <c r="U122" s="112">
        <v>0</v>
      </c>
    </row>
    <row r="123" ht="13.5" customHeight="1" spans="1:21">
      <c r="A123" s="110" t="s">
        <v>244</v>
      </c>
      <c r="B123" s="109"/>
      <c r="C123" s="109"/>
      <c r="D123" s="109"/>
      <c r="E123" s="110" t="s">
        <v>245</v>
      </c>
      <c r="F123" s="109"/>
      <c r="G123" s="111">
        <v>857708.64</v>
      </c>
      <c r="H123" s="112">
        <v>0</v>
      </c>
      <c r="I123" s="112">
        <v>0</v>
      </c>
      <c r="J123" s="112">
        <v>0</v>
      </c>
      <c r="K123" s="112">
        <v>0</v>
      </c>
      <c r="L123" s="112">
        <v>4716</v>
      </c>
      <c r="M123" s="112">
        <v>0</v>
      </c>
      <c r="N123" s="112">
        <v>0</v>
      </c>
      <c r="O123" s="112">
        <v>0</v>
      </c>
      <c r="P123" s="112">
        <v>0</v>
      </c>
      <c r="Q123" s="112">
        <v>0</v>
      </c>
      <c r="R123" s="112">
        <v>852992.64</v>
      </c>
      <c r="S123" s="112">
        <v>0</v>
      </c>
      <c r="T123" s="112">
        <v>0</v>
      </c>
      <c r="U123" s="112">
        <v>0</v>
      </c>
    </row>
    <row r="124" ht="13.5" customHeight="1" spans="1:21">
      <c r="A124" s="109"/>
      <c r="B124" s="110" t="s">
        <v>250</v>
      </c>
      <c r="C124" s="109"/>
      <c r="D124" s="109"/>
      <c r="E124" s="110" t="s">
        <v>251</v>
      </c>
      <c r="F124" s="109"/>
      <c r="G124" s="111">
        <v>857708.64</v>
      </c>
      <c r="H124" s="112">
        <v>0</v>
      </c>
      <c r="I124" s="112">
        <v>0</v>
      </c>
      <c r="J124" s="112">
        <v>0</v>
      </c>
      <c r="K124" s="112">
        <v>0</v>
      </c>
      <c r="L124" s="112">
        <v>4716</v>
      </c>
      <c r="M124" s="112">
        <v>0</v>
      </c>
      <c r="N124" s="112">
        <v>0</v>
      </c>
      <c r="O124" s="112">
        <v>0</v>
      </c>
      <c r="P124" s="112">
        <v>0</v>
      </c>
      <c r="Q124" s="112">
        <v>0</v>
      </c>
      <c r="R124" s="112">
        <v>852992.64</v>
      </c>
      <c r="S124" s="112">
        <v>0</v>
      </c>
      <c r="T124" s="112">
        <v>0</v>
      </c>
      <c r="U124" s="112">
        <v>0</v>
      </c>
    </row>
    <row r="125" ht="13.5" customHeight="1" spans="1:21">
      <c r="A125" s="110" t="s">
        <v>244</v>
      </c>
      <c r="B125" s="110" t="s">
        <v>250</v>
      </c>
      <c r="C125" s="110" t="s">
        <v>1214</v>
      </c>
      <c r="D125" s="109"/>
      <c r="E125" s="110" t="s">
        <v>256</v>
      </c>
      <c r="F125" s="110" t="s">
        <v>1208</v>
      </c>
      <c r="G125" s="111">
        <v>852992.64</v>
      </c>
      <c r="H125" s="112">
        <v>0</v>
      </c>
      <c r="I125" s="112">
        <v>0</v>
      </c>
      <c r="J125" s="112">
        <v>0</v>
      </c>
      <c r="K125" s="112">
        <v>0</v>
      </c>
      <c r="L125" s="112">
        <v>0</v>
      </c>
      <c r="M125" s="112">
        <v>0</v>
      </c>
      <c r="N125" s="112">
        <v>0</v>
      </c>
      <c r="O125" s="112">
        <v>0</v>
      </c>
      <c r="P125" s="112">
        <v>0</v>
      </c>
      <c r="Q125" s="112">
        <v>0</v>
      </c>
      <c r="R125" s="112">
        <v>852992.64</v>
      </c>
      <c r="S125" s="112">
        <v>0</v>
      </c>
      <c r="T125" s="112">
        <v>0</v>
      </c>
      <c r="U125" s="112">
        <v>0</v>
      </c>
    </row>
    <row r="126" ht="13.5" customHeight="1" spans="1:21">
      <c r="A126" s="110" t="s">
        <v>244</v>
      </c>
      <c r="B126" s="110" t="s">
        <v>250</v>
      </c>
      <c r="C126" s="110" t="s">
        <v>1214</v>
      </c>
      <c r="D126" s="109"/>
      <c r="E126" s="110" t="s">
        <v>256</v>
      </c>
      <c r="F126" s="110" t="s">
        <v>1211</v>
      </c>
      <c r="G126" s="111">
        <v>4716</v>
      </c>
      <c r="H126" s="112">
        <v>0</v>
      </c>
      <c r="I126" s="112">
        <v>0</v>
      </c>
      <c r="J126" s="112">
        <v>0</v>
      </c>
      <c r="K126" s="112">
        <v>0</v>
      </c>
      <c r="L126" s="112">
        <v>4716</v>
      </c>
      <c r="M126" s="112">
        <v>0</v>
      </c>
      <c r="N126" s="112">
        <v>0</v>
      </c>
      <c r="O126" s="112">
        <v>0</v>
      </c>
      <c r="P126" s="112">
        <v>0</v>
      </c>
      <c r="Q126" s="112">
        <v>0</v>
      </c>
      <c r="R126" s="112">
        <v>0</v>
      </c>
      <c r="S126" s="112">
        <v>0</v>
      </c>
      <c r="T126" s="112">
        <v>0</v>
      </c>
      <c r="U126" s="112">
        <v>0</v>
      </c>
    </row>
    <row r="127" ht="13.5" customHeight="1" spans="1:21">
      <c r="A127" s="109"/>
      <c r="B127" s="109"/>
      <c r="C127" s="109"/>
      <c r="D127" s="110" t="s">
        <v>1224</v>
      </c>
      <c r="E127" s="110" t="s">
        <v>263</v>
      </c>
      <c r="F127" s="109"/>
      <c r="G127" s="111">
        <v>150238</v>
      </c>
      <c r="H127" s="112">
        <v>0</v>
      </c>
      <c r="I127" s="112">
        <v>0</v>
      </c>
      <c r="J127" s="112">
        <v>0</v>
      </c>
      <c r="K127" s="112">
        <v>0</v>
      </c>
      <c r="L127" s="112">
        <v>0</v>
      </c>
      <c r="M127" s="112">
        <v>0</v>
      </c>
      <c r="N127" s="112">
        <v>0</v>
      </c>
      <c r="O127" s="112">
        <v>0</v>
      </c>
      <c r="P127" s="112">
        <v>0</v>
      </c>
      <c r="Q127" s="112">
        <v>0</v>
      </c>
      <c r="R127" s="112">
        <v>150238</v>
      </c>
      <c r="S127" s="112">
        <v>0</v>
      </c>
      <c r="T127" s="112">
        <v>0</v>
      </c>
      <c r="U127" s="112">
        <v>0</v>
      </c>
    </row>
    <row r="128" ht="13.5" customHeight="1" spans="1:21">
      <c r="A128" s="110" t="s">
        <v>244</v>
      </c>
      <c r="B128" s="109"/>
      <c r="C128" s="109"/>
      <c r="D128" s="109"/>
      <c r="E128" s="110" t="s">
        <v>245</v>
      </c>
      <c r="F128" s="109"/>
      <c r="G128" s="111">
        <v>150238</v>
      </c>
      <c r="H128" s="112">
        <v>0</v>
      </c>
      <c r="I128" s="112">
        <v>0</v>
      </c>
      <c r="J128" s="112">
        <v>0</v>
      </c>
      <c r="K128" s="112">
        <v>0</v>
      </c>
      <c r="L128" s="112">
        <v>0</v>
      </c>
      <c r="M128" s="112">
        <v>0</v>
      </c>
      <c r="N128" s="112">
        <v>0</v>
      </c>
      <c r="O128" s="112">
        <v>0</v>
      </c>
      <c r="P128" s="112">
        <v>0</v>
      </c>
      <c r="Q128" s="112">
        <v>0</v>
      </c>
      <c r="R128" s="112">
        <v>150238</v>
      </c>
      <c r="S128" s="112">
        <v>0</v>
      </c>
      <c r="T128" s="112">
        <v>0</v>
      </c>
      <c r="U128" s="112">
        <v>0</v>
      </c>
    </row>
    <row r="129" ht="13.5" customHeight="1" spans="1:21">
      <c r="A129" s="109"/>
      <c r="B129" s="110" t="s">
        <v>250</v>
      </c>
      <c r="C129" s="109"/>
      <c r="D129" s="109"/>
      <c r="E129" s="110" t="s">
        <v>251</v>
      </c>
      <c r="F129" s="109"/>
      <c r="G129" s="111">
        <v>150238</v>
      </c>
      <c r="H129" s="112">
        <v>0</v>
      </c>
      <c r="I129" s="112">
        <v>0</v>
      </c>
      <c r="J129" s="112">
        <v>0</v>
      </c>
      <c r="K129" s="112">
        <v>0</v>
      </c>
      <c r="L129" s="112">
        <v>0</v>
      </c>
      <c r="M129" s="112">
        <v>0</v>
      </c>
      <c r="N129" s="112">
        <v>0</v>
      </c>
      <c r="O129" s="112">
        <v>0</v>
      </c>
      <c r="P129" s="112">
        <v>0</v>
      </c>
      <c r="Q129" s="112">
        <v>0</v>
      </c>
      <c r="R129" s="112">
        <v>150238</v>
      </c>
      <c r="S129" s="112">
        <v>0</v>
      </c>
      <c r="T129" s="112">
        <v>0</v>
      </c>
      <c r="U129" s="112">
        <v>0</v>
      </c>
    </row>
    <row r="130" ht="13.5" customHeight="1" spans="1:21">
      <c r="A130" s="110" t="s">
        <v>244</v>
      </c>
      <c r="B130" s="110" t="s">
        <v>250</v>
      </c>
      <c r="C130" s="110" t="s">
        <v>1214</v>
      </c>
      <c r="D130" s="109"/>
      <c r="E130" s="110" t="s">
        <v>256</v>
      </c>
      <c r="F130" s="110" t="s">
        <v>1208</v>
      </c>
      <c r="G130" s="111">
        <v>150238</v>
      </c>
      <c r="H130" s="112">
        <v>0</v>
      </c>
      <c r="I130" s="112">
        <v>0</v>
      </c>
      <c r="J130" s="112">
        <v>0</v>
      </c>
      <c r="K130" s="112">
        <v>0</v>
      </c>
      <c r="L130" s="112">
        <v>0</v>
      </c>
      <c r="M130" s="112">
        <v>0</v>
      </c>
      <c r="N130" s="112">
        <v>0</v>
      </c>
      <c r="O130" s="112">
        <v>0</v>
      </c>
      <c r="P130" s="112">
        <v>0</v>
      </c>
      <c r="Q130" s="112">
        <v>0</v>
      </c>
      <c r="R130" s="112">
        <v>150238</v>
      </c>
      <c r="S130" s="112">
        <v>0</v>
      </c>
      <c r="T130" s="112">
        <v>0</v>
      </c>
      <c r="U130" s="112">
        <v>0</v>
      </c>
    </row>
    <row r="131" ht="13.5" customHeight="1" spans="1:21">
      <c r="A131" s="109"/>
      <c r="B131" s="109"/>
      <c r="C131" s="109"/>
      <c r="D131" s="110" t="s">
        <v>1225</v>
      </c>
      <c r="E131" s="110" t="s">
        <v>264</v>
      </c>
      <c r="F131" s="109"/>
      <c r="G131" s="111">
        <v>391819.68</v>
      </c>
      <c r="H131" s="112">
        <v>0</v>
      </c>
      <c r="I131" s="112">
        <v>0</v>
      </c>
      <c r="J131" s="112">
        <v>0</v>
      </c>
      <c r="K131" s="112">
        <v>0</v>
      </c>
      <c r="L131" s="112">
        <v>0</v>
      </c>
      <c r="M131" s="112">
        <v>0</v>
      </c>
      <c r="N131" s="112">
        <v>0</v>
      </c>
      <c r="O131" s="112">
        <v>0</v>
      </c>
      <c r="P131" s="112">
        <v>0</v>
      </c>
      <c r="Q131" s="112">
        <v>0</v>
      </c>
      <c r="R131" s="112">
        <v>391819.68</v>
      </c>
      <c r="S131" s="112">
        <v>0</v>
      </c>
      <c r="T131" s="112">
        <v>0</v>
      </c>
      <c r="U131" s="112">
        <v>0</v>
      </c>
    </row>
    <row r="132" ht="13.5" customHeight="1" spans="1:21">
      <c r="A132" s="110" t="s">
        <v>244</v>
      </c>
      <c r="B132" s="109"/>
      <c r="C132" s="109"/>
      <c r="D132" s="109"/>
      <c r="E132" s="110" t="s">
        <v>245</v>
      </c>
      <c r="F132" s="109"/>
      <c r="G132" s="111">
        <v>391819.68</v>
      </c>
      <c r="H132" s="112">
        <v>0</v>
      </c>
      <c r="I132" s="112">
        <v>0</v>
      </c>
      <c r="J132" s="112">
        <v>0</v>
      </c>
      <c r="K132" s="112">
        <v>0</v>
      </c>
      <c r="L132" s="112">
        <v>0</v>
      </c>
      <c r="M132" s="112">
        <v>0</v>
      </c>
      <c r="N132" s="112">
        <v>0</v>
      </c>
      <c r="O132" s="112">
        <v>0</v>
      </c>
      <c r="P132" s="112">
        <v>0</v>
      </c>
      <c r="Q132" s="112">
        <v>0</v>
      </c>
      <c r="R132" s="112">
        <v>391819.68</v>
      </c>
      <c r="S132" s="112">
        <v>0</v>
      </c>
      <c r="T132" s="112">
        <v>0</v>
      </c>
      <c r="U132" s="112">
        <v>0</v>
      </c>
    </row>
    <row r="133" ht="13.5" customHeight="1" spans="1:21">
      <c r="A133" s="109"/>
      <c r="B133" s="110" t="s">
        <v>250</v>
      </c>
      <c r="C133" s="109"/>
      <c r="D133" s="109"/>
      <c r="E133" s="110" t="s">
        <v>251</v>
      </c>
      <c r="F133" s="109"/>
      <c r="G133" s="111">
        <v>391819.68</v>
      </c>
      <c r="H133" s="112">
        <v>0</v>
      </c>
      <c r="I133" s="112">
        <v>0</v>
      </c>
      <c r="J133" s="112">
        <v>0</v>
      </c>
      <c r="K133" s="112">
        <v>0</v>
      </c>
      <c r="L133" s="112">
        <v>0</v>
      </c>
      <c r="M133" s="112">
        <v>0</v>
      </c>
      <c r="N133" s="112">
        <v>0</v>
      </c>
      <c r="O133" s="112">
        <v>0</v>
      </c>
      <c r="P133" s="112">
        <v>0</v>
      </c>
      <c r="Q133" s="112">
        <v>0</v>
      </c>
      <c r="R133" s="112">
        <v>391819.68</v>
      </c>
      <c r="S133" s="112">
        <v>0</v>
      </c>
      <c r="T133" s="112">
        <v>0</v>
      </c>
      <c r="U133" s="112">
        <v>0</v>
      </c>
    </row>
    <row r="134" ht="13.5" customHeight="1" spans="1:21">
      <c r="A134" s="110" t="s">
        <v>244</v>
      </c>
      <c r="B134" s="110" t="s">
        <v>250</v>
      </c>
      <c r="C134" s="110" t="s">
        <v>1214</v>
      </c>
      <c r="D134" s="109"/>
      <c r="E134" s="110" t="s">
        <v>256</v>
      </c>
      <c r="F134" s="110" t="s">
        <v>1208</v>
      </c>
      <c r="G134" s="111">
        <v>391819.68</v>
      </c>
      <c r="H134" s="112">
        <v>0</v>
      </c>
      <c r="I134" s="112">
        <v>0</v>
      </c>
      <c r="J134" s="112">
        <v>0</v>
      </c>
      <c r="K134" s="112">
        <v>0</v>
      </c>
      <c r="L134" s="112">
        <v>0</v>
      </c>
      <c r="M134" s="112">
        <v>0</v>
      </c>
      <c r="N134" s="112">
        <v>0</v>
      </c>
      <c r="O134" s="112">
        <v>0</v>
      </c>
      <c r="P134" s="112">
        <v>0</v>
      </c>
      <c r="Q134" s="112">
        <v>0</v>
      </c>
      <c r="R134" s="112">
        <v>391819.68</v>
      </c>
      <c r="S134" s="112">
        <v>0</v>
      </c>
      <c r="T134" s="112">
        <v>0</v>
      </c>
      <c r="U134" s="112">
        <v>0</v>
      </c>
    </row>
    <row r="135" ht="13.5" customHeight="1" spans="1:21">
      <c r="A135" s="109"/>
      <c r="B135" s="109"/>
      <c r="C135" s="109"/>
      <c r="D135" s="110" t="s">
        <v>1226</v>
      </c>
      <c r="E135" s="110" t="s">
        <v>265</v>
      </c>
      <c r="F135" s="109"/>
      <c r="G135" s="111">
        <v>273055</v>
      </c>
      <c r="H135" s="112">
        <v>0</v>
      </c>
      <c r="I135" s="112">
        <v>0</v>
      </c>
      <c r="J135" s="112">
        <v>0</v>
      </c>
      <c r="K135" s="112">
        <v>0</v>
      </c>
      <c r="L135" s="112">
        <v>4716</v>
      </c>
      <c r="M135" s="112">
        <v>0</v>
      </c>
      <c r="N135" s="112">
        <v>0</v>
      </c>
      <c r="O135" s="112">
        <v>0</v>
      </c>
      <c r="P135" s="112">
        <v>0</v>
      </c>
      <c r="Q135" s="112">
        <v>0</v>
      </c>
      <c r="R135" s="112">
        <v>268339</v>
      </c>
      <c r="S135" s="112">
        <v>0</v>
      </c>
      <c r="T135" s="112">
        <v>0</v>
      </c>
      <c r="U135" s="112">
        <v>0</v>
      </c>
    </row>
    <row r="136" ht="13.5" customHeight="1" spans="1:21">
      <c r="A136" s="110" t="s">
        <v>244</v>
      </c>
      <c r="B136" s="109"/>
      <c r="C136" s="109"/>
      <c r="D136" s="109"/>
      <c r="E136" s="110" t="s">
        <v>245</v>
      </c>
      <c r="F136" s="109"/>
      <c r="G136" s="111">
        <v>273055</v>
      </c>
      <c r="H136" s="112">
        <v>0</v>
      </c>
      <c r="I136" s="112">
        <v>0</v>
      </c>
      <c r="J136" s="112">
        <v>0</v>
      </c>
      <c r="K136" s="112">
        <v>0</v>
      </c>
      <c r="L136" s="112">
        <v>4716</v>
      </c>
      <c r="M136" s="112">
        <v>0</v>
      </c>
      <c r="N136" s="112">
        <v>0</v>
      </c>
      <c r="O136" s="112">
        <v>0</v>
      </c>
      <c r="P136" s="112">
        <v>0</v>
      </c>
      <c r="Q136" s="112">
        <v>0</v>
      </c>
      <c r="R136" s="112">
        <v>268339</v>
      </c>
      <c r="S136" s="112">
        <v>0</v>
      </c>
      <c r="T136" s="112">
        <v>0</v>
      </c>
      <c r="U136" s="112">
        <v>0</v>
      </c>
    </row>
    <row r="137" ht="13.5" customHeight="1" spans="1:21">
      <c r="A137" s="109"/>
      <c r="B137" s="110" t="s">
        <v>250</v>
      </c>
      <c r="C137" s="109"/>
      <c r="D137" s="109"/>
      <c r="E137" s="110" t="s">
        <v>251</v>
      </c>
      <c r="F137" s="109"/>
      <c r="G137" s="111">
        <v>273055</v>
      </c>
      <c r="H137" s="112">
        <v>0</v>
      </c>
      <c r="I137" s="112">
        <v>0</v>
      </c>
      <c r="J137" s="112">
        <v>0</v>
      </c>
      <c r="K137" s="112">
        <v>0</v>
      </c>
      <c r="L137" s="112">
        <v>4716</v>
      </c>
      <c r="M137" s="112">
        <v>0</v>
      </c>
      <c r="N137" s="112">
        <v>0</v>
      </c>
      <c r="O137" s="112">
        <v>0</v>
      </c>
      <c r="P137" s="112">
        <v>0</v>
      </c>
      <c r="Q137" s="112">
        <v>0</v>
      </c>
      <c r="R137" s="112">
        <v>268339</v>
      </c>
      <c r="S137" s="112">
        <v>0</v>
      </c>
      <c r="T137" s="112">
        <v>0</v>
      </c>
      <c r="U137" s="112">
        <v>0</v>
      </c>
    </row>
    <row r="138" ht="13.5" customHeight="1" spans="1:21">
      <c r="A138" s="110" t="s">
        <v>244</v>
      </c>
      <c r="B138" s="110" t="s">
        <v>250</v>
      </c>
      <c r="C138" s="110" t="s">
        <v>1214</v>
      </c>
      <c r="D138" s="109"/>
      <c r="E138" s="110" t="s">
        <v>256</v>
      </c>
      <c r="F138" s="110" t="s">
        <v>1208</v>
      </c>
      <c r="G138" s="111">
        <v>268339</v>
      </c>
      <c r="H138" s="112">
        <v>0</v>
      </c>
      <c r="I138" s="112">
        <v>0</v>
      </c>
      <c r="J138" s="112">
        <v>0</v>
      </c>
      <c r="K138" s="112">
        <v>0</v>
      </c>
      <c r="L138" s="112">
        <v>0</v>
      </c>
      <c r="M138" s="112">
        <v>0</v>
      </c>
      <c r="N138" s="112">
        <v>0</v>
      </c>
      <c r="O138" s="112">
        <v>0</v>
      </c>
      <c r="P138" s="112">
        <v>0</v>
      </c>
      <c r="Q138" s="112">
        <v>0</v>
      </c>
      <c r="R138" s="112">
        <v>268339</v>
      </c>
      <c r="S138" s="112">
        <v>0</v>
      </c>
      <c r="T138" s="112">
        <v>0</v>
      </c>
      <c r="U138" s="112">
        <v>0</v>
      </c>
    </row>
    <row r="139" ht="13.5" customHeight="1" spans="1:21">
      <c r="A139" s="110" t="s">
        <v>244</v>
      </c>
      <c r="B139" s="110" t="s">
        <v>250</v>
      </c>
      <c r="C139" s="110" t="s">
        <v>1214</v>
      </c>
      <c r="D139" s="109"/>
      <c r="E139" s="110" t="s">
        <v>256</v>
      </c>
      <c r="F139" s="110" t="s">
        <v>1211</v>
      </c>
      <c r="G139" s="111">
        <v>4716</v>
      </c>
      <c r="H139" s="112">
        <v>0</v>
      </c>
      <c r="I139" s="112">
        <v>0</v>
      </c>
      <c r="J139" s="112">
        <v>0</v>
      </c>
      <c r="K139" s="112">
        <v>0</v>
      </c>
      <c r="L139" s="112">
        <v>4716</v>
      </c>
      <c r="M139" s="112">
        <v>0</v>
      </c>
      <c r="N139" s="112">
        <v>0</v>
      </c>
      <c r="O139" s="112">
        <v>0</v>
      </c>
      <c r="P139" s="112">
        <v>0</v>
      </c>
      <c r="Q139" s="112">
        <v>0</v>
      </c>
      <c r="R139" s="112">
        <v>0</v>
      </c>
      <c r="S139" s="112">
        <v>0</v>
      </c>
      <c r="T139" s="112">
        <v>0</v>
      </c>
      <c r="U139" s="112">
        <v>0</v>
      </c>
    </row>
    <row r="140" ht="13.5" customHeight="1" spans="1:21">
      <c r="A140" s="109"/>
      <c r="B140" s="109"/>
      <c r="C140" s="109"/>
      <c r="D140" s="110" t="s">
        <v>1227</v>
      </c>
      <c r="E140" s="110" t="s">
        <v>266</v>
      </c>
      <c r="F140" s="109"/>
      <c r="G140" s="111">
        <v>278574.62</v>
      </c>
      <c r="H140" s="112">
        <v>0</v>
      </c>
      <c r="I140" s="112">
        <v>0</v>
      </c>
      <c r="J140" s="112">
        <v>0</v>
      </c>
      <c r="K140" s="112">
        <v>0</v>
      </c>
      <c r="L140" s="112">
        <v>0</v>
      </c>
      <c r="M140" s="112">
        <v>0</v>
      </c>
      <c r="N140" s="112">
        <v>0</v>
      </c>
      <c r="O140" s="112">
        <v>0</v>
      </c>
      <c r="P140" s="112">
        <v>0</v>
      </c>
      <c r="Q140" s="112">
        <v>0</v>
      </c>
      <c r="R140" s="112">
        <v>278574.62</v>
      </c>
      <c r="S140" s="112">
        <v>0</v>
      </c>
      <c r="T140" s="112">
        <v>0</v>
      </c>
      <c r="U140" s="112">
        <v>0</v>
      </c>
    </row>
    <row r="141" ht="13.5" customHeight="1" spans="1:21">
      <c r="A141" s="110" t="s">
        <v>244</v>
      </c>
      <c r="B141" s="109"/>
      <c r="C141" s="109"/>
      <c r="D141" s="109"/>
      <c r="E141" s="110" t="s">
        <v>245</v>
      </c>
      <c r="F141" s="109"/>
      <c r="G141" s="111">
        <v>278574.62</v>
      </c>
      <c r="H141" s="112">
        <v>0</v>
      </c>
      <c r="I141" s="112">
        <v>0</v>
      </c>
      <c r="J141" s="112">
        <v>0</v>
      </c>
      <c r="K141" s="112">
        <v>0</v>
      </c>
      <c r="L141" s="112">
        <v>0</v>
      </c>
      <c r="M141" s="112">
        <v>0</v>
      </c>
      <c r="N141" s="112">
        <v>0</v>
      </c>
      <c r="O141" s="112">
        <v>0</v>
      </c>
      <c r="P141" s="112">
        <v>0</v>
      </c>
      <c r="Q141" s="112">
        <v>0</v>
      </c>
      <c r="R141" s="112">
        <v>278574.62</v>
      </c>
      <c r="S141" s="112">
        <v>0</v>
      </c>
      <c r="T141" s="112">
        <v>0</v>
      </c>
      <c r="U141" s="112">
        <v>0</v>
      </c>
    </row>
    <row r="142" ht="13.5" customHeight="1" spans="1:21">
      <c r="A142" s="109"/>
      <c r="B142" s="110" t="s">
        <v>250</v>
      </c>
      <c r="C142" s="109"/>
      <c r="D142" s="109"/>
      <c r="E142" s="110" t="s">
        <v>251</v>
      </c>
      <c r="F142" s="109"/>
      <c r="G142" s="111">
        <v>278574.62</v>
      </c>
      <c r="H142" s="112">
        <v>0</v>
      </c>
      <c r="I142" s="112">
        <v>0</v>
      </c>
      <c r="J142" s="112">
        <v>0</v>
      </c>
      <c r="K142" s="112">
        <v>0</v>
      </c>
      <c r="L142" s="112">
        <v>0</v>
      </c>
      <c r="M142" s="112">
        <v>0</v>
      </c>
      <c r="N142" s="112">
        <v>0</v>
      </c>
      <c r="O142" s="112">
        <v>0</v>
      </c>
      <c r="P142" s="112">
        <v>0</v>
      </c>
      <c r="Q142" s="112">
        <v>0</v>
      </c>
      <c r="R142" s="112">
        <v>278574.62</v>
      </c>
      <c r="S142" s="112">
        <v>0</v>
      </c>
      <c r="T142" s="112">
        <v>0</v>
      </c>
      <c r="U142" s="112">
        <v>0</v>
      </c>
    </row>
    <row r="143" ht="13.5" customHeight="1" spans="1:21">
      <c r="A143" s="110" t="s">
        <v>244</v>
      </c>
      <c r="B143" s="110" t="s">
        <v>250</v>
      </c>
      <c r="C143" s="110" t="s">
        <v>1214</v>
      </c>
      <c r="D143" s="109"/>
      <c r="E143" s="110" t="s">
        <v>256</v>
      </c>
      <c r="F143" s="110" t="s">
        <v>1208</v>
      </c>
      <c r="G143" s="111">
        <v>278574.62</v>
      </c>
      <c r="H143" s="112">
        <v>0</v>
      </c>
      <c r="I143" s="112">
        <v>0</v>
      </c>
      <c r="J143" s="112">
        <v>0</v>
      </c>
      <c r="K143" s="112">
        <v>0</v>
      </c>
      <c r="L143" s="112">
        <v>0</v>
      </c>
      <c r="M143" s="112">
        <v>0</v>
      </c>
      <c r="N143" s="112">
        <v>0</v>
      </c>
      <c r="O143" s="112">
        <v>0</v>
      </c>
      <c r="P143" s="112">
        <v>0</v>
      </c>
      <c r="Q143" s="112">
        <v>0</v>
      </c>
      <c r="R143" s="112">
        <v>278574.62</v>
      </c>
      <c r="S143" s="112">
        <v>0</v>
      </c>
      <c r="T143" s="112">
        <v>0</v>
      </c>
      <c r="U143" s="112">
        <v>0</v>
      </c>
    </row>
    <row r="144" ht="13.5" customHeight="1" spans="1:21">
      <c r="A144" s="109"/>
      <c r="B144" s="109"/>
      <c r="C144" s="109"/>
      <c r="D144" s="110" t="s">
        <v>1228</v>
      </c>
      <c r="E144" s="110" t="s">
        <v>267</v>
      </c>
      <c r="F144" s="109"/>
      <c r="G144" s="111">
        <v>281563.92</v>
      </c>
      <c r="H144" s="112">
        <v>0</v>
      </c>
      <c r="I144" s="112">
        <v>0</v>
      </c>
      <c r="J144" s="112">
        <v>0</v>
      </c>
      <c r="K144" s="112">
        <v>0</v>
      </c>
      <c r="L144" s="112">
        <v>0</v>
      </c>
      <c r="M144" s="112">
        <v>0</v>
      </c>
      <c r="N144" s="112">
        <v>0</v>
      </c>
      <c r="O144" s="112">
        <v>0</v>
      </c>
      <c r="P144" s="112">
        <v>0</v>
      </c>
      <c r="Q144" s="112">
        <v>0</v>
      </c>
      <c r="R144" s="112">
        <v>281563.92</v>
      </c>
      <c r="S144" s="112">
        <v>0</v>
      </c>
      <c r="T144" s="112">
        <v>0</v>
      </c>
      <c r="U144" s="112">
        <v>0</v>
      </c>
    </row>
    <row r="145" ht="13.5" customHeight="1" spans="1:21">
      <c r="A145" s="110" t="s">
        <v>244</v>
      </c>
      <c r="B145" s="109"/>
      <c r="C145" s="109"/>
      <c r="D145" s="109"/>
      <c r="E145" s="110" t="s">
        <v>245</v>
      </c>
      <c r="F145" s="109"/>
      <c r="G145" s="111">
        <v>281563.92</v>
      </c>
      <c r="H145" s="112">
        <v>0</v>
      </c>
      <c r="I145" s="112">
        <v>0</v>
      </c>
      <c r="J145" s="112">
        <v>0</v>
      </c>
      <c r="K145" s="112">
        <v>0</v>
      </c>
      <c r="L145" s="112">
        <v>0</v>
      </c>
      <c r="M145" s="112">
        <v>0</v>
      </c>
      <c r="N145" s="112">
        <v>0</v>
      </c>
      <c r="O145" s="112">
        <v>0</v>
      </c>
      <c r="P145" s="112">
        <v>0</v>
      </c>
      <c r="Q145" s="112">
        <v>0</v>
      </c>
      <c r="R145" s="112">
        <v>281563.92</v>
      </c>
      <c r="S145" s="112">
        <v>0</v>
      </c>
      <c r="T145" s="112">
        <v>0</v>
      </c>
      <c r="U145" s="112">
        <v>0</v>
      </c>
    </row>
    <row r="146" ht="13.5" customHeight="1" spans="1:21">
      <c r="A146" s="109"/>
      <c r="B146" s="110" t="s">
        <v>250</v>
      </c>
      <c r="C146" s="109"/>
      <c r="D146" s="109"/>
      <c r="E146" s="110" t="s">
        <v>251</v>
      </c>
      <c r="F146" s="109"/>
      <c r="G146" s="111">
        <v>281563.92</v>
      </c>
      <c r="H146" s="112">
        <v>0</v>
      </c>
      <c r="I146" s="112">
        <v>0</v>
      </c>
      <c r="J146" s="112">
        <v>0</v>
      </c>
      <c r="K146" s="112">
        <v>0</v>
      </c>
      <c r="L146" s="112">
        <v>0</v>
      </c>
      <c r="M146" s="112">
        <v>0</v>
      </c>
      <c r="N146" s="112">
        <v>0</v>
      </c>
      <c r="O146" s="112">
        <v>0</v>
      </c>
      <c r="P146" s="112">
        <v>0</v>
      </c>
      <c r="Q146" s="112">
        <v>0</v>
      </c>
      <c r="R146" s="112">
        <v>281563.92</v>
      </c>
      <c r="S146" s="112">
        <v>0</v>
      </c>
      <c r="T146" s="112">
        <v>0</v>
      </c>
      <c r="U146" s="112">
        <v>0</v>
      </c>
    </row>
    <row r="147" ht="13.5" customHeight="1" spans="1:21">
      <c r="A147" s="110" t="s">
        <v>244</v>
      </c>
      <c r="B147" s="110" t="s">
        <v>250</v>
      </c>
      <c r="C147" s="110" t="s">
        <v>1214</v>
      </c>
      <c r="D147" s="109"/>
      <c r="E147" s="110" t="s">
        <v>256</v>
      </c>
      <c r="F147" s="110" t="s">
        <v>1208</v>
      </c>
      <c r="G147" s="111">
        <v>281563.92</v>
      </c>
      <c r="H147" s="112">
        <v>0</v>
      </c>
      <c r="I147" s="112">
        <v>0</v>
      </c>
      <c r="J147" s="112">
        <v>0</v>
      </c>
      <c r="K147" s="112">
        <v>0</v>
      </c>
      <c r="L147" s="112">
        <v>0</v>
      </c>
      <c r="M147" s="112">
        <v>0</v>
      </c>
      <c r="N147" s="112">
        <v>0</v>
      </c>
      <c r="O147" s="112">
        <v>0</v>
      </c>
      <c r="P147" s="112">
        <v>0</v>
      </c>
      <c r="Q147" s="112">
        <v>0</v>
      </c>
      <c r="R147" s="112">
        <v>281563.92</v>
      </c>
      <c r="S147" s="112">
        <v>0</v>
      </c>
      <c r="T147" s="112">
        <v>0</v>
      </c>
      <c r="U147" s="112">
        <v>0</v>
      </c>
    </row>
    <row r="148" ht="13.5" customHeight="1" spans="1:21">
      <c r="A148" s="109"/>
      <c r="B148" s="109"/>
      <c r="C148" s="109"/>
      <c r="D148" s="110" t="s">
        <v>1229</v>
      </c>
      <c r="E148" s="110" t="s">
        <v>268</v>
      </c>
      <c r="F148" s="109"/>
      <c r="G148" s="111">
        <v>187932.96</v>
      </c>
      <c r="H148" s="112">
        <v>0</v>
      </c>
      <c r="I148" s="112">
        <v>0</v>
      </c>
      <c r="J148" s="112">
        <v>0</v>
      </c>
      <c r="K148" s="112">
        <v>0</v>
      </c>
      <c r="L148" s="112">
        <v>0</v>
      </c>
      <c r="M148" s="112">
        <v>0</v>
      </c>
      <c r="N148" s="112">
        <v>0</v>
      </c>
      <c r="O148" s="112">
        <v>0</v>
      </c>
      <c r="P148" s="112">
        <v>0</v>
      </c>
      <c r="Q148" s="112">
        <v>0</v>
      </c>
      <c r="R148" s="112">
        <v>187932.96</v>
      </c>
      <c r="S148" s="112">
        <v>0</v>
      </c>
      <c r="T148" s="112">
        <v>0</v>
      </c>
      <c r="U148" s="112">
        <v>0</v>
      </c>
    </row>
    <row r="149" ht="13.5" customHeight="1" spans="1:21">
      <c r="A149" s="110" t="s">
        <v>244</v>
      </c>
      <c r="B149" s="109"/>
      <c r="C149" s="109"/>
      <c r="D149" s="109"/>
      <c r="E149" s="110" t="s">
        <v>245</v>
      </c>
      <c r="F149" s="109"/>
      <c r="G149" s="111">
        <v>187932.96</v>
      </c>
      <c r="H149" s="112">
        <v>0</v>
      </c>
      <c r="I149" s="112">
        <v>0</v>
      </c>
      <c r="J149" s="112">
        <v>0</v>
      </c>
      <c r="K149" s="112">
        <v>0</v>
      </c>
      <c r="L149" s="112">
        <v>0</v>
      </c>
      <c r="M149" s="112">
        <v>0</v>
      </c>
      <c r="N149" s="112">
        <v>0</v>
      </c>
      <c r="O149" s="112">
        <v>0</v>
      </c>
      <c r="P149" s="112">
        <v>0</v>
      </c>
      <c r="Q149" s="112">
        <v>0</v>
      </c>
      <c r="R149" s="112">
        <v>187932.96</v>
      </c>
      <c r="S149" s="112">
        <v>0</v>
      </c>
      <c r="T149" s="112">
        <v>0</v>
      </c>
      <c r="U149" s="112">
        <v>0</v>
      </c>
    </row>
    <row r="150" ht="13.5" customHeight="1" spans="1:21">
      <c r="A150" s="109"/>
      <c r="B150" s="110" t="s">
        <v>250</v>
      </c>
      <c r="C150" s="109"/>
      <c r="D150" s="109"/>
      <c r="E150" s="110" t="s">
        <v>251</v>
      </c>
      <c r="F150" s="109"/>
      <c r="G150" s="111">
        <v>187932.96</v>
      </c>
      <c r="H150" s="112">
        <v>0</v>
      </c>
      <c r="I150" s="112">
        <v>0</v>
      </c>
      <c r="J150" s="112">
        <v>0</v>
      </c>
      <c r="K150" s="112">
        <v>0</v>
      </c>
      <c r="L150" s="112">
        <v>0</v>
      </c>
      <c r="M150" s="112">
        <v>0</v>
      </c>
      <c r="N150" s="112">
        <v>0</v>
      </c>
      <c r="O150" s="112">
        <v>0</v>
      </c>
      <c r="P150" s="112">
        <v>0</v>
      </c>
      <c r="Q150" s="112">
        <v>0</v>
      </c>
      <c r="R150" s="112">
        <v>187932.96</v>
      </c>
      <c r="S150" s="112">
        <v>0</v>
      </c>
      <c r="T150" s="112">
        <v>0</v>
      </c>
      <c r="U150" s="112">
        <v>0</v>
      </c>
    </row>
    <row r="151" ht="13.5" customHeight="1" spans="1:21">
      <c r="A151" s="110" t="s">
        <v>244</v>
      </c>
      <c r="B151" s="110" t="s">
        <v>250</v>
      </c>
      <c r="C151" s="110" t="s">
        <v>1214</v>
      </c>
      <c r="D151" s="109"/>
      <c r="E151" s="110" t="s">
        <v>256</v>
      </c>
      <c r="F151" s="110" t="s">
        <v>1208</v>
      </c>
      <c r="G151" s="111">
        <v>187932.96</v>
      </c>
      <c r="H151" s="112">
        <v>0</v>
      </c>
      <c r="I151" s="112">
        <v>0</v>
      </c>
      <c r="J151" s="112">
        <v>0</v>
      </c>
      <c r="K151" s="112">
        <v>0</v>
      </c>
      <c r="L151" s="112">
        <v>0</v>
      </c>
      <c r="M151" s="112">
        <v>0</v>
      </c>
      <c r="N151" s="112">
        <v>0</v>
      </c>
      <c r="O151" s="112">
        <v>0</v>
      </c>
      <c r="P151" s="112">
        <v>0</v>
      </c>
      <c r="Q151" s="112">
        <v>0</v>
      </c>
      <c r="R151" s="112">
        <v>187932.96</v>
      </c>
      <c r="S151" s="112">
        <v>0</v>
      </c>
      <c r="T151" s="112">
        <v>0</v>
      </c>
      <c r="U151" s="112">
        <v>0</v>
      </c>
    </row>
    <row r="152" ht="13.5" customHeight="1" spans="1:21">
      <c r="A152" s="109"/>
      <c r="B152" s="109"/>
      <c r="C152" s="109"/>
      <c r="D152" s="110" t="s">
        <v>1230</v>
      </c>
      <c r="E152" s="110" t="s">
        <v>269</v>
      </c>
      <c r="F152" s="109"/>
      <c r="G152" s="111">
        <v>384080</v>
      </c>
      <c r="H152" s="112">
        <v>0</v>
      </c>
      <c r="I152" s="112">
        <v>0</v>
      </c>
      <c r="J152" s="112">
        <v>0</v>
      </c>
      <c r="K152" s="112">
        <v>0</v>
      </c>
      <c r="L152" s="112">
        <v>14148</v>
      </c>
      <c r="M152" s="112">
        <v>0</v>
      </c>
      <c r="N152" s="112">
        <v>0</v>
      </c>
      <c r="O152" s="112">
        <v>0</v>
      </c>
      <c r="P152" s="112">
        <v>0</v>
      </c>
      <c r="Q152" s="112">
        <v>0</v>
      </c>
      <c r="R152" s="112">
        <v>369932</v>
      </c>
      <c r="S152" s="112">
        <v>0</v>
      </c>
      <c r="T152" s="112">
        <v>0</v>
      </c>
      <c r="U152" s="112">
        <v>0</v>
      </c>
    </row>
    <row r="153" ht="13.5" customHeight="1" spans="1:21">
      <c r="A153" s="110" t="s">
        <v>244</v>
      </c>
      <c r="B153" s="109"/>
      <c r="C153" s="109"/>
      <c r="D153" s="109"/>
      <c r="E153" s="110" t="s">
        <v>245</v>
      </c>
      <c r="F153" s="109"/>
      <c r="G153" s="111">
        <v>384080</v>
      </c>
      <c r="H153" s="112">
        <v>0</v>
      </c>
      <c r="I153" s="112">
        <v>0</v>
      </c>
      <c r="J153" s="112">
        <v>0</v>
      </c>
      <c r="K153" s="112">
        <v>0</v>
      </c>
      <c r="L153" s="112">
        <v>14148</v>
      </c>
      <c r="M153" s="112">
        <v>0</v>
      </c>
      <c r="N153" s="112">
        <v>0</v>
      </c>
      <c r="O153" s="112">
        <v>0</v>
      </c>
      <c r="P153" s="112">
        <v>0</v>
      </c>
      <c r="Q153" s="112">
        <v>0</v>
      </c>
      <c r="R153" s="112">
        <v>369932</v>
      </c>
      <c r="S153" s="112">
        <v>0</v>
      </c>
      <c r="T153" s="112">
        <v>0</v>
      </c>
      <c r="U153" s="112">
        <v>0</v>
      </c>
    </row>
    <row r="154" ht="13.5" customHeight="1" spans="1:21">
      <c r="A154" s="109"/>
      <c r="B154" s="110" t="s">
        <v>250</v>
      </c>
      <c r="C154" s="109"/>
      <c r="D154" s="109"/>
      <c r="E154" s="110" t="s">
        <v>251</v>
      </c>
      <c r="F154" s="109"/>
      <c r="G154" s="111">
        <v>384080</v>
      </c>
      <c r="H154" s="112">
        <v>0</v>
      </c>
      <c r="I154" s="112">
        <v>0</v>
      </c>
      <c r="J154" s="112">
        <v>0</v>
      </c>
      <c r="K154" s="112">
        <v>0</v>
      </c>
      <c r="L154" s="112">
        <v>14148</v>
      </c>
      <c r="M154" s="112">
        <v>0</v>
      </c>
      <c r="N154" s="112">
        <v>0</v>
      </c>
      <c r="O154" s="112">
        <v>0</v>
      </c>
      <c r="P154" s="112">
        <v>0</v>
      </c>
      <c r="Q154" s="112">
        <v>0</v>
      </c>
      <c r="R154" s="112">
        <v>369932</v>
      </c>
      <c r="S154" s="112">
        <v>0</v>
      </c>
      <c r="T154" s="112">
        <v>0</v>
      </c>
      <c r="U154" s="112">
        <v>0</v>
      </c>
    </row>
    <row r="155" ht="13.5" customHeight="1" spans="1:21">
      <c r="A155" s="110" t="s">
        <v>244</v>
      </c>
      <c r="B155" s="110" t="s">
        <v>250</v>
      </c>
      <c r="C155" s="110" t="s">
        <v>1214</v>
      </c>
      <c r="D155" s="109"/>
      <c r="E155" s="110" t="s">
        <v>256</v>
      </c>
      <c r="F155" s="110" t="s">
        <v>1208</v>
      </c>
      <c r="G155" s="111">
        <v>369932</v>
      </c>
      <c r="H155" s="112">
        <v>0</v>
      </c>
      <c r="I155" s="112">
        <v>0</v>
      </c>
      <c r="J155" s="112">
        <v>0</v>
      </c>
      <c r="K155" s="112">
        <v>0</v>
      </c>
      <c r="L155" s="112">
        <v>0</v>
      </c>
      <c r="M155" s="112">
        <v>0</v>
      </c>
      <c r="N155" s="112">
        <v>0</v>
      </c>
      <c r="O155" s="112">
        <v>0</v>
      </c>
      <c r="P155" s="112">
        <v>0</v>
      </c>
      <c r="Q155" s="112">
        <v>0</v>
      </c>
      <c r="R155" s="112">
        <v>369932</v>
      </c>
      <c r="S155" s="112">
        <v>0</v>
      </c>
      <c r="T155" s="112">
        <v>0</v>
      </c>
      <c r="U155" s="112">
        <v>0</v>
      </c>
    </row>
    <row r="156" ht="13.5" customHeight="1" spans="1:21">
      <c r="A156" s="110" t="s">
        <v>244</v>
      </c>
      <c r="B156" s="110" t="s">
        <v>250</v>
      </c>
      <c r="C156" s="110" t="s">
        <v>1214</v>
      </c>
      <c r="D156" s="109"/>
      <c r="E156" s="110" t="s">
        <v>256</v>
      </c>
      <c r="F156" s="110" t="s">
        <v>1211</v>
      </c>
      <c r="G156" s="111">
        <v>14148</v>
      </c>
      <c r="H156" s="112">
        <v>0</v>
      </c>
      <c r="I156" s="112">
        <v>0</v>
      </c>
      <c r="J156" s="112">
        <v>0</v>
      </c>
      <c r="K156" s="112">
        <v>0</v>
      </c>
      <c r="L156" s="112">
        <v>14148</v>
      </c>
      <c r="M156" s="112">
        <v>0</v>
      </c>
      <c r="N156" s="112">
        <v>0</v>
      </c>
      <c r="O156" s="112">
        <v>0</v>
      </c>
      <c r="P156" s="112">
        <v>0</v>
      </c>
      <c r="Q156" s="112">
        <v>0</v>
      </c>
      <c r="R156" s="112">
        <v>0</v>
      </c>
      <c r="S156" s="112">
        <v>0</v>
      </c>
      <c r="T156" s="112">
        <v>0</v>
      </c>
      <c r="U156" s="112">
        <v>0</v>
      </c>
    </row>
    <row r="157" ht="13.5" customHeight="1" spans="1:21">
      <c r="A157" s="109"/>
      <c r="B157" s="109"/>
      <c r="C157" s="109"/>
      <c r="D157" s="110" t="s">
        <v>1231</v>
      </c>
      <c r="E157" s="110" t="s">
        <v>270</v>
      </c>
      <c r="F157" s="109"/>
      <c r="G157" s="111">
        <v>173609.77</v>
      </c>
      <c r="H157" s="112">
        <v>0</v>
      </c>
      <c r="I157" s="112">
        <v>0</v>
      </c>
      <c r="J157" s="112">
        <v>0</v>
      </c>
      <c r="K157" s="112">
        <v>0</v>
      </c>
      <c r="L157" s="112">
        <v>0</v>
      </c>
      <c r="M157" s="112">
        <v>0</v>
      </c>
      <c r="N157" s="112">
        <v>0</v>
      </c>
      <c r="O157" s="112">
        <v>0</v>
      </c>
      <c r="P157" s="112">
        <v>0</v>
      </c>
      <c r="Q157" s="112">
        <v>0</v>
      </c>
      <c r="R157" s="112">
        <v>173609.77</v>
      </c>
      <c r="S157" s="112">
        <v>0</v>
      </c>
      <c r="T157" s="112">
        <v>0</v>
      </c>
      <c r="U157" s="112">
        <v>0</v>
      </c>
    </row>
    <row r="158" ht="13.5" customHeight="1" spans="1:21">
      <c r="A158" s="110" t="s">
        <v>244</v>
      </c>
      <c r="B158" s="109"/>
      <c r="C158" s="109"/>
      <c r="D158" s="109"/>
      <c r="E158" s="110" t="s">
        <v>245</v>
      </c>
      <c r="F158" s="109"/>
      <c r="G158" s="111">
        <v>173609.77</v>
      </c>
      <c r="H158" s="112">
        <v>0</v>
      </c>
      <c r="I158" s="112">
        <v>0</v>
      </c>
      <c r="J158" s="112">
        <v>0</v>
      </c>
      <c r="K158" s="112">
        <v>0</v>
      </c>
      <c r="L158" s="112">
        <v>0</v>
      </c>
      <c r="M158" s="112">
        <v>0</v>
      </c>
      <c r="N158" s="112">
        <v>0</v>
      </c>
      <c r="O158" s="112">
        <v>0</v>
      </c>
      <c r="P158" s="112">
        <v>0</v>
      </c>
      <c r="Q158" s="112">
        <v>0</v>
      </c>
      <c r="R158" s="112">
        <v>173609.77</v>
      </c>
      <c r="S158" s="112">
        <v>0</v>
      </c>
      <c r="T158" s="112">
        <v>0</v>
      </c>
      <c r="U158" s="112">
        <v>0</v>
      </c>
    </row>
    <row r="159" ht="13.5" customHeight="1" spans="1:21">
      <c r="A159" s="109"/>
      <c r="B159" s="110" t="s">
        <v>250</v>
      </c>
      <c r="C159" s="109"/>
      <c r="D159" s="109"/>
      <c r="E159" s="110" t="s">
        <v>251</v>
      </c>
      <c r="F159" s="109"/>
      <c r="G159" s="111">
        <v>173609.77</v>
      </c>
      <c r="H159" s="112">
        <v>0</v>
      </c>
      <c r="I159" s="112">
        <v>0</v>
      </c>
      <c r="J159" s="112">
        <v>0</v>
      </c>
      <c r="K159" s="112">
        <v>0</v>
      </c>
      <c r="L159" s="112">
        <v>0</v>
      </c>
      <c r="M159" s="112">
        <v>0</v>
      </c>
      <c r="N159" s="112">
        <v>0</v>
      </c>
      <c r="O159" s="112">
        <v>0</v>
      </c>
      <c r="P159" s="112">
        <v>0</v>
      </c>
      <c r="Q159" s="112">
        <v>0</v>
      </c>
      <c r="R159" s="112">
        <v>173609.77</v>
      </c>
      <c r="S159" s="112">
        <v>0</v>
      </c>
      <c r="T159" s="112">
        <v>0</v>
      </c>
      <c r="U159" s="112">
        <v>0</v>
      </c>
    </row>
    <row r="160" ht="13.5" customHeight="1" spans="1:21">
      <c r="A160" s="110" t="s">
        <v>244</v>
      </c>
      <c r="B160" s="110" t="s">
        <v>250</v>
      </c>
      <c r="C160" s="110" t="s">
        <v>1214</v>
      </c>
      <c r="D160" s="109"/>
      <c r="E160" s="110" t="s">
        <v>256</v>
      </c>
      <c r="F160" s="110" t="s">
        <v>1208</v>
      </c>
      <c r="G160" s="111">
        <v>173609.77</v>
      </c>
      <c r="H160" s="112">
        <v>0</v>
      </c>
      <c r="I160" s="112">
        <v>0</v>
      </c>
      <c r="J160" s="112">
        <v>0</v>
      </c>
      <c r="K160" s="112">
        <v>0</v>
      </c>
      <c r="L160" s="112">
        <v>0</v>
      </c>
      <c r="M160" s="112">
        <v>0</v>
      </c>
      <c r="N160" s="112">
        <v>0</v>
      </c>
      <c r="O160" s="112">
        <v>0</v>
      </c>
      <c r="P160" s="112">
        <v>0</v>
      </c>
      <c r="Q160" s="112">
        <v>0</v>
      </c>
      <c r="R160" s="112">
        <v>173609.77</v>
      </c>
      <c r="S160" s="112">
        <v>0</v>
      </c>
      <c r="T160" s="112">
        <v>0</v>
      </c>
      <c r="U160" s="112">
        <v>0</v>
      </c>
    </row>
    <row r="161" ht="13.5" customHeight="1" spans="1:21">
      <c r="A161" s="109"/>
      <c r="B161" s="109"/>
      <c r="C161" s="109"/>
      <c r="D161" s="110" t="s">
        <v>1232</v>
      </c>
      <c r="E161" s="110" t="s">
        <v>271</v>
      </c>
      <c r="F161" s="109"/>
      <c r="G161" s="111">
        <v>122953.68</v>
      </c>
      <c r="H161" s="112">
        <v>0</v>
      </c>
      <c r="I161" s="112">
        <v>0</v>
      </c>
      <c r="J161" s="112">
        <v>0</v>
      </c>
      <c r="K161" s="112">
        <v>0</v>
      </c>
      <c r="L161" s="112">
        <v>0</v>
      </c>
      <c r="M161" s="112">
        <v>0</v>
      </c>
      <c r="N161" s="112">
        <v>0</v>
      </c>
      <c r="O161" s="112">
        <v>0</v>
      </c>
      <c r="P161" s="112">
        <v>0</v>
      </c>
      <c r="Q161" s="112">
        <v>0</v>
      </c>
      <c r="R161" s="112">
        <v>122953.68</v>
      </c>
      <c r="S161" s="112">
        <v>0</v>
      </c>
      <c r="T161" s="112">
        <v>0</v>
      </c>
      <c r="U161" s="112">
        <v>0</v>
      </c>
    </row>
    <row r="162" ht="13.5" customHeight="1" spans="1:21">
      <c r="A162" s="110" t="s">
        <v>244</v>
      </c>
      <c r="B162" s="109"/>
      <c r="C162" s="109"/>
      <c r="D162" s="109"/>
      <c r="E162" s="110" t="s">
        <v>245</v>
      </c>
      <c r="F162" s="109"/>
      <c r="G162" s="111">
        <v>122953.68</v>
      </c>
      <c r="H162" s="112">
        <v>0</v>
      </c>
      <c r="I162" s="112">
        <v>0</v>
      </c>
      <c r="J162" s="112">
        <v>0</v>
      </c>
      <c r="K162" s="112">
        <v>0</v>
      </c>
      <c r="L162" s="112">
        <v>0</v>
      </c>
      <c r="M162" s="112">
        <v>0</v>
      </c>
      <c r="N162" s="112">
        <v>0</v>
      </c>
      <c r="O162" s="112">
        <v>0</v>
      </c>
      <c r="P162" s="112">
        <v>0</v>
      </c>
      <c r="Q162" s="112">
        <v>0</v>
      </c>
      <c r="R162" s="112">
        <v>122953.68</v>
      </c>
      <c r="S162" s="112">
        <v>0</v>
      </c>
      <c r="T162" s="112">
        <v>0</v>
      </c>
      <c r="U162" s="112">
        <v>0</v>
      </c>
    </row>
    <row r="163" ht="13.5" customHeight="1" spans="1:21">
      <c r="A163" s="109"/>
      <c r="B163" s="110" t="s">
        <v>250</v>
      </c>
      <c r="C163" s="109"/>
      <c r="D163" s="109"/>
      <c r="E163" s="110" t="s">
        <v>251</v>
      </c>
      <c r="F163" s="109"/>
      <c r="G163" s="111">
        <v>122953.68</v>
      </c>
      <c r="H163" s="112">
        <v>0</v>
      </c>
      <c r="I163" s="112">
        <v>0</v>
      </c>
      <c r="J163" s="112">
        <v>0</v>
      </c>
      <c r="K163" s="112">
        <v>0</v>
      </c>
      <c r="L163" s="112">
        <v>0</v>
      </c>
      <c r="M163" s="112">
        <v>0</v>
      </c>
      <c r="N163" s="112">
        <v>0</v>
      </c>
      <c r="O163" s="112">
        <v>0</v>
      </c>
      <c r="P163" s="112">
        <v>0</v>
      </c>
      <c r="Q163" s="112">
        <v>0</v>
      </c>
      <c r="R163" s="112">
        <v>122953.68</v>
      </c>
      <c r="S163" s="112">
        <v>0</v>
      </c>
      <c r="T163" s="112">
        <v>0</v>
      </c>
      <c r="U163" s="112">
        <v>0</v>
      </c>
    </row>
    <row r="164" ht="13.5" customHeight="1" spans="1:21">
      <c r="A164" s="110" t="s">
        <v>244</v>
      </c>
      <c r="B164" s="110" t="s">
        <v>250</v>
      </c>
      <c r="C164" s="110" t="s">
        <v>1214</v>
      </c>
      <c r="D164" s="109"/>
      <c r="E164" s="110" t="s">
        <v>256</v>
      </c>
      <c r="F164" s="110" t="s">
        <v>1208</v>
      </c>
      <c r="G164" s="111">
        <v>122953.68</v>
      </c>
      <c r="H164" s="112">
        <v>0</v>
      </c>
      <c r="I164" s="112">
        <v>0</v>
      </c>
      <c r="J164" s="112">
        <v>0</v>
      </c>
      <c r="K164" s="112">
        <v>0</v>
      </c>
      <c r="L164" s="112">
        <v>0</v>
      </c>
      <c r="M164" s="112">
        <v>0</v>
      </c>
      <c r="N164" s="112">
        <v>0</v>
      </c>
      <c r="O164" s="112">
        <v>0</v>
      </c>
      <c r="P164" s="112">
        <v>0</v>
      </c>
      <c r="Q164" s="112">
        <v>0</v>
      </c>
      <c r="R164" s="112">
        <v>122953.68</v>
      </c>
      <c r="S164" s="112">
        <v>0</v>
      </c>
      <c r="T164" s="112">
        <v>0</v>
      </c>
      <c r="U164" s="112">
        <v>0</v>
      </c>
    </row>
    <row r="165" ht="13.5" customHeight="1" spans="1:21">
      <c r="A165" s="109"/>
      <c r="B165" s="109"/>
      <c r="C165" s="109"/>
      <c r="D165" s="110" t="s">
        <v>1233</v>
      </c>
      <c r="E165" s="110" t="s">
        <v>272</v>
      </c>
      <c r="F165" s="109"/>
      <c r="G165" s="111">
        <v>156966</v>
      </c>
      <c r="H165" s="112">
        <v>0</v>
      </c>
      <c r="I165" s="112">
        <v>0</v>
      </c>
      <c r="J165" s="112">
        <v>0</v>
      </c>
      <c r="K165" s="112">
        <v>0</v>
      </c>
      <c r="L165" s="112">
        <v>0</v>
      </c>
      <c r="M165" s="112">
        <v>0</v>
      </c>
      <c r="N165" s="112">
        <v>0</v>
      </c>
      <c r="O165" s="112">
        <v>0</v>
      </c>
      <c r="P165" s="112">
        <v>0</v>
      </c>
      <c r="Q165" s="112">
        <v>0</v>
      </c>
      <c r="R165" s="112">
        <v>156966</v>
      </c>
      <c r="S165" s="112">
        <v>0</v>
      </c>
      <c r="T165" s="112">
        <v>0</v>
      </c>
      <c r="U165" s="112">
        <v>0</v>
      </c>
    </row>
    <row r="166" ht="13.5" customHeight="1" spans="1:21">
      <c r="A166" s="110" t="s">
        <v>244</v>
      </c>
      <c r="B166" s="109"/>
      <c r="C166" s="109"/>
      <c r="D166" s="109"/>
      <c r="E166" s="110" t="s">
        <v>245</v>
      </c>
      <c r="F166" s="109"/>
      <c r="G166" s="111">
        <v>156966</v>
      </c>
      <c r="H166" s="112">
        <v>0</v>
      </c>
      <c r="I166" s="112">
        <v>0</v>
      </c>
      <c r="J166" s="112">
        <v>0</v>
      </c>
      <c r="K166" s="112">
        <v>0</v>
      </c>
      <c r="L166" s="112">
        <v>0</v>
      </c>
      <c r="M166" s="112">
        <v>0</v>
      </c>
      <c r="N166" s="112">
        <v>0</v>
      </c>
      <c r="O166" s="112">
        <v>0</v>
      </c>
      <c r="P166" s="112">
        <v>0</v>
      </c>
      <c r="Q166" s="112">
        <v>0</v>
      </c>
      <c r="R166" s="112">
        <v>156966</v>
      </c>
      <c r="S166" s="112">
        <v>0</v>
      </c>
      <c r="T166" s="112">
        <v>0</v>
      </c>
      <c r="U166" s="112">
        <v>0</v>
      </c>
    </row>
    <row r="167" ht="13.5" customHeight="1" spans="1:21">
      <c r="A167" s="109"/>
      <c r="B167" s="110" t="s">
        <v>250</v>
      </c>
      <c r="C167" s="109"/>
      <c r="D167" s="109"/>
      <c r="E167" s="110" t="s">
        <v>251</v>
      </c>
      <c r="F167" s="109"/>
      <c r="G167" s="111">
        <v>156966</v>
      </c>
      <c r="H167" s="112">
        <v>0</v>
      </c>
      <c r="I167" s="112">
        <v>0</v>
      </c>
      <c r="J167" s="112">
        <v>0</v>
      </c>
      <c r="K167" s="112">
        <v>0</v>
      </c>
      <c r="L167" s="112">
        <v>0</v>
      </c>
      <c r="M167" s="112">
        <v>0</v>
      </c>
      <c r="N167" s="112">
        <v>0</v>
      </c>
      <c r="O167" s="112">
        <v>0</v>
      </c>
      <c r="P167" s="112">
        <v>0</v>
      </c>
      <c r="Q167" s="112">
        <v>0</v>
      </c>
      <c r="R167" s="112">
        <v>156966</v>
      </c>
      <c r="S167" s="112">
        <v>0</v>
      </c>
      <c r="T167" s="112">
        <v>0</v>
      </c>
      <c r="U167" s="112">
        <v>0</v>
      </c>
    </row>
    <row r="168" ht="13.5" customHeight="1" spans="1:21">
      <c r="A168" s="110" t="s">
        <v>244</v>
      </c>
      <c r="B168" s="110" t="s">
        <v>250</v>
      </c>
      <c r="C168" s="110" t="s">
        <v>1214</v>
      </c>
      <c r="D168" s="109"/>
      <c r="E168" s="110" t="s">
        <v>256</v>
      </c>
      <c r="F168" s="110" t="s">
        <v>1208</v>
      </c>
      <c r="G168" s="111">
        <v>156966</v>
      </c>
      <c r="H168" s="112">
        <v>0</v>
      </c>
      <c r="I168" s="112">
        <v>0</v>
      </c>
      <c r="J168" s="112">
        <v>0</v>
      </c>
      <c r="K168" s="112">
        <v>0</v>
      </c>
      <c r="L168" s="112">
        <v>0</v>
      </c>
      <c r="M168" s="112">
        <v>0</v>
      </c>
      <c r="N168" s="112">
        <v>0</v>
      </c>
      <c r="O168" s="112">
        <v>0</v>
      </c>
      <c r="P168" s="112">
        <v>0</v>
      </c>
      <c r="Q168" s="112">
        <v>0</v>
      </c>
      <c r="R168" s="112">
        <v>156966</v>
      </c>
      <c r="S168" s="112">
        <v>0</v>
      </c>
      <c r="T168" s="112">
        <v>0</v>
      </c>
      <c r="U168" s="112">
        <v>0</v>
      </c>
    </row>
    <row r="169" ht="13.5" customHeight="1" spans="1:21">
      <c r="A169" s="109"/>
      <c r="B169" s="109"/>
      <c r="C169" s="109"/>
      <c r="D169" s="110" t="s">
        <v>1234</v>
      </c>
      <c r="E169" s="110" t="s">
        <v>273</v>
      </c>
      <c r="F169" s="109"/>
      <c r="G169" s="111">
        <v>201160.8</v>
      </c>
      <c r="H169" s="112">
        <v>0</v>
      </c>
      <c r="I169" s="112">
        <v>0</v>
      </c>
      <c r="J169" s="112">
        <v>0</v>
      </c>
      <c r="K169" s="112">
        <v>0</v>
      </c>
      <c r="L169" s="112">
        <v>0</v>
      </c>
      <c r="M169" s="112">
        <v>0</v>
      </c>
      <c r="N169" s="112">
        <v>0</v>
      </c>
      <c r="O169" s="112">
        <v>0</v>
      </c>
      <c r="P169" s="112">
        <v>0</v>
      </c>
      <c r="Q169" s="112">
        <v>0</v>
      </c>
      <c r="R169" s="112">
        <v>201160.8</v>
      </c>
      <c r="S169" s="112">
        <v>0</v>
      </c>
      <c r="T169" s="112">
        <v>0</v>
      </c>
      <c r="U169" s="112">
        <v>0</v>
      </c>
    </row>
    <row r="170" ht="13.5" customHeight="1" spans="1:21">
      <c r="A170" s="110" t="s">
        <v>244</v>
      </c>
      <c r="B170" s="109"/>
      <c r="C170" s="109"/>
      <c r="D170" s="109"/>
      <c r="E170" s="110" t="s">
        <v>245</v>
      </c>
      <c r="F170" s="109"/>
      <c r="G170" s="111">
        <v>201160.8</v>
      </c>
      <c r="H170" s="112">
        <v>0</v>
      </c>
      <c r="I170" s="112">
        <v>0</v>
      </c>
      <c r="J170" s="112">
        <v>0</v>
      </c>
      <c r="K170" s="112">
        <v>0</v>
      </c>
      <c r="L170" s="112">
        <v>0</v>
      </c>
      <c r="M170" s="112">
        <v>0</v>
      </c>
      <c r="N170" s="112">
        <v>0</v>
      </c>
      <c r="O170" s="112">
        <v>0</v>
      </c>
      <c r="P170" s="112">
        <v>0</v>
      </c>
      <c r="Q170" s="112">
        <v>0</v>
      </c>
      <c r="R170" s="112">
        <v>201160.8</v>
      </c>
      <c r="S170" s="112">
        <v>0</v>
      </c>
      <c r="T170" s="112">
        <v>0</v>
      </c>
      <c r="U170" s="112">
        <v>0</v>
      </c>
    </row>
    <row r="171" ht="13.5" customHeight="1" spans="1:21">
      <c r="A171" s="109"/>
      <c r="B171" s="110" t="s">
        <v>250</v>
      </c>
      <c r="C171" s="109"/>
      <c r="D171" s="109"/>
      <c r="E171" s="110" t="s">
        <v>251</v>
      </c>
      <c r="F171" s="109"/>
      <c r="G171" s="111">
        <v>201160.8</v>
      </c>
      <c r="H171" s="112">
        <v>0</v>
      </c>
      <c r="I171" s="112">
        <v>0</v>
      </c>
      <c r="J171" s="112">
        <v>0</v>
      </c>
      <c r="K171" s="112">
        <v>0</v>
      </c>
      <c r="L171" s="112">
        <v>0</v>
      </c>
      <c r="M171" s="112">
        <v>0</v>
      </c>
      <c r="N171" s="112">
        <v>0</v>
      </c>
      <c r="O171" s="112">
        <v>0</v>
      </c>
      <c r="P171" s="112">
        <v>0</v>
      </c>
      <c r="Q171" s="112">
        <v>0</v>
      </c>
      <c r="R171" s="112">
        <v>201160.8</v>
      </c>
      <c r="S171" s="112">
        <v>0</v>
      </c>
      <c r="T171" s="112">
        <v>0</v>
      </c>
      <c r="U171" s="112">
        <v>0</v>
      </c>
    </row>
    <row r="172" ht="13.5" customHeight="1" spans="1:21">
      <c r="A172" s="110" t="s">
        <v>244</v>
      </c>
      <c r="B172" s="110" t="s">
        <v>250</v>
      </c>
      <c r="C172" s="110" t="s">
        <v>1214</v>
      </c>
      <c r="D172" s="109"/>
      <c r="E172" s="110" t="s">
        <v>256</v>
      </c>
      <c r="F172" s="110" t="s">
        <v>1208</v>
      </c>
      <c r="G172" s="111">
        <v>201160.8</v>
      </c>
      <c r="H172" s="112">
        <v>0</v>
      </c>
      <c r="I172" s="112">
        <v>0</v>
      </c>
      <c r="J172" s="112">
        <v>0</v>
      </c>
      <c r="K172" s="112">
        <v>0</v>
      </c>
      <c r="L172" s="112">
        <v>0</v>
      </c>
      <c r="M172" s="112">
        <v>0</v>
      </c>
      <c r="N172" s="112">
        <v>0</v>
      </c>
      <c r="O172" s="112">
        <v>0</v>
      </c>
      <c r="P172" s="112">
        <v>0</v>
      </c>
      <c r="Q172" s="112">
        <v>0</v>
      </c>
      <c r="R172" s="112">
        <v>201160.8</v>
      </c>
      <c r="S172" s="112">
        <v>0</v>
      </c>
      <c r="T172" s="112">
        <v>0</v>
      </c>
      <c r="U172" s="112">
        <v>0</v>
      </c>
    </row>
    <row r="173" ht="13.5" customHeight="1" spans="1:21">
      <c r="A173" s="109"/>
      <c r="B173" s="109"/>
      <c r="C173" s="109"/>
      <c r="D173" s="110" t="s">
        <v>1235</v>
      </c>
      <c r="E173" s="110" t="s">
        <v>274</v>
      </c>
      <c r="F173" s="109"/>
      <c r="G173" s="111">
        <v>179318.44</v>
      </c>
      <c r="H173" s="112">
        <v>0</v>
      </c>
      <c r="I173" s="112">
        <v>0</v>
      </c>
      <c r="J173" s="112">
        <v>0</v>
      </c>
      <c r="K173" s="112">
        <v>0</v>
      </c>
      <c r="L173" s="112">
        <v>0</v>
      </c>
      <c r="M173" s="112">
        <v>0</v>
      </c>
      <c r="N173" s="112">
        <v>0</v>
      </c>
      <c r="O173" s="112">
        <v>0</v>
      </c>
      <c r="P173" s="112">
        <v>0</v>
      </c>
      <c r="Q173" s="112">
        <v>0</v>
      </c>
      <c r="R173" s="112">
        <v>179318.44</v>
      </c>
      <c r="S173" s="112">
        <v>0</v>
      </c>
      <c r="T173" s="112">
        <v>0</v>
      </c>
      <c r="U173" s="112">
        <v>0</v>
      </c>
    </row>
    <row r="174" ht="13.5" customHeight="1" spans="1:21">
      <c r="A174" s="110" t="s">
        <v>244</v>
      </c>
      <c r="B174" s="109"/>
      <c r="C174" s="109"/>
      <c r="D174" s="109"/>
      <c r="E174" s="110" t="s">
        <v>245</v>
      </c>
      <c r="F174" s="109"/>
      <c r="G174" s="111">
        <v>179318.44</v>
      </c>
      <c r="H174" s="112">
        <v>0</v>
      </c>
      <c r="I174" s="112">
        <v>0</v>
      </c>
      <c r="J174" s="112">
        <v>0</v>
      </c>
      <c r="K174" s="112">
        <v>0</v>
      </c>
      <c r="L174" s="112">
        <v>0</v>
      </c>
      <c r="M174" s="112">
        <v>0</v>
      </c>
      <c r="N174" s="112">
        <v>0</v>
      </c>
      <c r="O174" s="112">
        <v>0</v>
      </c>
      <c r="P174" s="112">
        <v>0</v>
      </c>
      <c r="Q174" s="112">
        <v>0</v>
      </c>
      <c r="R174" s="112">
        <v>179318.44</v>
      </c>
      <c r="S174" s="112">
        <v>0</v>
      </c>
      <c r="T174" s="112">
        <v>0</v>
      </c>
      <c r="U174" s="112">
        <v>0</v>
      </c>
    </row>
    <row r="175" ht="13.5" customHeight="1" spans="1:21">
      <c r="A175" s="109"/>
      <c r="B175" s="110" t="s">
        <v>250</v>
      </c>
      <c r="C175" s="109"/>
      <c r="D175" s="109"/>
      <c r="E175" s="110" t="s">
        <v>251</v>
      </c>
      <c r="F175" s="109"/>
      <c r="G175" s="111">
        <v>179318.44</v>
      </c>
      <c r="H175" s="112">
        <v>0</v>
      </c>
      <c r="I175" s="112">
        <v>0</v>
      </c>
      <c r="J175" s="112">
        <v>0</v>
      </c>
      <c r="K175" s="112">
        <v>0</v>
      </c>
      <c r="L175" s="112">
        <v>0</v>
      </c>
      <c r="M175" s="112">
        <v>0</v>
      </c>
      <c r="N175" s="112">
        <v>0</v>
      </c>
      <c r="O175" s="112">
        <v>0</v>
      </c>
      <c r="P175" s="112">
        <v>0</v>
      </c>
      <c r="Q175" s="112">
        <v>0</v>
      </c>
      <c r="R175" s="112">
        <v>179318.44</v>
      </c>
      <c r="S175" s="112">
        <v>0</v>
      </c>
      <c r="T175" s="112">
        <v>0</v>
      </c>
      <c r="U175" s="112">
        <v>0</v>
      </c>
    </row>
    <row r="176" ht="13.5" customHeight="1" spans="1:21">
      <c r="A176" s="110" t="s">
        <v>244</v>
      </c>
      <c r="B176" s="110" t="s">
        <v>250</v>
      </c>
      <c r="C176" s="110" t="s">
        <v>1214</v>
      </c>
      <c r="D176" s="109"/>
      <c r="E176" s="110" t="s">
        <v>256</v>
      </c>
      <c r="F176" s="110" t="s">
        <v>1208</v>
      </c>
      <c r="G176" s="111">
        <v>179318.44</v>
      </c>
      <c r="H176" s="112">
        <v>0</v>
      </c>
      <c r="I176" s="112">
        <v>0</v>
      </c>
      <c r="J176" s="112">
        <v>0</v>
      </c>
      <c r="K176" s="112">
        <v>0</v>
      </c>
      <c r="L176" s="112">
        <v>0</v>
      </c>
      <c r="M176" s="112">
        <v>0</v>
      </c>
      <c r="N176" s="112">
        <v>0</v>
      </c>
      <c r="O176" s="112">
        <v>0</v>
      </c>
      <c r="P176" s="112">
        <v>0</v>
      </c>
      <c r="Q176" s="112">
        <v>0</v>
      </c>
      <c r="R176" s="112">
        <v>179318.44</v>
      </c>
      <c r="S176" s="112">
        <v>0</v>
      </c>
      <c r="T176" s="112">
        <v>0</v>
      </c>
      <c r="U176" s="112">
        <v>0</v>
      </c>
    </row>
    <row r="177" ht="13.5" customHeight="1" spans="1:21">
      <c r="A177" s="109"/>
      <c r="B177" s="109"/>
      <c r="C177" s="109"/>
      <c r="D177" s="110" t="s">
        <v>815</v>
      </c>
      <c r="E177" s="110" t="s">
        <v>816</v>
      </c>
      <c r="F177" s="109"/>
      <c r="G177" s="111">
        <v>126940</v>
      </c>
      <c r="H177" s="112">
        <v>0</v>
      </c>
      <c r="I177" s="112">
        <v>0</v>
      </c>
      <c r="J177" s="112">
        <v>0</v>
      </c>
      <c r="K177" s="112">
        <v>0</v>
      </c>
      <c r="L177" s="112">
        <v>0</v>
      </c>
      <c r="M177" s="112">
        <v>0</v>
      </c>
      <c r="N177" s="112">
        <v>0</v>
      </c>
      <c r="O177" s="112">
        <v>0</v>
      </c>
      <c r="P177" s="112">
        <v>0</v>
      </c>
      <c r="Q177" s="112">
        <v>0</v>
      </c>
      <c r="R177" s="112">
        <v>126940</v>
      </c>
      <c r="S177" s="112">
        <v>0</v>
      </c>
      <c r="T177" s="112">
        <v>0</v>
      </c>
      <c r="U177" s="112">
        <v>0</v>
      </c>
    </row>
    <row r="178" ht="13.5" customHeight="1" spans="1:21">
      <c r="A178" s="109"/>
      <c r="B178" s="109"/>
      <c r="C178" s="109"/>
      <c r="D178" s="110" t="s">
        <v>817</v>
      </c>
      <c r="E178" s="110" t="s">
        <v>166</v>
      </c>
      <c r="F178" s="109"/>
      <c r="G178" s="111">
        <v>126940</v>
      </c>
      <c r="H178" s="112">
        <v>0</v>
      </c>
      <c r="I178" s="112">
        <v>0</v>
      </c>
      <c r="J178" s="112">
        <v>0</v>
      </c>
      <c r="K178" s="112">
        <v>0</v>
      </c>
      <c r="L178" s="112">
        <v>0</v>
      </c>
      <c r="M178" s="112">
        <v>0</v>
      </c>
      <c r="N178" s="112">
        <v>0</v>
      </c>
      <c r="O178" s="112">
        <v>0</v>
      </c>
      <c r="P178" s="112">
        <v>0</v>
      </c>
      <c r="Q178" s="112">
        <v>0</v>
      </c>
      <c r="R178" s="112">
        <v>126940</v>
      </c>
      <c r="S178" s="112">
        <v>0</v>
      </c>
      <c r="T178" s="112">
        <v>0</v>
      </c>
      <c r="U178" s="112">
        <v>0</v>
      </c>
    </row>
    <row r="179" ht="13.5" customHeight="1" spans="1:21">
      <c r="A179" s="110" t="s">
        <v>708</v>
      </c>
      <c r="B179" s="109"/>
      <c r="C179" s="109"/>
      <c r="D179" s="109"/>
      <c r="E179" s="110" t="s">
        <v>709</v>
      </c>
      <c r="F179" s="109"/>
      <c r="G179" s="111">
        <v>126940</v>
      </c>
      <c r="H179" s="112">
        <v>0</v>
      </c>
      <c r="I179" s="112">
        <v>0</v>
      </c>
      <c r="J179" s="112">
        <v>0</v>
      </c>
      <c r="K179" s="112">
        <v>0</v>
      </c>
      <c r="L179" s="112">
        <v>0</v>
      </c>
      <c r="M179" s="112">
        <v>0</v>
      </c>
      <c r="N179" s="112">
        <v>0</v>
      </c>
      <c r="O179" s="112">
        <v>0</v>
      </c>
      <c r="P179" s="112">
        <v>0</v>
      </c>
      <c r="Q179" s="112">
        <v>0</v>
      </c>
      <c r="R179" s="112">
        <v>126940</v>
      </c>
      <c r="S179" s="112">
        <v>0</v>
      </c>
      <c r="T179" s="112">
        <v>0</v>
      </c>
      <c r="U179" s="112">
        <v>0</v>
      </c>
    </row>
    <row r="180" ht="13.5" customHeight="1" spans="1:21">
      <c r="A180" s="109"/>
      <c r="B180" s="110" t="s">
        <v>716</v>
      </c>
      <c r="C180" s="109"/>
      <c r="D180" s="109"/>
      <c r="E180" s="110" t="s">
        <v>717</v>
      </c>
      <c r="F180" s="109"/>
      <c r="G180" s="111">
        <v>126940</v>
      </c>
      <c r="H180" s="112">
        <v>0</v>
      </c>
      <c r="I180" s="112">
        <v>0</v>
      </c>
      <c r="J180" s="112">
        <v>0</v>
      </c>
      <c r="K180" s="112">
        <v>0</v>
      </c>
      <c r="L180" s="112">
        <v>0</v>
      </c>
      <c r="M180" s="112">
        <v>0</v>
      </c>
      <c r="N180" s="112">
        <v>0</v>
      </c>
      <c r="O180" s="112">
        <v>0</v>
      </c>
      <c r="P180" s="112">
        <v>0</v>
      </c>
      <c r="Q180" s="112">
        <v>0</v>
      </c>
      <c r="R180" s="112">
        <v>126940</v>
      </c>
      <c r="S180" s="112">
        <v>0</v>
      </c>
      <c r="T180" s="112">
        <v>0</v>
      </c>
      <c r="U180" s="112">
        <v>0</v>
      </c>
    </row>
    <row r="181" ht="13.5" customHeight="1" spans="1:21">
      <c r="A181" s="110" t="s">
        <v>708</v>
      </c>
      <c r="B181" s="110" t="s">
        <v>716</v>
      </c>
      <c r="C181" s="110" t="s">
        <v>1206</v>
      </c>
      <c r="D181" s="109"/>
      <c r="E181" s="110" t="s">
        <v>719</v>
      </c>
      <c r="F181" s="110" t="s">
        <v>1207</v>
      </c>
      <c r="G181" s="111">
        <v>126940</v>
      </c>
      <c r="H181" s="112">
        <v>0</v>
      </c>
      <c r="I181" s="112">
        <v>0</v>
      </c>
      <c r="J181" s="112">
        <v>0</v>
      </c>
      <c r="K181" s="112">
        <v>0</v>
      </c>
      <c r="L181" s="112">
        <v>0</v>
      </c>
      <c r="M181" s="112">
        <v>0</v>
      </c>
      <c r="N181" s="112">
        <v>0</v>
      </c>
      <c r="O181" s="112">
        <v>0</v>
      </c>
      <c r="P181" s="112">
        <v>0</v>
      </c>
      <c r="Q181" s="112">
        <v>0</v>
      </c>
      <c r="R181" s="112">
        <v>126940</v>
      </c>
      <c r="S181" s="112">
        <v>0</v>
      </c>
      <c r="T181" s="112">
        <v>0</v>
      </c>
      <c r="U181" s="112">
        <v>0</v>
      </c>
    </row>
    <row r="182" ht="13.5" customHeight="1" spans="1:21">
      <c r="A182" s="109"/>
      <c r="B182" s="109"/>
      <c r="C182" s="109"/>
      <c r="D182" s="110" t="s">
        <v>818</v>
      </c>
      <c r="E182" s="110" t="s">
        <v>819</v>
      </c>
      <c r="F182" s="109"/>
      <c r="G182" s="111">
        <v>94465</v>
      </c>
      <c r="H182" s="112">
        <v>0</v>
      </c>
      <c r="I182" s="112">
        <v>0</v>
      </c>
      <c r="J182" s="112">
        <v>0</v>
      </c>
      <c r="K182" s="112">
        <v>0</v>
      </c>
      <c r="L182" s="112">
        <v>0</v>
      </c>
      <c r="M182" s="112">
        <v>0</v>
      </c>
      <c r="N182" s="112">
        <v>0</v>
      </c>
      <c r="O182" s="112">
        <v>0</v>
      </c>
      <c r="P182" s="112">
        <v>0</v>
      </c>
      <c r="Q182" s="112">
        <v>0</v>
      </c>
      <c r="R182" s="112">
        <v>94465</v>
      </c>
      <c r="S182" s="112">
        <v>0</v>
      </c>
      <c r="T182" s="112">
        <v>0</v>
      </c>
      <c r="U182" s="112">
        <v>0</v>
      </c>
    </row>
    <row r="183" ht="13.5" customHeight="1" spans="1:21">
      <c r="A183" s="109"/>
      <c r="B183" s="109"/>
      <c r="C183" s="109"/>
      <c r="D183" s="110" t="s">
        <v>820</v>
      </c>
      <c r="E183" s="110" t="s">
        <v>156</v>
      </c>
      <c r="F183" s="109"/>
      <c r="G183" s="111">
        <v>94465</v>
      </c>
      <c r="H183" s="112">
        <v>0</v>
      </c>
      <c r="I183" s="112">
        <v>0</v>
      </c>
      <c r="J183" s="112">
        <v>0</v>
      </c>
      <c r="K183" s="112">
        <v>0</v>
      </c>
      <c r="L183" s="112">
        <v>0</v>
      </c>
      <c r="M183" s="112">
        <v>0</v>
      </c>
      <c r="N183" s="112">
        <v>0</v>
      </c>
      <c r="O183" s="112">
        <v>0</v>
      </c>
      <c r="P183" s="112">
        <v>0</v>
      </c>
      <c r="Q183" s="112">
        <v>0</v>
      </c>
      <c r="R183" s="112">
        <v>94465</v>
      </c>
      <c r="S183" s="112">
        <v>0</v>
      </c>
      <c r="T183" s="112">
        <v>0</v>
      </c>
      <c r="U183" s="112">
        <v>0</v>
      </c>
    </row>
    <row r="184" ht="13.5" customHeight="1" spans="1:21">
      <c r="A184" s="110" t="s">
        <v>708</v>
      </c>
      <c r="B184" s="109"/>
      <c r="C184" s="109"/>
      <c r="D184" s="109"/>
      <c r="E184" s="110" t="s">
        <v>709</v>
      </c>
      <c r="F184" s="109"/>
      <c r="G184" s="111">
        <v>94465</v>
      </c>
      <c r="H184" s="112">
        <v>0</v>
      </c>
      <c r="I184" s="112">
        <v>0</v>
      </c>
      <c r="J184" s="112">
        <v>0</v>
      </c>
      <c r="K184" s="112">
        <v>0</v>
      </c>
      <c r="L184" s="112">
        <v>0</v>
      </c>
      <c r="M184" s="112">
        <v>0</v>
      </c>
      <c r="N184" s="112">
        <v>0</v>
      </c>
      <c r="O184" s="112">
        <v>0</v>
      </c>
      <c r="P184" s="112">
        <v>0</v>
      </c>
      <c r="Q184" s="112">
        <v>0</v>
      </c>
      <c r="R184" s="112">
        <v>94465</v>
      </c>
      <c r="S184" s="112">
        <v>0</v>
      </c>
      <c r="T184" s="112">
        <v>0</v>
      </c>
      <c r="U184" s="112">
        <v>0</v>
      </c>
    </row>
    <row r="185" ht="13.5" customHeight="1" spans="1:21">
      <c r="A185" s="109"/>
      <c r="B185" s="110" t="s">
        <v>716</v>
      </c>
      <c r="C185" s="109"/>
      <c r="D185" s="109"/>
      <c r="E185" s="110" t="s">
        <v>717</v>
      </c>
      <c r="F185" s="109"/>
      <c r="G185" s="111">
        <v>94465</v>
      </c>
      <c r="H185" s="112">
        <v>0</v>
      </c>
      <c r="I185" s="112">
        <v>0</v>
      </c>
      <c r="J185" s="112">
        <v>0</v>
      </c>
      <c r="K185" s="112">
        <v>0</v>
      </c>
      <c r="L185" s="112">
        <v>0</v>
      </c>
      <c r="M185" s="112">
        <v>0</v>
      </c>
      <c r="N185" s="112">
        <v>0</v>
      </c>
      <c r="O185" s="112">
        <v>0</v>
      </c>
      <c r="P185" s="112">
        <v>0</v>
      </c>
      <c r="Q185" s="112">
        <v>0</v>
      </c>
      <c r="R185" s="112">
        <v>94465</v>
      </c>
      <c r="S185" s="112">
        <v>0</v>
      </c>
      <c r="T185" s="112">
        <v>0</v>
      </c>
      <c r="U185" s="112">
        <v>0</v>
      </c>
    </row>
    <row r="186" ht="13.5" customHeight="1" spans="1:21">
      <c r="A186" s="110" t="s">
        <v>708</v>
      </c>
      <c r="B186" s="110" t="s">
        <v>716</v>
      </c>
      <c r="C186" s="110" t="s">
        <v>1206</v>
      </c>
      <c r="D186" s="109"/>
      <c r="E186" s="110" t="s">
        <v>719</v>
      </c>
      <c r="F186" s="110" t="s">
        <v>1207</v>
      </c>
      <c r="G186" s="111">
        <v>94465</v>
      </c>
      <c r="H186" s="112">
        <v>0</v>
      </c>
      <c r="I186" s="112">
        <v>0</v>
      </c>
      <c r="J186" s="112">
        <v>0</v>
      </c>
      <c r="K186" s="112">
        <v>0</v>
      </c>
      <c r="L186" s="112">
        <v>0</v>
      </c>
      <c r="M186" s="112">
        <v>0</v>
      </c>
      <c r="N186" s="112">
        <v>0</v>
      </c>
      <c r="O186" s="112">
        <v>0</v>
      </c>
      <c r="P186" s="112">
        <v>0</v>
      </c>
      <c r="Q186" s="112">
        <v>0</v>
      </c>
      <c r="R186" s="112">
        <v>94465</v>
      </c>
      <c r="S186" s="112">
        <v>0</v>
      </c>
      <c r="T186" s="112">
        <v>0</v>
      </c>
      <c r="U186" s="112">
        <v>0</v>
      </c>
    </row>
    <row r="187" ht="13.5" customHeight="1" spans="1:21">
      <c r="A187" s="109"/>
      <c r="B187" s="109"/>
      <c r="C187" s="109"/>
      <c r="D187" s="110" t="s">
        <v>821</v>
      </c>
      <c r="E187" s="110" t="s">
        <v>822</v>
      </c>
      <c r="F187" s="109"/>
      <c r="G187" s="111">
        <v>105625</v>
      </c>
      <c r="H187" s="112">
        <v>0</v>
      </c>
      <c r="I187" s="112">
        <v>0</v>
      </c>
      <c r="J187" s="112">
        <v>0</v>
      </c>
      <c r="K187" s="112">
        <v>0</v>
      </c>
      <c r="L187" s="112">
        <v>0</v>
      </c>
      <c r="M187" s="112">
        <v>0</v>
      </c>
      <c r="N187" s="112">
        <v>0</v>
      </c>
      <c r="O187" s="112">
        <v>0</v>
      </c>
      <c r="P187" s="112">
        <v>0</v>
      </c>
      <c r="Q187" s="112">
        <v>0</v>
      </c>
      <c r="R187" s="112">
        <v>105625</v>
      </c>
      <c r="S187" s="112">
        <v>0</v>
      </c>
      <c r="T187" s="112">
        <v>0</v>
      </c>
      <c r="U187" s="112">
        <v>0</v>
      </c>
    </row>
    <row r="188" ht="13.5" customHeight="1" spans="1:21">
      <c r="A188" s="109"/>
      <c r="B188" s="109"/>
      <c r="C188" s="109"/>
      <c r="D188" s="110" t="s">
        <v>823</v>
      </c>
      <c r="E188" s="110" t="s">
        <v>188</v>
      </c>
      <c r="F188" s="109"/>
      <c r="G188" s="111">
        <v>105625</v>
      </c>
      <c r="H188" s="112">
        <v>0</v>
      </c>
      <c r="I188" s="112">
        <v>0</v>
      </c>
      <c r="J188" s="112">
        <v>0</v>
      </c>
      <c r="K188" s="112">
        <v>0</v>
      </c>
      <c r="L188" s="112">
        <v>0</v>
      </c>
      <c r="M188" s="112">
        <v>0</v>
      </c>
      <c r="N188" s="112">
        <v>0</v>
      </c>
      <c r="O188" s="112">
        <v>0</v>
      </c>
      <c r="P188" s="112">
        <v>0</v>
      </c>
      <c r="Q188" s="112">
        <v>0</v>
      </c>
      <c r="R188" s="112">
        <v>105625</v>
      </c>
      <c r="S188" s="112">
        <v>0</v>
      </c>
      <c r="T188" s="112">
        <v>0</v>
      </c>
      <c r="U188" s="112">
        <v>0</v>
      </c>
    </row>
    <row r="189" ht="13.5" customHeight="1" spans="1:21">
      <c r="A189" s="110" t="s">
        <v>708</v>
      </c>
      <c r="B189" s="109"/>
      <c r="C189" s="109"/>
      <c r="D189" s="109"/>
      <c r="E189" s="110" t="s">
        <v>709</v>
      </c>
      <c r="F189" s="109"/>
      <c r="G189" s="111">
        <v>105625</v>
      </c>
      <c r="H189" s="112">
        <v>0</v>
      </c>
      <c r="I189" s="112">
        <v>0</v>
      </c>
      <c r="J189" s="112">
        <v>0</v>
      </c>
      <c r="K189" s="112">
        <v>0</v>
      </c>
      <c r="L189" s="112">
        <v>0</v>
      </c>
      <c r="M189" s="112">
        <v>0</v>
      </c>
      <c r="N189" s="112">
        <v>0</v>
      </c>
      <c r="O189" s="112">
        <v>0</v>
      </c>
      <c r="P189" s="112">
        <v>0</v>
      </c>
      <c r="Q189" s="112">
        <v>0</v>
      </c>
      <c r="R189" s="112">
        <v>105625</v>
      </c>
      <c r="S189" s="112">
        <v>0</v>
      </c>
      <c r="T189" s="112">
        <v>0</v>
      </c>
      <c r="U189" s="112">
        <v>0</v>
      </c>
    </row>
    <row r="190" ht="13.5" customHeight="1" spans="1:21">
      <c r="A190" s="109"/>
      <c r="B190" s="110" t="s">
        <v>716</v>
      </c>
      <c r="C190" s="109"/>
      <c r="D190" s="109"/>
      <c r="E190" s="110" t="s">
        <v>717</v>
      </c>
      <c r="F190" s="109"/>
      <c r="G190" s="111">
        <v>105625</v>
      </c>
      <c r="H190" s="112">
        <v>0</v>
      </c>
      <c r="I190" s="112">
        <v>0</v>
      </c>
      <c r="J190" s="112">
        <v>0</v>
      </c>
      <c r="K190" s="112">
        <v>0</v>
      </c>
      <c r="L190" s="112">
        <v>0</v>
      </c>
      <c r="M190" s="112">
        <v>0</v>
      </c>
      <c r="N190" s="112">
        <v>0</v>
      </c>
      <c r="O190" s="112">
        <v>0</v>
      </c>
      <c r="P190" s="112">
        <v>0</v>
      </c>
      <c r="Q190" s="112">
        <v>0</v>
      </c>
      <c r="R190" s="112">
        <v>105625</v>
      </c>
      <c r="S190" s="112">
        <v>0</v>
      </c>
      <c r="T190" s="112">
        <v>0</v>
      </c>
      <c r="U190" s="112">
        <v>0</v>
      </c>
    </row>
    <row r="191" ht="13.5" customHeight="1" spans="1:21">
      <c r="A191" s="110" t="s">
        <v>708</v>
      </c>
      <c r="B191" s="110" t="s">
        <v>716</v>
      </c>
      <c r="C191" s="110" t="s">
        <v>1206</v>
      </c>
      <c r="D191" s="109"/>
      <c r="E191" s="110" t="s">
        <v>719</v>
      </c>
      <c r="F191" s="110" t="s">
        <v>1207</v>
      </c>
      <c r="G191" s="111">
        <v>105625</v>
      </c>
      <c r="H191" s="112">
        <v>0</v>
      </c>
      <c r="I191" s="112">
        <v>0</v>
      </c>
      <c r="J191" s="112">
        <v>0</v>
      </c>
      <c r="K191" s="112">
        <v>0</v>
      </c>
      <c r="L191" s="112">
        <v>0</v>
      </c>
      <c r="M191" s="112">
        <v>0</v>
      </c>
      <c r="N191" s="112">
        <v>0</v>
      </c>
      <c r="O191" s="112">
        <v>0</v>
      </c>
      <c r="P191" s="112">
        <v>0</v>
      </c>
      <c r="Q191" s="112">
        <v>0</v>
      </c>
      <c r="R191" s="112">
        <v>105625</v>
      </c>
      <c r="S191" s="112">
        <v>0</v>
      </c>
      <c r="T191" s="112">
        <v>0</v>
      </c>
      <c r="U191" s="112">
        <v>0</v>
      </c>
    </row>
    <row r="192" ht="13.5" customHeight="1" spans="1:21">
      <c r="A192" s="109"/>
      <c r="B192" s="109"/>
      <c r="C192" s="109"/>
      <c r="D192" s="110" t="s">
        <v>824</v>
      </c>
      <c r="E192" s="110" t="s">
        <v>825</v>
      </c>
      <c r="F192" s="109"/>
      <c r="G192" s="111">
        <v>2199324</v>
      </c>
      <c r="H192" s="112">
        <v>0</v>
      </c>
      <c r="I192" s="112">
        <v>0</v>
      </c>
      <c r="J192" s="112">
        <v>0</v>
      </c>
      <c r="K192" s="112">
        <v>0</v>
      </c>
      <c r="L192" s="112">
        <v>71460</v>
      </c>
      <c r="M192" s="112">
        <v>0</v>
      </c>
      <c r="N192" s="112">
        <v>0</v>
      </c>
      <c r="O192" s="112">
        <v>0</v>
      </c>
      <c r="P192" s="112">
        <v>0</v>
      </c>
      <c r="Q192" s="112">
        <v>0</v>
      </c>
      <c r="R192" s="112">
        <v>2127864</v>
      </c>
      <c r="S192" s="112">
        <v>0</v>
      </c>
      <c r="T192" s="112">
        <v>0</v>
      </c>
      <c r="U192" s="112">
        <v>0</v>
      </c>
    </row>
    <row r="193" ht="13.5" customHeight="1" spans="1:21">
      <c r="A193" s="109"/>
      <c r="B193" s="109"/>
      <c r="C193" s="109"/>
      <c r="D193" s="110" t="s">
        <v>826</v>
      </c>
      <c r="E193" s="110" t="s">
        <v>218</v>
      </c>
      <c r="F193" s="109"/>
      <c r="G193" s="111">
        <v>2199324</v>
      </c>
      <c r="H193" s="112">
        <v>0</v>
      </c>
      <c r="I193" s="112">
        <v>0</v>
      </c>
      <c r="J193" s="112">
        <v>0</v>
      </c>
      <c r="K193" s="112">
        <v>0</v>
      </c>
      <c r="L193" s="112">
        <v>71460</v>
      </c>
      <c r="M193" s="112">
        <v>0</v>
      </c>
      <c r="N193" s="112">
        <v>0</v>
      </c>
      <c r="O193" s="112">
        <v>0</v>
      </c>
      <c r="P193" s="112">
        <v>0</v>
      </c>
      <c r="Q193" s="112">
        <v>0</v>
      </c>
      <c r="R193" s="112">
        <v>2127864</v>
      </c>
      <c r="S193" s="112">
        <v>0</v>
      </c>
      <c r="T193" s="112">
        <v>0</v>
      </c>
      <c r="U193" s="112">
        <v>0</v>
      </c>
    </row>
    <row r="194" ht="13.5" customHeight="1" spans="1:21">
      <c r="A194" s="110" t="s">
        <v>205</v>
      </c>
      <c r="B194" s="109"/>
      <c r="C194" s="109"/>
      <c r="D194" s="109"/>
      <c r="E194" s="110" t="s">
        <v>206</v>
      </c>
      <c r="F194" s="109"/>
      <c r="G194" s="111">
        <v>71460</v>
      </c>
      <c r="H194" s="112">
        <v>0</v>
      </c>
      <c r="I194" s="112">
        <v>0</v>
      </c>
      <c r="J194" s="112">
        <v>0</v>
      </c>
      <c r="K194" s="112">
        <v>0</v>
      </c>
      <c r="L194" s="112">
        <v>71460</v>
      </c>
      <c r="M194" s="112">
        <v>0</v>
      </c>
      <c r="N194" s="112">
        <v>0</v>
      </c>
      <c r="O194" s="112">
        <v>0</v>
      </c>
      <c r="P194" s="112">
        <v>0</v>
      </c>
      <c r="Q194" s="112">
        <v>0</v>
      </c>
      <c r="R194" s="112">
        <v>0</v>
      </c>
      <c r="S194" s="112">
        <v>0</v>
      </c>
      <c r="T194" s="112">
        <v>0</v>
      </c>
      <c r="U194" s="112">
        <v>0</v>
      </c>
    </row>
    <row r="195" ht="13.5" customHeight="1" spans="1:21">
      <c r="A195" s="109"/>
      <c r="B195" s="110" t="s">
        <v>215</v>
      </c>
      <c r="C195" s="109"/>
      <c r="D195" s="109"/>
      <c r="E195" s="110" t="s">
        <v>216</v>
      </c>
      <c r="F195" s="109"/>
      <c r="G195" s="111">
        <v>71460</v>
      </c>
      <c r="H195" s="112">
        <v>0</v>
      </c>
      <c r="I195" s="112">
        <v>0</v>
      </c>
      <c r="J195" s="112">
        <v>0</v>
      </c>
      <c r="K195" s="112">
        <v>0</v>
      </c>
      <c r="L195" s="112">
        <v>71460</v>
      </c>
      <c r="M195" s="112">
        <v>0</v>
      </c>
      <c r="N195" s="112">
        <v>0</v>
      </c>
      <c r="O195" s="112">
        <v>0</v>
      </c>
      <c r="P195" s="112">
        <v>0</v>
      </c>
      <c r="Q195" s="112">
        <v>0</v>
      </c>
      <c r="R195" s="112">
        <v>0</v>
      </c>
      <c r="S195" s="112">
        <v>0</v>
      </c>
      <c r="T195" s="112">
        <v>0</v>
      </c>
      <c r="U195" s="112">
        <v>0</v>
      </c>
    </row>
    <row r="196" ht="13.5" customHeight="1" spans="1:21">
      <c r="A196" s="110" t="s">
        <v>205</v>
      </c>
      <c r="B196" s="110" t="s">
        <v>215</v>
      </c>
      <c r="C196" s="110" t="s">
        <v>1236</v>
      </c>
      <c r="D196" s="109"/>
      <c r="E196" s="110" t="s">
        <v>42</v>
      </c>
      <c r="F196" s="110" t="s">
        <v>1211</v>
      </c>
      <c r="G196" s="111">
        <v>71460</v>
      </c>
      <c r="H196" s="112">
        <v>0</v>
      </c>
      <c r="I196" s="112">
        <v>0</v>
      </c>
      <c r="J196" s="112">
        <v>0</v>
      </c>
      <c r="K196" s="112">
        <v>0</v>
      </c>
      <c r="L196" s="112">
        <v>71460</v>
      </c>
      <c r="M196" s="112">
        <v>0</v>
      </c>
      <c r="N196" s="112">
        <v>0</v>
      </c>
      <c r="O196" s="112">
        <v>0</v>
      </c>
      <c r="P196" s="112">
        <v>0</v>
      </c>
      <c r="Q196" s="112">
        <v>0</v>
      </c>
      <c r="R196" s="112">
        <v>0</v>
      </c>
      <c r="S196" s="112">
        <v>0</v>
      </c>
      <c r="T196" s="112">
        <v>0</v>
      </c>
      <c r="U196" s="112">
        <v>0</v>
      </c>
    </row>
    <row r="197" ht="13.5" customHeight="1" spans="1:21">
      <c r="A197" s="110" t="s">
        <v>708</v>
      </c>
      <c r="B197" s="109"/>
      <c r="C197" s="109"/>
      <c r="D197" s="109"/>
      <c r="E197" s="110" t="s">
        <v>709</v>
      </c>
      <c r="F197" s="109"/>
      <c r="G197" s="111">
        <v>2127864</v>
      </c>
      <c r="H197" s="112">
        <v>0</v>
      </c>
      <c r="I197" s="112">
        <v>0</v>
      </c>
      <c r="J197" s="112">
        <v>0</v>
      </c>
      <c r="K197" s="112">
        <v>0</v>
      </c>
      <c r="L197" s="112">
        <v>0</v>
      </c>
      <c r="M197" s="112">
        <v>0</v>
      </c>
      <c r="N197" s="112">
        <v>0</v>
      </c>
      <c r="O197" s="112">
        <v>0</v>
      </c>
      <c r="P197" s="112">
        <v>0</v>
      </c>
      <c r="Q197" s="112">
        <v>0</v>
      </c>
      <c r="R197" s="112">
        <v>2127864</v>
      </c>
      <c r="S197" s="112">
        <v>0</v>
      </c>
      <c r="T197" s="112">
        <v>0</v>
      </c>
      <c r="U197" s="112">
        <v>0</v>
      </c>
    </row>
    <row r="198" ht="13.5" customHeight="1" spans="1:21">
      <c r="A198" s="109"/>
      <c r="B198" s="110" t="s">
        <v>716</v>
      </c>
      <c r="C198" s="109"/>
      <c r="D198" s="109"/>
      <c r="E198" s="110" t="s">
        <v>717</v>
      </c>
      <c r="F198" s="109"/>
      <c r="G198" s="111">
        <v>2127864</v>
      </c>
      <c r="H198" s="112">
        <v>0</v>
      </c>
      <c r="I198" s="112">
        <v>0</v>
      </c>
      <c r="J198" s="112">
        <v>0</v>
      </c>
      <c r="K198" s="112">
        <v>0</v>
      </c>
      <c r="L198" s="112">
        <v>0</v>
      </c>
      <c r="M198" s="112">
        <v>0</v>
      </c>
      <c r="N198" s="112">
        <v>0</v>
      </c>
      <c r="O198" s="112">
        <v>0</v>
      </c>
      <c r="P198" s="112">
        <v>0</v>
      </c>
      <c r="Q198" s="112">
        <v>0</v>
      </c>
      <c r="R198" s="112">
        <v>2127864</v>
      </c>
      <c r="S198" s="112">
        <v>0</v>
      </c>
      <c r="T198" s="112">
        <v>0</v>
      </c>
      <c r="U198" s="112">
        <v>0</v>
      </c>
    </row>
    <row r="199" ht="13.5" customHeight="1" spans="1:21">
      <c r="A199" s="110" t="s">
        <v>708</v>
      </c>
      <c r="B199" s="110" t="s">
        <v>716</v>
      </c>
      <c r="C199" s="110" t="s">
        <v>1206</v>
      </c>
      <c r="D199" s="109"/>
      <c r="E199" s="110" t="s">
        <v>719</v>
      </c>
      <c r="F199" s="110" t="s">
        <v>1207</v>
      </c>
      <c r="G199" s="111">
        <v>2127864</v>
      </c>
      <c r="H199" s="112">
        <v>0</v>
      </c>
      <c r="I199" s="112">
        <v>0</v>
      </c>
      <c r="J199" s="112">
        <v>0</v>
      </c>
      <c r="K199" s="112">
        <v>0</v>
      </c>
      <c r="L199" s="112">
        <v>0</v>
      </c>
      <c r="M199" s="112">
        <v>0</v>
      </c>
      <c r="N199" s="112">
        <v>0</v>
      </c>
      <c r="O199" s="112">
        <v>0</v>
      </c>
      <c r="P199" s="112">
        <v>0</v>
      </c>
      <c r="Q199" s="112">
        <v>0</v>
      </c>
      <c r="R199" s="112">
        <v>2127864</v>
      </c>
      <c r="S199" s="112">
        <v>0</v>
      </c>
      <c r="T199" s="112">
        <v>0</v>
      </c>
      <c r="U199" s="112">
        <v>0</v>
      </c>
    </row>
    <row r="200" ht="13.5" customHeight="1" spans="1:21">
      <c r="A200" s="109"/>
      <c r="B200" s="109"/>
      <c r="C200" s="109"/>
      <c r="D200" s="110" t="s">
        <v>828</v>
      </c>
      <c r="E200" s="110" t="s">
        <v>829</v>
      </c>
      <c r="F200" s="109"/>
      <c r="G200" s="111">
        <v>237235.68</v>
      </c>
      <c r="H200" s="112">
        <v>0</v>
      </c>
      <c r="I200" s="112">
        <v>0</v>
      </c>
      <c r="J200" s="112">
        <v>0</v>
      </c>
      <c r="K200" s="112">
        <v>0</v>
      </c>
      <c r="L200" s="112">
        <v>0</v>
      </c>
      <c r="M200" s="112">
        <v>0</v>
      </c>
      <c r="N200" s="112">
        <v>0</v>
      </c>
      <c r="O200" s="112">
        <v>0</v>
      </c>
      <c r="P200" s="112">
        <v>0</v>
      </c>
      <c r="Q200" s="112">
        <v>0</v>
      </c>
      <c r="R200" s="112">
        <v>237235.68</v>
      </c>
      <c r="S200" s="112">
        <v>0</v>
      </c>
      <c r="T200" s="112">
        <v>0</v>
      </c>
      <c r="U200" s="112">
        <v>0</v>
      </c>
    </row>
    <row r="201" ht="13.5" customHeight="1" spans="1:21">
      <c r="A201" s="109"/>
      <c r="B201" s="109"/>
      <c r="C201" s="109"/>
      <c r="D201" s="110" t="s">
        <v>830</v>
      </c>
      <c r="E201" s="110" t="s">
        <v>233</v>
      </c>
      <c r="F201" s="109"/>
      <c r="G201" s="111">
        <v>160129.44</v>
      </c>
      <c r="H201" s="112">
        <v>0</v>
      </c>
      <c r="I201" s="112">
        <v>0</v>
      </c>
      <c r="J201" s="112">
        <v>0</v>
      </c>
      <c r="K201" s="112">
        <v>0</v>
      </c>
      <c r="L201" s="112">
        <v>0</v>
      </c>
      <c r="M201" s="112">
        <v>0</v>
      </c>
      <c r="N201" s="112">
        <v>0</v>
      </c>
      <c r="O201" s="112">
        <v>0</v>
      </c>
      <c r="P201" s="112">
        <v>0</v>
      </c>
      <c r="Q201" s="112">
        <v>0</v>
      </c>
      <c r="R201" s="112">
        <v>160129.44</v>
      </c>
      <c r="S201" s="112">
        <v>0</v>
      </c>
      <c r="T201" s="112">
        <v>0</v>
      </c>
      <c r="U201" s="112">
        <v>0</v>
      </c>
    </row>
    <row r="202" ht="13.5" customHeight="1" spans="1:21">
      <c r="A202" s="110" t="s">
        <v>708</v>
      </c>
      <c r="B202" s="109"/>
      <c r="C202" s="109"/>
      <c r="D202" s="109"/>
      <c r="E202" s="110" t="s">
        <v>709</v>
      </c>
      <c r="F202" s="109"/>
      <c r="G202" s="111">
        <v>160129.44</v>
      </c>
      <c r="H202" s="112">
        <v>0</v>
      </c>
      <c r="I202" s="112">
        <v>0</v>
      </c>
      <c r="J202" s="112">
        <v>0</v>
      </c>
      <c r="K202" s="112">
        <v>0</v>
      </c>
      <c r="L202" s="112">
        <v>0</v>
      </c>
      <c r="M202" s="112">
        <v>0</v>
      </c>
      <c r="N202" s="112">
        <v>0</v>
      </c>
      <c r="O202" s="112">
        <v>0</v>
      </c>
      <c r="P202" s="112">
        <v>0</v>
      </c>
      <c r="Q202" s="112">
        <v>0</v>
      </c>
      <c r="R202" s="112">
        <v>160129.44</v>
      </c>
      <c r="S202" s="112">
        <v>0</v>
      </c>
      <c r="T202" s="112">
        <v>0</v>
      </c>
      <c r="U202" s="112">
        <v>0</v>
      </c>
    </row>
    <row r="203" ht="13.5" customHeight="1" spans="1:21">
      <c r="A203" s="109"/>
      <c r="B203" s="110" t="s">
        <v>716</v>
      </c>
      <c r="C203" s="109"/>
      <c r="D203" s="109"/>
      <c r="E203" s="110" t="s">
        <v>717</v>
      </c>
      <c r="F203" s="109"/>
      <c r="G203" s="111">
        <v>160129.44</v>
      </c>
      <c r="H203" s="112">
        <v>0</v>
      </c>
      <c r="I203" s="112">
        <v>0</v>
      </c>
      <c r="J203" s="112">
        <v>0</v>
      </c>
      <c r="K203" s="112">
        <v>0</v>
      </c>
      <c r="L203" s="112">
        <v>0</v>
      </c>
      <c r="M203" s="112">
        <v>0</v>
      </c>
      <c r="N203" s="112">
        <v>0</v>
      </c>
      <c r="O203" s="112">
        <v>0</v>
      </c>
      <c r="P203" s="112">
        <v>0</v>
      </c>
      <c r="Q203" s="112">
        <v>0</v>
      </c>
      <c r="R203" s="112">
        <v>160129.44</v>
      </c>
      <c r="S203" s="112">
        <v>0</v>
      </c>
      <c r="T203" s="112">
        <v>0</v>
      </c>
      <c r="U203" s="112">
        <v>0</v>
      </c>
    </row>
    <row r="204" ht="13.5" customHeight="1" spans="1:21">
      <c r="A204" s="110" t="s">
        <v>708</v>
      </c>
      <c r="B204" s="110" t="s">
        <v>716</v>
      </c>
      <c r="C204" s="110" t="s">
        <v>1206</v>
      </c>
      <c r="D204" s="109"/>
      <c r="E204" s="110" t="s">
        <v>719</v>
      </c>
      <c r="F204" s="110" t="s">
        <v>1207</v>
      </c>
      <c r="G204" s="111">
        <v>160129.44</v>
      </c>
      <c r="H204" s="112">
        <v>0</v>
      </c>
      <c r="I204" s="112">
        <v>0</v>
      </c>
      <c r="J204" s="112">
        <v>0</v>
      </c>
      <c r="K204" s="112">
        <v>0</v>
      </c>
      <c r="L204" s="112">
        <v>0</v>
      </c>
      <c r="M204" s="112">
        <v>0</v>
      </c>
      <c r="N204" s="112">
        <v>0</v>
      </c>
      <c r="O204" s="112">
        <v>0</v>
      </c>
      <c r="P204" s="112">
        <v>0</v>
      </c>
      <c r="Q204" s="112">
        <v>0</v>
      </c>
      <c r="R204" s="112">
        <v>160129.44</v>
      </c>
      <c r="S204" s="112">
        <v>0</v>
      </c>
      <c r="T204" s="112">
        <v>0</v>
      </c>
      <c r="U204" s="112">
        <v>0</v>
      </c>
    </row>
    <row r="205" ht="13.5" customHeight="1" spans="1:21">
      <c r="A205" s="109"/>
      <c r="B205" s="109"/>
      <c r="C205" s="109"/>
      <c r="D205" s="110" t="s">
        <v>831</v>
      </c>
      <c r="E205" s="110" t="s">
        <v>241</v>
      </c>
      <c r="F205" s="109"/>
      <c r="G205" s="111">
        <v>37998.72</v>
      </c>
      <c r="H205" s="112">
        <v>0</v>
      </c>
      <c r="I205" s="112">
        <v>0</v>
      </c>
      <c r="J205" s="112">
        <v>0</v>
      </c>
      <c r="K205" s="112">
        <v>0</v>
      </c>
      <c r="L205" s="112">
        <v>0</v>
      </c>
      <c r="M205" s="112">
        <v>0</v>
      </c>
      <c r="N205" s="112">
        <v>0</v>
      </c>
      <c r="O205" s="112">
        <v>0</v>
      </c>
      <c r="P205" s="112">
        <v>0</v>
      </c>
      <c r="Q205" s="112">
        <v>0</v>
      </c>
      <c r="R205" s="112">
        <v>37998.72</v>
      </c>
      <c r="S205" s="112">
        <v>0</v>
      </c>
      <c r="T205" s="112">
        <v>0</v>
      </c>
      <c r="U205" s="112">
        <v>0</v>
      </c>
    </row>
    <row r="206" ht="13.5" customHeight="1" spans="1:21">
      <c r="A206" s="110" t="s">
        <v>708</v>
      </c>
      <c r="B206" s="109"/>
      <c r="C206" s="109"/>
      <c r="D206" s="109"/>
      <c r="E206" s="110" t="s">
        <v>709</v>
      </c>
      <c r="F206" s="109"/>
      <c r="G206" s="111">
        <v>37998.72</v>
      </c>
      <c r="H206" s="112">
        <v>0</v>
      </c>
      <c r="I206" s="112">
        <v>0</v>
      </c>
      <c r="J206" s="112">
        <v>0</v>
      </c>
      <c r="K206" s="112">
        <v>0</v>
      </c>
      <c r="L206" s="112">
        <v>0</v>
      </c>
      <c r="M206" s="112">
        <v>0</v>
      </c>
      <c r="N206" s="112">
        <v>0</v>
      </c>
      <c r="O206" s="112">
        <v>0</v>
      </c>
      <c r="P206" s="112">
        <v>0</v>
      </c>
      <c r="Q206" s="112">
        <v>0</v>
      </c>
      <c r="R206" s="112">
        <v>37998.72</v>
      </c>
      <c r="S206" s="112">
        <v>0</v>
      </c>
      <c r="T206" s="112">
        <v>0</v>
      </c>
      <c r="U206" s="112">
        <v>0</v>
      </c>
    </row>
    <row r="207" ht="13.5" customHeight="1" spans="1:21">
      <c r="A207" s="109"/>
      <c r="B207" s="110" t="s">
        <v>716</v>
      </c>
      <c r="C207" s="109"/>
      <c r="D207" s="109"/>
      <c r="E207" s="110" t="s">
        <v>717</v>
      </c>
      <c r="F207" s="109"/>
      <c r="G207" s="111">
        <v>37998.72</v>
      </c>
      <c r="H207" s="112">
        <v>0</v>
      </c>
      <c r="I207" s="112">
        <v>0</v>
      </c>
      <c r="J207" s="112">
        <v>0</v>
      </c>
      <c r="K207" s="112">
        <v>0</v>
      </c>
      <c r="L207" s="112">
        <v>0</v>
      </c>
      <c r="M207" s="112">
        <v>0</v>
      </c>
      <c r="N207" s="112">
        <v>0</v>
      </c>
      <c r="O207" s="112">
        <v>0</v>
      </c>
      <c r="P207" s="112">
        <v>0</v>
      </c>
      <c r="Q207" s="112">
        <v>0</v>
      </c>
      <c r="R207" s="112">
        <v>37998.72</v>
      </c>
      <c r="S207" s="112">
        <v>0</v>
      </c>
      <c r="T207" s="112">
        <v>0</v>
      </c>
      <c r="U207" s="112">
        <v>0</v>
      </c>
    </row>
    <row r="208" ht="13.5" customHeight="1" spans="1:21">
      <c r="A208" s="110" t="s">
        <v>708</v>
      </c>
      <c r="B208" s="110" t="s">
        <v>716</v>
      </c>
      <c r="C208" s="110" t="s">
        <v>1206</v>
      </c>
      <c r="D208" s="109"/>
      <c r="E208" s="110" t="s">
        <v>719</v>
      </c>
      <c r="F208" s="110" t="s">
        <v>1208</v>
      </c>
      <c r="G208" s="111">
        <v>37998.72</v>
      </c>
      <c r="H208" s="112">
        <v>0</v>
      </c>
      <c r="I208" s="112">
        <v>0</v>
      </c>
      <c r="J208" s="112">
        <v>0</v>
      </c>
      <c r="K208" s="112">
        <v>0</v>
      </c>
      <c r="L208" s="112">
        <v>0</v>
      </c>
      <c r="M208" s="112">
        <v>0</v>
      </c>
      <c r="N208" s="112">
        <v>0</v>
      </c>
      <c r="O208" s="112">
        <v>0</v>
      </c>
      <c r="P208" s="112">
        <v>0</v>
      </c>
      <c r="Q208" s="112">
        <v>0</v>
      </c>
      <c r="R208" s="112">
        <v>37998.72</v>
      </c>
      <c r="S208" s="112">
        <v>0</v>
      </c>
      <c r="T208" s="112">
        <v>0</v>
      </c>
      <c r="U208" s="112">
        <v>0</v>
      </c>
    </row>
    <row r="209" ht="13.5" customHeight="1" spans="1:21">
      <c r="A209" s="109"/>
      <c r="B209" s="109"/>
      <c r="C209" s="109"/>
      <c r="D209" s="110" t="s">
        <v>833</v>
      </c>
      <c r="E209" s="110" t="s">
        <v>234</v>
      </c>
      <c r="F209" s="109"/>
      <c r="G209" s="111">
        <v>39107.52</v>
      </c>
      <c r="H209" s="112">
        <v>0</v>
      </c>
      <c r="I209" s="112">
        <v>0</v>
      </c>
      <c r="J209" s="112">
        <v>0</v>
      </c>
      <c r="K209" s="112">
        <v>0</v>
      </c>
      <c r="L209" s="112">
        <v>0</v>
      </c>
      <c r="M209" s="112">
        <v>0</v>
      </c>
      <c r="N209" s="112">
        <v>0</v>
      </c>
      <c r="O209" s="112">
        <v>0</v>
      </c>
      <c r="P209" s="112">
        <v>0</v>
      </c>
      <c r="Q209" s="112">
        <v>0</v>
      </c>
      <c r="R209" s="112">
        <v>39107.52</v>
      </c>
      <c r="S209" s="112">
        <v>0</v>
      </c>
      <c r="T209" s="112">
        <v>0</v>
      </c>
      <c r="U209" s="112">
        <v>0</v>
      </c>
    </row>
    <row r="210" ht="13.5" customHeight="1" spans="1:21">
      <c r="A210" s="110" t="s">
        <v>708</v>
      </c>
      <c r="B210" s="109"/>
      <c r="C210" s="109"/>
      <c r="D210" s="109"/>
      <c r="E210" s="110" t="s">
        <v>709</v>
      </c>
      <c r="F210" s="109"/>
      <c r="G210" s="111">
        <v>39107.52</v>
      </c>
      <c r="H210" s="112">
        <v>0</v>
      </c>
      <c r="I210" s="112">
        <v>0</v>
      </c>
      <c r="J210" s="112">
        <v>0</v>
      </c>
      <c r="K210" s="112">
        <v>0</v>
      </c>
      <c r="L210" s="112">
        <v>0</v>
      </c>
      <c r="M210" s="112">
        <v>0</v>
      </c>
      <c r="N210" s="112">
        <v>0</v>
      </c>
      <c r="O210" s="112">
        <v>0</v>
      </c>
      <c r="P210" s="112">
        <v>0</v>
      </c>
      <c r="Q210" s="112">
        <v>0</v>
      </c>
      <c r="R210" s="112">
        <v>39107.52</v>
      </c>
      <c r="S210" s="112">
        <v>0</v>
      </c>
      <c r="T210" s="112">
        <v>0</v>
      </c>
      <c r="U210" s="112">
        <v>0</v>
      </c>
    </row>
    <row r="211" ht="13.5" customHeight="1" spans="1:21">
      <c r="A211" s="109"/>
      <c r="B211" s="110" t="s">
        <v>716</v>
      </c>
      <c r="C211" s="109"/>
      <c r="D211" s="109"/>
      <c r="E211" s="110" t="s">
        <v>717</v>
      </c>
      <c r="F211" s="109"/>
      <c r="G211" s="111">
        <v>39107.52</v>
      </c>
      <c r="H211" s="112">
        <v>0</v>
      </c>
      <c r="I211" s="112">
        <v>0</v>
      </c>
      <c r="J211" s="112">
        <v>0</v>
      </c>
      <c r="K211" s="112">
        <v>0</v>
      </c>
      <c r="L211" s="112">
        <v>0</v>
      </c>
      <c r="M211" s="112">
        <v>0</v>
      </c>
      <c r="N211" s="112">
        <v>0</v>
      </c>
      <c r="O211" s="112">
        <v>0</v>
      </c>
      <c r="P211" s="112">
        <v>0</v>
      </c>
      <c r="Q211" s="112">
        <v>0</v>
      </c>
      <c r="R211" s="112">
        <v>39107.52</v>
      </c>
      <c r="S211" s="112">
        <v>0</v>
      </c>
      <c r="T211" s="112">
        <v>0</v>
      </c>
      <c r="U211" s="112">
        <v>0</v>
      </c>
    </row>
    <row r="212" ht="13.5" customHeight="1" spans="1:21">
      <c r="A212" s="110" t="s">
        <v>708</v>
      </c>
      <c r="B212" s="110" t="s">
        <v>716</v>
      </c>
      <c r="C212" s="110" t="s">
        <v>1206</v>
      </c>
      <c r="D212" s="109"/>
      <c r="E212" s="110" t="s">
        <v>719</v>
      </c>
      <c r="F212" s="110" t="s">
        <v>1208</v>
      </c>
      <c r="G212" s="111">
        <v>39107.52</v>
      </c>
      <c r="H212" s="112">
        <v>0</v>
      </c>
      <c r="I212" s="112">
        <v>0</v>
      </c>
      <c r="J212" s="112">
        <v>0</v>
      </c>
      <c r="K212" s="112">
        <v>0</v>
      </c>
      <c r="L212" s="112">
        <v>0</v>
      </c>
      <c r="M212" s="112">
        <v>0</v>
      </c>
      <c r="N212" s="112">
        <v>0</v>
      </c>
      <c r="O212" s="112">
        <v>0</v>
      </c>
      <c r="P212" s="112">
        <v>0</v>
      </c>
      <c r="Q212" s="112">
        <v>0</v>
      </c>
      <c r="R212" s="112">
        <v>39107.52</v>
      </c>
      <c r="S212" s="112">
        <v>0</v>
      </c>
      <c r="T212" s="112">
        <v>0</v>
      </c>
      <c r="U212" s="112">
        <v>0</v>
      </c>
    </row>
    <row r="213" ht="13.5" customHeight="1" spans="1:21">
      <c r="A213" s="109"/>
      <c r="B213" s="109"/>
      <c r="C213" s="109"/>
      <c r="D213" s="110" t="s">
        <v>834</v>
      </c>
      <c r="E213" s="110" t="s">
        <v>835</v>
      </c>
      <c r="F213" s="109"/>
      <c r="G213" s="111">
        <v>336713.12</v>
      </c>
      <c r="H213" s="112">
        <v>0</v>
      </c>
      <c r="I213" s="112">
        <v>0</v>
      </c>
      <c r="J213" s="112">
        <v>0</v>
      </c>
      <c r="K213" s="112">
        <v>0</v>
      </c>
      <c r="L213" s="112">
        <v>0</v>
      </c>
      <c r="M213" s="112">
        <v>0</v>
      </c>
      <c r="N213" s="112">
        <v>0</v>
      </c>
      <c r="O213" s="112">
        <v>0</v>
      </c>
      <c r="P213" s="112">
        <v>0</v>
      </c>
      <c r="Q213" s="112">
        <v>0</v>
      </c>
      <c r="R213" s="112">
        <v>336713.12</v>
      </c>
      <c r="S213" s="112">
        <v>0</v>
      </c>
      <c r="T213" s="112">
        <v>0</v>
      </c>
      <c r="U213" s="112">
        <v>0</v>
      </c>
    </row>
    <row r="214" ht="13.5" customHeight="1" spans="1:21">
      <c r="A214" s="109"/>
      <c r="B214" s="109"/>
      <c r="C214" s="109"/>
      <c r="D214" s="110" t="s">
        <v>836</v>
      </c>
      <c r="E214" s="110" t="s">
        <v>320</v>
      </c>
      <c r="F214" s="109"/>
      <c r="G214" s="111">
        <v>59858</v>
      </c>
      <c r="H214" s="112">
        <v>0</v>
      </c>
      <c r="I214" s="112">
        <v>0</v>
      </c>
      <c r="J214" s="112">
        <v>0</v>
      </c>
      <c r="K214" s="112">
        <v>0</v>
      </c>
      <c r="L214" s="112">
        <v>0</v>
      </c>
      <c r="M214" s="112">
        <v>0</v>
      </c>
      <c r="N214" s="112">
        <v>0</v>
      </c>
      <c r="O214" s="112">
        <v>0</v>
      </c>
      <c r="P214" s="112">
        <v>0</v>
      </c>
      <c r="Q214" s="112">
        <v>0</v>
      </c>
      <c r="R214" s="112">
        <v>59858</v>
      </c>
      <c r="S214" s="112">
        <v>0</v>
      </c>
      <c r="T214" s="112">
        <v>0</v>
      </c>
      <c r="U214" s="112">
        <v>0</v>
      </c>
    </row>
    <row r="215" ht="13.5" customHeight="1" spans="1:21">
      <c r="A215" s="110" t="s">
        <v>708</v>
      </c>
      <c r="B215" s="109"/>
      <c r="C215" s="109"/>
      <c r="D215" s="109"/>
      <c r="E215" s="110" t="s">
        <v>709</v>
      </c>
      <c r="F215" s="109"/>
      <c r="G215" s="111">
        <v>59858</v>
      </c>
      <c r="H215" s="112">
        <v>0</v>
      </c>
      <c r="I215" s="112">
        <v>0</v>
      </c>
      <c r="J215" s="112">
        <v>0</v>
      </c>
      <c r="K215" s="112">
        <v>0</v>
      </c>
      <c r="L215" s="112">
        <v>0</v>
      </c>
      <c r="M215" s="112">
        <v>0</v>
      </c>
      <c r="N215" s="112">
        <v>0</v>
      </c>
      <c r="O215" s="112">
        <v>0</v>
      </c>
      <c r="P215" s="112">
        <v>0</v>
      </c>
      <c r="Q215" s="112">
        <v>0</v>
      </c>
      <c r="R215" s="112">
        <v>59858</v>
      </c>
      <c r="S215" s="112">
        <v>0</v>
      </c>
      <c r="T215" s="112">
        <v>0</v>
      </c>
      <c r="U215" s="112">
        <v>0</v>
      </c>
    </row>
    <row r="216" ht="13.5" customHeight="1" spans="1:21">
      <c r="A216" s="109"/>
      <c r="B216" s="110" t="s">
        <v>716</v>
      </c>
      <c r="C216" s="109"/>
      <c r="D216" s="109"/>
      <c r="E216" s="110" t="s">
        <v>717</v>
      </c>
      <c r="F216" s="109"/>
      <c r="G216" s="111">
        <v>59858</v>
      </c>
      <c r="H216" s="112">
        <v>0</v>
      </c>
      <c r="I216" s="112">
        <v>0</v>
      </c>
      <c r="J216" s="112">
        <v>0</v>
      </c>
      <c r="K216" s="112">
        <v>0</v>
      </c>
      <c r="L216" s="112">
        <v>0</v>
      </c>
      <c r="M216" s="112">
        <v>0</v>
      </c>
      <c r="N216" s="112">
        <v>0</v>
      </c>
      <c r="O216" s="112">
        <v>0</v>
      </c>
      <c r="P216" s="112">
        <v>0</v>
      </c>
      <c r="Q216" s="112">
        <v>0</v>
      </c>
      <c r="R216" s="112">
        <v>59858</v>
      </c>
      <c r="S216" s="112">
        <v>0</v>
      </c>
      <c r="T216" s="112">
        <v>0</v>
      </c>
      <c r="U216" s="112">
        <v>0</v>
      </c>
    </row>
    <row r="217" ht="13.5" customHeight="1" spans="1:21">
      <c r="A217" s="110" t="s">
        <v>708</v>
      </c>
      <c r="B217" s="110" t="s">
        <v>716</v>
      </c>
      <c r="C217" s="110" t="s">
        <v>1206</v>
      </c>
      <c r="D217" s="109"/>
      <c r="E217" s="110" t="s">
        <v>719</v>
      </c>
      <c r="F217" s="110" t="s">
        <v>1207</v>
      </c>
      <c r="G217" s="111">
        <v>59858</v>
      </c>
      <c r="H217" s="112">
        <v>0</v>
      </c>
      <c r="I217" s="112">
        <v>0</v>
      </c>
      <c r="J217" s="112">
        <v>0</v>
      </c>
      <c r="K217" s="112">
        <v>0</v>
      </c>
      <c r="L217" s="112">
        <v>0</v>
      </c>
      <c r="M217" s="112">
        <v>0</v>
      </c>
      <c r="N217" s="112">
        <v>0</v>
      </c>
      <c r="O217" s="112">
        <v>0</v>
      </c>
      <c r="P217" s="112">
        <v>0</v>
      </c>
      <c r="Q217" s="112">
        <v>0</v>
      </c>
      <c r="R217" s="112">
        <v>59858</v>
      </c>
      <c r="S217" s="112">
        <v>0</v>
      </c>
      <c r="T217" s="112">
        <v>0</v>
      </c>
      <c r="U217" s="112">
        <v>0</v>
      </c>
    </row>
    <row r="218" ht="13.5" customHeight="1" spans="1:21">
      <c r="A218" s="109"/>
      <c r="B218" s="109"/>
      <c r="C218" s="109"/>
      <c r="D218" s="110" t="s">
        <v>837</v>
      </c>
      <c r="E218" s="110" t="s">
        <v>329</v>
      </c>
      <c r="F218" s="109"/>
      <c r="G218" s="111">
        <v>79849</v>
      </c>
      <c r="H218" s="112">
        <v>0</v>
      </c>
      <c r="I218" s="112">
        <v>0</v>
      </c>
      <c r="J218" s="112">
        <v>0</v>
      </c>
      <c r="K218" s="112">
        <v>0</v>
      </c>
      <c r="L218" s="112">
        <v>0</v>
      </c>
      <c r="M218" s="112">
        <v>0</v>
      </c>
      <c r="N218" s="112">
        <v>0</v>
      </c>
      <c r="O218" s="112">
        <v>0</v>
      </c>
      <c r="P218" s="112">
        <v>0</v>
      </c>
      <c r="Q218" s="112">
        <v>0</v>
      </c>
      <c r="R218" s="112">
        <v>79849</v>
      </c>
      <c r="S218" s="112">
        <v>0</v>
      </c>
      <c r="T218" s="112">
        <v>0</v>
      </c>
      <c r="U218" s="112">
        <v>0</v>
      </c>
    </row>
    <row r="219" ht="13.5" customHeight="1" spans="1:21">
      <c r="A219" s="110" t="s">
        <v>708</v>
      </c>
      <c r="B219" s="109"/>
      <c r="C219" s="109"/>
      <c r="D219" s="109"/>
      <c r="E219" s="110" t="s">
        <v>709</v>
      </c>
      <c r="F219" s="109"/>
      <c r="G219" s="111">
        <v>79849</v>
      </c>
      <c r="H219" s="112">
        <v>0</v>
      </c>
      <c r="I219" s="112">
        <v>0</v>
      </c>
      <c r="J219" s="112">
        <v>0</v>
      </c>
      <c r="K219" s="112">
        <v>0</v>
      </c>
      <c r="L219" s="112">
        <v>0</v>
      </c>
      <c r="M219" s="112">
        <v>0</v>
      </c>
      <c r="N219" s="112">
        <v>0</v>
      </c>
      <c r="O219" s="112">
        <v>0</v>
      </c>
      <c r="P219" s="112">
        <v>0</v>
      </c>
      <c r="Q219" s="112">
        <v>0</v>
      </c>
      <c r="R219" s="112">
        <v>79849</v>
      </c>
      <c r="S219" s="112">
        <v>0</v>
      </c>
      <c r="T219" s="112">
        <v>0</v>
      </c>
      <c r="U219" s="112">
        <v>0</v>
      </c>
    </row>
    <row r="220" ht="13.5" customHeight="1" spans="1:21">
      <c r="A220" s="109"/>
      <c r="B220" s="110" t="s">
        <v>716</v>
      </c>
      <c r="C220" s="109"/>
      <c r="D220" s="109"/>
      <c r="E220" s="110" t="s">
        <v>717</v>
      </c>
      <c r="F220" s="109"/>
      <c r="G220" s="111">
        <v>79849</v>
      </c>
      <c r="H220" s="112">
        <v>0</v>
      </c>
      <c r="I220" s="112">
        <v>0</v>
      </c>
      <c r="J220" s="112">
        <v>0</v>
      </c>
      <c r="K220" s="112">
        <v>0</v>
      </c>
      <c r="L220" s="112">
        <v>0</v>
      </c>
      <c r="M220" s="112">
        <v>0</v>
      </c>
      <c r="N220" s="112">
        <v>0</v>
      </c>
      <c r="O220" s="112">
        <v>0</v>
      </c>
      <c r="P220" s="112">
        <v>0</v>
      </c>
      <c r="Q220" s="112">
        <v>0</v>
      </c>
      <c r="R220" s="112">
        <v>79849</v>
      </c>
      <c r="S220" s="112">
        <v>0</v>
      </c>
      <c r="T220" s="112">
        <v>0</v>
      </c>
      <c r="U220" s="112">
        <v>0</v>
      </c>
    </row>
    <row r="221" ht="13.5" customHeight="1" spans="1:21">
      <c r="A221" s="110" t="s">
        <v>708</v>
      </c>
      <c r="B221" s="110" t="s">
        <v>716</v>
      </c>
      <c r="C221" s="110" t="s">
        <v>1206</v>
      </c>
      <c r="D221" s="109"/>
      <c r="E221" s="110" t="s">
        <v>719</v>
      </c>
      <c r="F221" s="110" t="s">
        <v>1208</v>
      </c>
      <c r="G221" s="111">
        <v>79849</v>
      </c>
      <c r="H221" s="112">
        <v>0</v>
      </c>
      <c r="I221" s="112">
        <v>0</v>
      </c>
      <c r="J221" s="112">
        <v>0</v>
      </c>
      <c r="K221" s="112">
        <v>0</v>
      </c>
      <c r="L221" s="112">
        <v>0</v>
      </c>
      <c r="M221" s="112">
        <v>0</v>
      </c>
      <c r="N221" s="112">
        <v>0</v>
      </c>
      <c r="O221" s="112">
        <v>0</v>
      </c>
      <c r="P221" s="112">
        <v>0</v>
      </c>
      <c r="Q221" s="112">
        <v>0</v>
      </c>
      <c r="R221" s="112">
        <v>79849</v>
      </c>
      <c r="S221" s="112">
        <v>0</v>
      </c>
      <c r="T221" s="112">
        <v>0</v>
      </c>
      <c r="U221" s="112">
        <v>0</v>
      </c>
    </row>
    <row r="222" ht="13.5" customHeight="1" spans="1:21">
      <c r="A222" s="109"/>
      <c r="B222" s="109"/>
      <c r="C222" s="109"/>
      <c r="D222" s="110" t="s">
        <v>839</v>
      </c>
      <c r="E222" s="110" t="s">
        <v>338</v>
      </c>
      <c r="F222" s="109"/>
      <c r="G222" s="111">
        <v>147885.12</v>
      </c>
      <c r="H222" s="112">
        <v>0</v>
      </c>
      <c r="I222" s="112">
        <v>0</v>
      </c>
      <c r="J222" s="112">
        <v>0</v>
      </c>
      <c r="K222" s="112">
        <v>0</v>
      </c>
      <c r="L222" s="112">
        <v>0</v>
      </c>
      <c r="M222" s="112">
        <v>0</v>
      </c>
      <c r="N222" s="112">
        <v>0</v>
      </c>
      <c r="O222" s="112">
        <v>0</v>
      </c>
      <c r="P222" s="112">
        <v>0</v>
      </c>
      <c r="Q222" s="112">
        <v>0</v>
      </c>
      <c r="R222" s="112">
        <v>147885.12</v>
      </c>
      <c r="S222" s="112">
        <v>0</v>
      </c>
      <c r="T222" s="112">
        <v>0</v>
      </c>
      <c r="U222" s="112">
        <v>0</v>
      </c>
    </row>
    <row r="223" ht="13.5" customHeight="1" spans="1:21">
      <c r="A223" s="110" t="s">
        <v>708</v>
      </c>
      <c r="B223" s="109"/>
      <c r="C223" s="109"/>
      <c r="D223" s="109"/>
      <c r="E223" s="110" t="s">
        <v>709</v>
      </c>
      <c r="F223" s="109"/>
      <c r="G223" s="111">
        <v>147885.12</v>
      </c>
      <c r="H223" s="112">
        <v>0</v>
      </c>
      <c r="I223" s="112">
        <v>0</v>
      </c>
      <c r="J223" s="112">
        <v>0</v>
      </c>
      <c r="K223" s="112">
        <v>0</v>
      </c>
      <c r="L223" s="112">
        <v>0</v>
      </c>
      <c r="M223" s="112">
        <v>0</v>
      </c>
      <c r="N223" s="112">
        <v>0</v>
      </c>
      <c r="O223" s="112">
        <v>0</v>
      </c>
      <c r="P223" s="112">
        <v>0</v>
      </c>
      <c r="Q223" s="112">
        <v>0</v>
      </c>
      <c r="R223" s="112">
        <v>147885.12</v>
      </c>
      <c r="S223" s="112">
        <v>0</v>
      </c>
      <c r="T223" s="112">
        <v>0</v>
      </c>
      <c r="U223" s="112">
        <v>0</v>
      </c>
    </row>
    <row r="224" ht="13.5" customHeight="1" spans="1:21">
      <c r="A224" s="109"/>
      <c r="B224" s="110" t="s">
        <v>716</v>
      </c>
      <c r="C224" s="109"/>
      <c r="D224" s="109"/>
      <c r="E224" s="110" t="s">
        <v>717</v>
      </c>
      <c r="F224" s="109"/>
      <c r="G224" s="111">
        <v>147885.12</v>
      </c>
      <c r="H224" s="112">
        <v>0</v>
      </c>
      <c r="I224" s="112">
        <v>0</v>
      </c>
      <c r="J224" s="112">
        <v>0</v>
      </c>
      <c r="K224" s="112">
        <v>0</v>
      </c>
      <c r="L224" s="112">
        <v>0</v>
      </c>
      <c r="M224" s="112">
        <v>0</v>
      </c>
      <c r="N224" s="112">
        <v>0</v>
      </c>
      <c r="O224" s="112">
        <v>0</v>
      </c>
      <c r="P224" s="112">
        <v>0</v>
      </c>
      <c r="Q224" s="112">
        <v>0</v>
      </c>
      <c r="R224" s="112">
        <v>147885.12</v>
      </c>
      <c r="S224" s="112">
        <v>0</v>
      </c>
      <c r="T224" s="112">
        <v>0</v>
      </c>
      <c r="U224" s="112">
        <v>0</v>
      </c>
    </row>
    <row r="225" ht="13.5" customHeight="1" spans="1:21">
      <c r="A225" s="110" t="s">
        <v>708</v>
      </c>
      <c r="B225" s="110" t="s">
        <v>716</v>
      </c>
      <c r="C225" s="110" t="s">
        <v>1206</v>
      </c>
      <c r="D225" s="109"/>
      <c r="E225" s="110" t="s">
        <v>719</v>
      </c>
      <c r="F225" s="110" t="s">
        <v>1208</v>
      </c>
      <c r="G225" s="111">
        <v>147885.12</v>
      </c>
      <c r="H225" s="112">
        <v>0</v>
      </c>
      <c r="I225" s="112">
        <v>0</v>
      </c>
      <c r="J225" s="112">
        <v>0</v>
      </c>
      <c r="K225" s="112">
        <v>0</v>
      </c>
      <c r="L225" s="112">
        <v>0</v>
      </c>
      <c r="M225" s="112">
        <v>0</v>
      </c>
      <c r="N225" s="112">
        <v>0</v>
      </c>
      <c r="O225" s="112">
        <v>0</v>
      </c>
      <c r="P225" s="112">
        <v>0</v>
      </c>
      <c r="Q225" s="112">
        <v>0</v>
      </c>
      <c r="R225" s="112">
        <v>147885.12</v>
      </c>
      <c r="S225" s="112">
        <v>0</v>
      </c>
      <c r="T225" s="112">
        <v>0</v>
      </c>
      <c r="U225" s="112">
        <v>0</v>
      </c>
    </row>
    <row r="226" ht="13.5" customHeight="1" spans="1:21">
      <c r="A226" s="109"/>
      <c r="B226" s="109"/>
      <c r="C226" s="109"/>
      <c r="D226" s="110" t="s">
        <v>1237</v>
      </c>
      <c r="E226" s="110" t="s">
        <v>343</v>
      </c>
      <c r="F226" s="109"/>
      <c r="G226" s="111">
        <v>49121</v>
      </c>
      <c r="H226" s="112">
        <v>0</v>
      </c>
      <c r="I226" s="112">
        <v>0</v>
      </c>
      <c r="J226" s="112">
        <v>0</v>
      </c>
      <c r="K226" s="112">
        <v>0</v>
      </c>
      <c r="L226" s="112">
        <v>0</v>
      </c>
      <c r="M226" s="112">
        <v>0</v>
      </c>
      <c r="N226" s="112">
        <v>0</v>
      </c>
      <c r="O226" s="112">
        <v>0</v>
      </c>
      <c r="P226" s="112">
        <v>0</v>
      </c>
      <c r="Q226" s="112">
        <v>0</v>
      </c>
      <c r="R226" s="112">
        <v>49121</v>
      </c>
      <c r="S226" s="112">
        <v>0</v>
      </c>
      <c r="T226" s="112">
        <v>0</v>
      </c>
      <c r="U226" s="112">
        <v>0</v>
      </c>
    </row>
    <row r="227" ht="13.5" customHeight="1" spans="1:21">
      <c r="A227" s="110" t="s">
        <v>708</v>
      </c>
      <c r="B227" s="109"/>
      <c r="C227" s="109"/>
      <c r="D227" s="109"/>
      <c r="E227" s="110" t="s">
        <v>709</v>
      </c>
      <c r="F227" s="109"/>
      <c r="G227" s="111">
        <v>49121</v>
      </c>
      <c r="H227" s="112">
        <v>0</v>
      </c>
      <c r="I227" s="112">
        <v>0</v>
      </c>
      <c r="J227" s="112">
        <v>0</v>
      </c>
      <c r="K227" s="112">
        <v>0</v>
      </c>
      <c r="L227" s="112">
        <v>0</v>
      </c>
      <c r="M227" s="112">
        <v>0</v>
      </c>
      <c r="N227" s="112">
        <v>0</v>
      </c>
      <c r="O227" s="112">
        <v>0</v>
      </c>
      <c r="P227" s="112">
        <v>0</v>
      </c>
      <c r="Q227" s="112">
        <v>0</v>
      </c>
      <c r="R227" s="112">
        <v>49121</v>
      </c>
      <c r="S227" s="112">
        <v>0</v>
      </c>
      <c r="T227" s="112">
        <v>0</v>
      </c>
      <c r="U227" s="112">
        <v>0</v>
      </c>
    </row>
    <row r="228" ht="13.5" customHeight="1" spans="1:21">
      <c r="A228" s="109"/>
      <c r="B228" s="110" t="s">
        <v>716</v>
      </c>
      <c r="C228" s="109"/>
      <c r="D228" s="109"/>
      <c r="E228" s="110" t="s">
        <v>717</v>
      </c>
      <c r="F228" s="109"/>
      <c r="G228" s="111">
        <v>49121</v>
      </c>
      <c r="H228" s="112">
        <v>0</v>
      </c>
      <c r="I228" s="112">
        <v>0</v>
      </c>
      <c r="J228" s="112">
        <v>0</v>
      </c>
      <c r="K228" s="112">
        <v>0</v>
      </c>
      <c r="L228" s="112">
        <v>0</v>
      </c>
      <c r="M228" s="112">
        <v>0</v>
      </c>
      <c r="N228" s="112">
        <v>0</v>
      </c>
      <c r="O228" s="112">
        <v>0</v>
      </c>
      <c r="P228" s="112">
        <v>0</v>
      </c>
      <c r="Q228" s="112">
        <v>0</v>
      </c>
      <c r="R228" s="112">
        <v>49121</v>
      </c>
      <c r="S228" s="112">
        <v>0</v>
      </c>
      <c r="T228" s="112">
        <v>0</v>
      </c>
      <c r="U228" s="112">
        <v>0</v>
      </c>
    </row>
    <row r="229" ht="13.5" customHeight="1" spans="1:21">
      <c r="A229" s="110" t="s">
        <v>708</v>
      </c>
      <c r="B229" s="110" t="s">
        <v>716</v>
      </c>
      <c r="C229" s="110" t="s">
        <v>1206</v>
      </c>
      <c r="D229" s="109"/>
      <c r="E229" s="110" t="s">
        <v>719</v>
      </c>
      <c r="F229" s="110" t="s">
        <v>1208</v>
      </c>
      <c r="G229" s="111">
        <v>49121</v>
      </c>
      <c r="H229" s="112">
        <v>0</v>
      </c>
      <c r="I229" s="112">
        <v>0</v>
      </c>
      <c r="J229" s="112">
        <v>0</v>
      </c>
      <c r="K229" s="112">
        <v>0</v>
      </c>
      <c r="L229" s="112">
        <v>0</v>
      </c>
      <c r="M229" s="112">
        <v>0</v>
      </c>
      <c r="N229" s="112">
        <v>0</v>
      </c>
      <c r="O229" s="112">
        <v>0</v>
      </c>
      <c r="P229" s="112">
        <v>0</v>
      </c>
      <c r="Q229" s="112">
        <v>0</v>
      </c>
      <c r="R229" s="112">
        <v>49121</v>
      </c>
      <c r="S229" s="112">
        <v>0</v>
      </c>
      <c r="T229" s="112">
        <v>0</v>
      </c>
      <c r="U229" s="112">
        <v>0</v>
      </c>
    </row>
    <row r="230" ht="13.5" customHeight="1" spans="1:21">
      <c r="A230" s="109"/>
      <c r="B230" s="109"/>
      <c r="C230" s="109"/>
      <c r="D230" s="110" t="s">
        <v>841</v>
      </c>
      <c r="E230" s="110" t="s">
        <v>842</v>
      </c>
      <c r="F230" s="109"/>
      <c r="G230" s="111">
        <v>169142</v>
      </c>
      <c r="H230" s="112">
        <v>0</v>
      </c>
      <c r="I230" s="112">
        <v>0</v>
      </c>
      <c r="J230" s="112">
        <v>0</v>
      </c>
      <c r="K230" s="112">
        <v>0</v>
      </c>
      <c r="L230" s="112">
        <v>0</v>
      </c>
      <c r="M230" s="112">
        <v>0</v>
      </c>
      <c r="N230" s="112">
        <v>0</v>
      </c>
      <c r="O230" s="112">
        <v>0</v>
      </c>
      <c r="P230" s="112">
        <v>0</v>
      </c>
      <c r="Q230" s="112">
        <v>0</v>
      </c>
      <c r="R230" s="112">
        <v>131342</v>
      </c>
      <c r="S230" s="112">
        <v>0</v>
      </c>
      <c r="T230" s="112">
        <v>0</v>
      </c>
      <c r="U230" s="112">
        <v>37800</v>
      </c>
    </row>
    <row r="231" ht="13.5" customHeight="1" spans="1:21">
      <c r="A231" s="109"/>
      <c r="B231" s="109"/>
      <c r="C231" s="109"/>
      <c r="D231" s="110" t="s">
        <v>843</v>
      </c>
      <c r="E231" s="110" t="s">
        <v>290</v>
      </c>
      <c r="F231" s="109"/>
      <c r="G231" s="111">
        <v>169142</v>
      </c>
      <c r="H231" s="112">
        <v>0</v>
      </c>
      <c r="I231" s="112">
        <v>0</v>
      </c>
      <c r="J231" s="112">
        <v>0</v>
      </c>
      <c r="K231" s="112">
        <v>0</v>
      </c>
      <c r="L231" s="112">
        <v>0</v>
      </c>
      <c r="M231" s="112">
        <v>0</v>
      </c>
      <c r="N231" s="112">
        <v>0</v>
      </c>
      <c r="O231" s="112">
        <v>0</v>
      </c>
      <c r="P231" s="112">
        <v>0</v>
      </c>
      <c r="Q231" s="112">
        <v>0</v>
      </c>
      <c r="R231" s="112">
        <v>131342</v>
      </c>
      <c r="S231" s="112">
        <v>0</v>
      </c>
      <c r="T231" s="112">
        <v>0</v>
      </c>
      <c r="U231" s="112">
        <v>37800</v>
      </c>
    </row>
    <row r="232" ht="13.5" customHeight="1" spans="1:21">
      <c r="A232" s="110" t="s">
        <v>244</v>
      </c>
      <c r="B232" s="109"/>
      <c r="C232" s="109"/>
      <c r="D232" s="109"/>
      <c r="E232" s="110" t="s">
        <v>245</v>
      </c>
      <c r="F232" s="109"/>
      <c r="G232" s="111">
        <v>37800</v>
      </c>
      <c r="H232" s="112">
        <v>0</v>
      </c>
      <c r="I232" s="112">
        <v>0</v>
      </c>
      <c r="J232" s="112">
        <v>0</v>
      </c>
      <c r="K232" s="112">
        <v>0</v>
      </c>
      <c r="L232" s="112">
        <v>0</v>
      </c>
      <c r="M232" s="112">
        <v>0</v>
      </c>
      <c r="N232" s="112">
        <v>0</v>
      </c>
      <c r="O232" s="112">
        <v>0</v>
      </c>
      <c r="P232" s="112">
        <v>0</v>
      </c>
      <c r="Q232" s="112">
        <v>0</v>
      </c>
      <c r="R232" s="112">
        <v>0</v>
      </c>
      <c r="S232" s="112">
        <v>0</v>
      </c>
      <c r="T232" s="112">
        <v>0</v>
      </c>
      <c r="U232" s="112">
        <v>37800</v>
      </c>
    </row>
    <row r="233" ht="13.5" customHeight="1" spans="1:21">
      <c r="A233" s="109"/>
      <c r="B233" s="110" t="s">
        <v>286</v>
      </c>
      <c r="C233" s="109"/>
      <c r="D233" s="109"/>
      <c r="E233" s="110" t="s">
        <v>287</v>
      </c>
      <c r="F233" s="109"/>
      <c r="G233" s="111">
        <v>37800</v>
      </c>
      <c r="H233" s="112">
        <v>0</v>
      </c>
      <c r="I233" s="112">
        <v>0</v>
      </c>
      <c r="J233" s="112">
        <v>0</v>
      </c>
      <c r="K233" s="112">
        <v>0</v>
      </c>
      <c r="L233" s="112">
        <v>0</v>
      </c>
      <c r="M233" s="112">
        <v>0</v>
      </c>
      <c r="N233" s="112">
        <v>0</v>
      </c>
      <c r="O233" s="112">
        <v>0</v>
      </c>
      <c r="P233" s="112">
        <v>0</v>
      </c>
      <c r="Q233" s="112">
        <v>0</v>
      </c>
      <c r="R233" s="112">
        <v>0</v>
      </c>
      <c r="S233" s="112">
        <v>0</v>
      </c>
      <c r="T233" s="112">
        <v>0</v>
      </c>
      <c r="U233" s="112">
        <v>37800</v>
      </c>
    </row>
    <row r="234" ht="13.5" customHeight="1" spans="1:21">
      <c r="A234" s="110" t="s">
        <v>244</v>
      </c>
      <c r="B234" s="110" t="s">
        <v>286</v>
      </c>
      <c r="C234" s="110" t="s">
        <v>1238</v>
      </c>
      <c r="D234" s="109"/>
      <c r="E234" s="110" t="s">
        <v>289</v>
      </c>
      <c r="F234" s="110" t="s">
        <v>1239</v>
      </c>
      <c r="G234" s="111">
        <v>37800</v>
      </c>
      <c r="H234" s="112">
        <v>0</v>
      </c>
      <c r="I234" s="112">
        <v>0</v>
      </c>
      <c r="J234" s="112">
        <v>0</v>
      </c>
      <c r="K234" s="112">
        <v>0</v>
      </c>
      <c r="L234" s="112">
        <v>0</v>
      </c>
      <c r="M234" s="112">
        <v>0</v>
      </c>
      <c r="N234" s="112">
        <v>0</v>
      </c>
      <c r="O234" s="112">
        <v>0</v>
      </c>
      <c r="P234" s="112">
        <v>0</v>
      </c>
      <c r="Q234" s="112">
        <v>0</v>
      </c>
      <c r="R234" s="112">
        <v>0</v>
      </c>
      <c r="S234" s="112">
        <v>0</v>
      </c>
      <c r="T234" s="112">
        <v>0</v>
      </c>
      <c r="U234" s="112">
        <v>37800</v>
      </c>
    </row>
    <row r="235" ht="13.5" customHeight="1" spans="1:21">
      <c r="A235" s="110" t="s">
        <v>708</v>
      </c>
      <c r="B235" s="109"/>
      <c r="C235" s="109"/>
      <c r="D235" s="109"/>
      <c r="E235" s="110" t="s">
        <v>709</v>
      </c>
      <c r="F235" s="109"/>
      <c r="G235" s="111">
        <v>131342</v>
      </c>
      <c r="H235" s="112">
        <v>0</v>
      </c>
      <c r="I235" s="112">
        <v>0</v>
      </c>
      <c r="J235" s="112">
        <v>0</v>
      </c>
      <c r="K235" s="112">
        <v>0</v>
      </c>
      <c r="L235" s="112">
        <v>0</v>
      </c>
      <c r="M235" s="112">
        <v>0</v>
      </c>
      <c r="N235" s="112">
        <v>0</v>
      </c>
      <c r="O235" s="112">
        <v>0</v>
      </c>
      <c r="P235" s="112">
        <v>0</v>
      </c>
      <c r="Q235" s="112">
        <v>0</v>
      </c>
      <c r="R235" s="112">
        <v>131342</v>
      </c>
      <c r="S235" s="112">
        <v>0</v>
      </c>
      <c r="T235" s="112">
        <v>0</v>
      </c>
      <c r="U235" s="112">
        <v>0</v>
      </c>
    </row>
    <row r="236" ht="13.5" customHeight="1" spans="1:21">
      <c r="A236" s="109"/>
      <c r="B236" s="110" t="s">
        <v>716</v>
      </c>
      <c r="C236" s="109"/>
      <c r="D236" s="109"/>
      <c r="E236" s="110" t="s">
        <v>717</v>
      </c>
      <c r="F236" s="109"/>
      <c r="G236" s="111">
        <v>131342</v>
      </c>
      <c r="H236" s="112">
        <v>0</v>
      </c>
      <c r="I236" s="112">
        <v>0</v>
      </c>
      <c r="J236" s="112">
        <v>0</v>
      </c>
      <c r="K236" s="112">
        <v>0</v>
      </c>
      <c r="L236" s="112">
        <v>0</v>
      </c>
      <c r="M236" s="112">
        <v>0</v>
      </c>
      <c r="N236" s="112">
        <v>0</v>
      </c>
      <c r="O236" s="112">
        <v>0</v>
      </c>
      <c r="P236" s="112">
        <v>0</v>
      </c>
      <c r="Q236" s="112">
        <v>0</v>
      </c>
      <c r="R236" s="112">
        <v>131342</v>
      </c>
      <c r="S236" s="112">
        <v>0</v>
      </c>
      <c r="T236" s="112">
        <v>0</v>
      </c>
      <c r="U236" s="112">
        <v>0</v>
      </c>
    </row>
    <row r="237" ht="13.5" customHeight="1" spans="1:21">
      <c r="A237" s="110" t="s">
        <v>708</v>
      </c>
      <c r="B237" s="110" t="s">
        <v>716</v>
      </c>
      <c r="C237" s="110" t="s">
        <v>1206</v>
      </c>
      <c r="D237" s="109"/>
      <c r="E237" s="110" t="s">
        <v>719</v>
      </c>
      <c r="F237" s="110" t="s">
        <v>1207</v>
      </c>
      <c r="G237" s="111">
        <v>131342</v>
      </c>
      <c r="H237" s="112">
        <v>0</v>
      </c>
      <c r="I237" s="112">
        <v>0</v>
      </c>
      <c r="J237" s="112">
        <v>0</v>
      </c>
      <c r="K237" s="112">
        <v>0</v>
      </c>
      <c r="L237" s="112">
        <v>0</v>
      </c>
      <c r="M237" s="112">
        <v>0</v>
      </c>
      <c r="N237" s="112">
        <v>0</v>
      </c>
      <c r="O237" s="112">
        <v>0</v>
      </c>
      <c r="P237" s="112">
        <v>0</v>
      </c>
      <c r="Q237" s="112">
        <v>0</v>
      </c>
      <c r="R237" s="112">
        <v>131342</v>
      </c>
      <c r="S237" s="112">
        <v>0</v>
      </c>
      <c r="T237" s="112">
        <v>0</v>
      </c>
      <c r="U237" s="112">
        <v>0</v>
      </c>
    </row>
    <row r="238" ht="13.5" customHeight="1" spans="1:21">
      <c r="A238" s="109"/>
      <c r="B238" s="109"/>
      <c r="C238" s="109"/>
      <c r="D238" s="110" t="s">
        <v>845</v>
      </c>
      <c r="E238" s="110" t="s">
        <v>846</v>
      </c>
      <c r="F238" s="109"/>
      <c r="G238" s="111">
        <v>99874</v>
      </c>
      <c r="H238" s="112">
        <v>0</v>
      </c>
      <c r="I238" s="112">
        <v>0</v>
      </c>
      <c r="J238" s="112">
        <v>0</v>
      </c>
      <c r="K238" s="112">
        <v>0</v>
      </c>
      <c r="L238" s="112">
        <v>0</v>
      </c>
      <c r="M238" s="112">
        <v>0</v>
      </c>
      <c r="N238" s="112">
        <v>0</v>
      </c>
      <c r="O238" s="112">
        <v>0</v>
      </c>
      <c r="P238" s="112">
        <v>0</v>
      </c>
      <c r="Q238" s="112">
        <v>0</v>
      </c>
      <c r="R238" s="112">
        <v>99874</v>
      </c>
      <c r="S238" s="112">
        <v>0</v>
      </c>
      <c r="T238" s="112">
        <v>0</v>
      </c>
      <c r="U238" s="112">
        <v>0</v>
      </c>
    </row>
    <row r="239" ht="13.5" customHeight="1" spans="1:21">
      <c r="A239" s="109"/>
      <c r="B239" s="109"/>
      <c r="C239" s="109"/>
      <c r="D239" s="110" t="s">
        <v>847</v>
      </c>
      <c r="E239" s="110" t="s">
        <v>160</v>
      </c>
      <c r="F239" s="109"/>
      <c r="G239" s="111">
        <v>99874</v>
      </c>
      <c r="H239" s="112">
        <v>0</v>
      </c>
      <c r="I239" s="112">
        <v>0</v>
      </c>
      <c r="J239" s="112">
        <v>0</v>
      </c>
      <c r="K239" s="112">
        <v>0</v>
      </c>
      <c r="L239" s="112">
        <v>0</v>
      </c>
      <c r="M239" s="112">
        <v>0</v>
      </c>
      <c r="N239" s="112">
        <v>0</v>
      </c>
      <c r="O239" s="112">
        <v>0</v>
      </c>
      <c r="P239" s="112">
        <v>0</v>
      </c>
      <c r="Q239" s="112">
        <v>0</v>
      </c>
      <c r="R239" s="112">
        <v>99874</v>
      </c>
      <c r="S239" s="112">
        <v>0</v>
      </c>
      <c r="T239" s="112">
        <v>0</v>
      </c>
      <c r="U239" s="112">
        <v>0</v>
      </c>
    </row>
    <row r="240" ht="13.5" customHeight="1" spans="1:21">
      <c r="A240" s="110" t="s">
        <v>708</v>
      </c>
      <c r="B240" s="109"/>
      <c r="C240" s="109"/>
      <c r="D240" s="109"/>
      <c r="E240" s="110" t="s">
        <v>709</v>
      </c>
      <c r="F240" s="109"/>
      <c r="G240" s="111">
        <v>99874</v>
      </c>
      <c r="H240" s="112">
        <v>0</v>
      </c>
      <c r="I240" s="112">
        <v>0</v>
      </c>
      <c r="J240" s="112">
        <v>0</v>
      </c>
      <c r="K240" s="112">
        <v>0</v>
      </c>
      <c r="L240" s="112">
        <v>0</v>
      </c>
      <c r="M240" s="112">
        <v>0</v>
      </c>
      <c r="N240" s="112">
        <v>0</v>
      </c>
      <c r="O240" s="112">
        <v>0</v>
      </c>
      <c r="P240" s="112">
        <v>0</v>
      </c>
      <c r="Q240" s="112">
        <v>0</v>
      </c>
      <c r="R240" s="112">
        <v>99874</v>
      </c>
      <c r="S240" s="112">
        <v>0</v>
      </c>
      <c r="T240" s="112">
        <v>0</v>
      </c>
      <c r="U240" s="112">
        <v>0</v>
      </c>
    </row>
    <row r="241" ht="13.5" customHeight="1" spans="1:21">
      <c r="A241" s="109"/>
      <c r="B241" s="110" t="s">
        <v>716</v>
      </c>
      <c r="C241" s="109"/>
      <c r="D241" s="109"/>
      <c r="E241" s="110" t="s">
        <v>717</v>
      </c>
      <c r="F241" s="109"/>
      <c r="G241" s="111">
        <v>99874</v>
      </c>
      <c r="H241" s="112">
        <v>0</v>
      </c>
      <c r="I241" s="112">
        <v>0</v>
      </c>
      <c r="J241" s="112">
        <v>0</v>
      </c>
      <c r="K241" s="112">
        <v>0</v>
      </c>
      <c r="L241" s="112">
        <v>0</v>
      </c>
      <c r="M241" s="112">
        <v>0</v>
      </c>
      <c r="N241" s="112">
        <v>0</v>
      </c>
      <c r="O241" s="112">
        <v>0</v>
      </c>
      <c r="P241" s="112">
        <v>0</v>
      </c>
      <c r="Q241" s="112">
        <v>0</v>
      </c>
      <c r="R241" s="112">
        <v>99874</v>
      </c>
      <c r="S241" s="112">
        <v>0</v>
      </c>
      <c r="T241" s="112">
        <v>0</v>
      </c>
      <c r="U241" s="112">
        <v>0</v>
      </c>
    </row>
    <row r="242" ht="13.5" customHeight="1" spans="1:21">
      <c r="A242" s="110" t="s">
        <v>708</v>
      </c>
      <c r="B242" s="110" t="s">
        <v>716</v>
      </c>
      <c r="C242" s="110" t="s">
        <v>1206</v>
      </c>
      <c r="D242" s="109"/>
      <c r="E242" s="110" t="s">
        <v>719</v>
      </c>
      <c r="F242" s="110" t="s">
        <v>1207</v>
      </c>
      <c r="G242" s="111">
        <v>99874</v>
      </c>
      <c r="H242" s="112">
        <v>0</v>
      </c>
      <c r="I242" s="112">
        <v>0</v>
      </c>
      <c r="J242" s="112">
        <v>0</v>
      </c>
      <c r="K242" s="112">
        <v>0</v>
      </c>
      <c r="L242" s="112">
        <v>0</v>
      </c>
      <c r="M242" s="112">
        <v>0</v>
      </c>
      <c r="N242" s="112">
        <v>0</v>
      </c>
      <c r="O242" s="112">
        <v>0</v>
      </c>
      <c r="P242" s="112">
        <v>0</v>
      </c>
      <c r="Q242" s="112">
        <v>0</v>
      </c>
      <c r="R242" s="112">
        <v>99874</v>
      </c>
      <c r="S242" s="112">
        <v>0</v>
      </c>
      <c r="T242" s="112">
        <v>0</v>
      </c>
      <c r="U242" s="112">
        <v>0</v>
      </c>
    </row>
    <row r="243" ht="13.5" customHeight="1" spans="1:21">
      <c r="A243" s="109"/>
      <c r="B243" s="109"/>
      <c r="C243" s="109"/>
      <c r="D243" s="110" t="s">
        <v>848</v>
      </c>
      <c r="E243" s="110" t="s">
        <v>849</v>
      </c>
      <c r="F243" s="109"/>
      <c r="G243" s="111">
        <v>53742</v>
      </c>
      <c r="H243" s="112">
        <v>0</v>
      </c>
      <c r="I243" s="112">
        <v>0</v>
      </c>
      <c r="J243" s="112">
        <v>0</v>
      </c>
      <c r="K243" s="112">
        <v>0</v>
      </c>
      <c r="L243" s="112">
        <v>0</v>
      </c>
      <c r="M243" s="112">
        <v>0</v>
      </c>
      <c r="N243" s="112">
        <v>0</v>
      </c>
      <c r="O243" s="112">
        <v>0</v>
      </c>
      <c r="P243" s="112">
        <v>0</v>
      </c>
      <c r="Q243" s="112">
        <v>0</v>
      </c>
      <c r="R243" s="112">
        <v>53742</v>
      </c>
      <c r="S243" s="112">
        <v>0</v>
      </c>
      <c r="T243" s="112">
        <v>0</v>
      </c>
      <c r="U243" s="112">
        <v>0</v>
      </c>
    </row>
    <row r="244" ht="13.5" customHeight="1" spans="1:21">
      <c r="A244" s="109"/>
      <c r="B244" s="109"/>
      <c r="C244" s="109"/>
      <c r="D244" s="110" t="s">
        <v>850</v>
      </c>
      <c r="E244" s="110" t="s">
        <v>79</v>
      </c>
      <c r="F244" s="109"/>
      <c r="G244" s="111">
        <v>53742</v>
      </c>
      <c r="H244" s="112">
        <v>0</v>
      </c>
      <c r="I244" s="112">
        <v>0</v>
      </c>
      <c r="J244" s="112">
        <v>0</v>
      </c>
      <c r="K244" s="112">
        <v>0</v>
      </c>
      <c r="L244" s="112">
        <v>0</v>
      </c>
      <c r="M244" s="112">
        <v>0</v>
      </c>
      <c r="N244" s="112">
        <v>0</v>
      </c>
      <c r="O244" s="112">
        <v>0</v>
      </c>
      <c r="P244" s="112">
        <v>0</v>
      </c>
      <c r="Q244" s="112">
        <v>0</v>
      </c>
      <c r="R244" s="112">
        <v>53742</v>
      </c>
      <c r="S244" s="112">
        <v>0</v>
      </c>
      <c r="T244" s="112">
        <v>0</v>
      </c>
      <c r="U244" s="112">
        <v>0</v>
      </c>
    </row>
    <row r="245" ht="13.5" customHeight="1" spans="1:21">
      <c r="A245" s="110" t="s">
        <v>708</v>
      </c>
      <c r="B245" s="109"/>
      <c r="C245" s="109"/>
      <c r="D245" s="109"/>
      <c r="E245" s="110" t="s">
        <v>709</v>
      </c>
      <c r="F245" s="109"/>
      <c r="G245" s="111">
        <v>53742</v>
      </c>
      <c r="H245" s="112">
        <v>0</v>
      </c>
      <c r="I245" s="112">
        <v>0</v>
      </c>
      <c r="J245" s="112">
        <v>0</v>
      </c>
      <c r="K245" s="112">
        <v>0</v>
      </c>
      <c r="L245" s="112">
        <v>0</v>
      </c>
      <c r="M245" s="112">
        <v>0</v>
      </c>
      <c r="N245" s="112">
        <v>0</v>
      </c>
      <c r="O245" s="112">
        <v>0</v>
      </c>
      <c r="P245" s="112">
        <v>0</v>
      </c>
      <c r="Q245" s="112">
        <v>0</v>
      </c>
      <c r="R245" s="112">
        <v>53742</v>
      </c>
      <c r="S245" s="112">
        <v>0</v>
      </c>
      <c r="T245" s="112">
        <v>0</v>
      </c>
      <c r="U245" s="112">
        <v>0</v>
      </c>
    </row>
    <row r="246" ht="13.5" customHeight="1" spans="1:21">
      <c r="A246" s="109"/>
      <c r="B246" s="110" t="s">
        <v>716</v>
      </c>
      <c r="C246" s="109"/>
      <c r="D246" s="109"/>
      <c r="E246" s="110" t="s">
        <v>717</v>
      </c>
      <c r="F246" s="109"/>
      <c r="G246" s="111">
        <v>53742</v>
      </c>
      <c r="H246" s="112">
        <v>0</v>
      </c>
      <c r="I246" s="112">
        <v>0</v>
      </c>
      <c r="J246" s="112">
        <v>0</v>
      </c>
      <c r="K246" s="112">
        <v>0</v>
      </c>
      <c r="L246" s="112">
        <v>0</v>
      </c>
      <c r="M246" s="112">
        <v>0</v>
      </c>
      <c r="N246" s="112">
        <v>0</v>
      </c>
      <c r="O246" s="112">
        <v>0</v>
      </c>
      <c r="P246" s="112">
        <v>0</v>
      </c>
      <c r="Q246" s="112">
        <v>0</v>
      </c>
      <c r="R246" s="112">
        <v>53742</v>
      </c>
      <c r="S246" s="112">
        <v>0</v>
      </c>
      <c r="T246" s="112">
        <v>0</v>
      </c>
      <c r="U246" s="112">
        <v>0</v>
      </c>
    </row>
    <row r="247" ht="13.5" customHeight="1" spans="1:21">
      <c r="A247" s="110" t="s">
        <v>708</v>
      </c>
      <c r="B247" s="110" t="s">
        <v>716</v>
      </c>
      <c r="C247" s="110" t="s">
        <v>1206</v>
      </c>
      <c r="D247" s="109"/>
      <c r="E247" s="110" t="s">
        <v>719</v>
      </c>
      <c r="F247" s="110" t="s">
        <v>1207</v>
      </c>
      <c r="G247" s="111">
        <v>53742</v>
      </c>
      <c r="H247" s="112">
        <v>0</v>
      </c>
      <c r="I247" s="112">
        <v>0</v>
      </c>
      <c r="J247" s="112">
        <v>0</v>
      </c>
      <c r="K247" s="112">
        <v>0</v>
      </c>
      <c r="L247" s="112">
        <v>0</v>
      </c>
      <c r="M247" s="112">
        <v>0</v>
      </c>
      <c r="N247" s="112">
        <v>0</v>
      </c>
      <c r="O247" s="112">
        <v>0</v>
      </c>
      <c r="P247" s="112">
        <v>0</v>
      </c>
      <c r="Q247" s="112">
        <v>0</v>
      </c>
      <c r="R247" s="112">
        <v>53742</v>
      </c>
      <c r="S247" s="112">
        <v>0</v>
      </c>
      <c r="T247" s="112">
        <v>0</v>
      </c>
      <c r="U247" s="112">
        <v>0</v>
      </c>
    </row>
    <row r="248" ht="13.5" customHeight="1" spans="1:21">
      <c r="A248" s="109"/>
      <c r="B248" s="109"/>
      <c r="C248" s="109"/>
      <c r="D248" s="110" t="s">
        <v>851</v>
      </c>
      <c r="E248" s="110" t="s">
        <v>852</v>
      </c>
      <c r="F248" s="109"/>
      <c r="G248" s="111">
        <v>33500.16</v>
      </c>
      <c r="H248" s="112">
        <v>0</v>
      </c>
      <c r="I248" s="112">
        <v>0</v>
      </c>
      <c r="J248" s="112">
        <v>0</v>
      </c>
      <c r="K248" s="112">
        <v>0</v>
      </c>
      <c r="L248" s="112">
        <v>0</v>
      </c>
      <c r="M248" s="112">
        <v>0</v>
      </c>
      <c r="N248" s="112">
        <v>0</v>
      </c>
      <c r="O248" s="112">
        <v>0</v>
      </c>
      <c r="P248" s="112">
        <v>0</v>
      </c>
      <c r="Q248" s="112">
        <v>0</v>
      </c>
      <c r="R248" s="112">
        <v>33500.16</v>
      </c>
      <c r="S248" s="112">
        <v>0</v>
      </c>
      <c r="T248" s="112">
        <v>0</v>
      </c>
      <c r="U248" s="112">
        <v>0</v>
      </c>
    </row>
    <row r="249" ht="13.5" customHeight="1" spans="1:21">
      <c r="A249" s="109"/>
      <c r="B249" s="109"/>
      <c r="C249" s="109"/>
      <c r="D249" s="110" t="s">
        <v>853</v>
      </c>
      <c r="E249" s="110" t="s">
        <v>202</v>
      </c>
      <c r="F249" s="109"/>
      <c r="G249" s="111">
        <v>33500.16</v>
      </c>
      <c r="H249" s="112">
        <v>0</v>
      </c>
      <c r="I249" s="112">
        <v>0</v>
      </c>
      <c r="J249" s="112">
        <v>0</v>
      </c>
      <c r="K249" s="112">
        <v>0</v>
      </c>
      <c r="L249" s="112">
        <v>0</v>
      </c>
      <c r="M249" s="112">
        <v>0</v>
      </c>
      <c r="N249" s="112">
        <v>0</v>
      </c>
      <c r="O249" s="112">
        <v>0</v>
      </c>
      <c r="P249" s="112">
        <v>0</v>
      </c>
      <c r="Q249" s="112">
        <v>0</v>
      </c>
      <c r="R249" s="112">
        <v>33500.16</v>
      </c>
      <c r="S249" s="112">
        <v>0</v>
      </c>
      <c r="T249" s="112">
        <v>0</v>
      </c>
      <c r="U249" s="112">
        <v>0</v>
      </c>
    </row>
    <row r="250" ht="13.5" customHeight="1" spans="1:21">
      <c r="A250" s="110" t="s">
        <v>708</v>
      </c>
      <c r="B250" s="109"/>
      <c r="C250" s="109"/>
      <c r="D250" s="109"/>
      <c r="E250" s="110" t="s">
        <v>709</v>
      </c>
      <c r="F250" s="109"/>
      <c r="G250" s="111">
        <v>33500.16</v>
      </c>
      <c r="H250" s="112">
        <v>0</v>
      </c>
      <c r="I250" s="112">
        <v>0</v>
      </c>
      <c r="J250" s="112">
        <v>0</v>
      </c>
      <c r="K250" s="112">
        <v>0</v>
      </c>
      <c r="L250" s="112">
        <v>0</v>
      </c>
      <c r="M250" s="112">
        <v>0</v>
      </c>
      <c r="N250" s="112">
        <v>0</v>
      </c>
      <c r="O250" s="112">
        <v>0</v>
      </c>
      <c r="P250" s="112">
        <v>0</v>
      </c>
      <c r="Q250" s="112">
        <v>0</v>
      </c>
      <c r="R250" s="112">
        <v>33500.16</v>
      </c>
      <c r="S250" s="112">
        <v>0</v>
      </c>
      <c r="T250" s="112">
        <v>0</v>
      </c>
      <c r="U250" s="112">
        <v>0</v>
      </c>
    </row>
    <row r="251" ht="13.5" customHeight="1" spans="1:21">
      <c r="A251" s="109"/>
      <c r="B251" s="110" t="s">
        <v>716</v>
      </c>
      <c r="C251" s="109"/>
      <c r="D251" s="109"/>
      <c r="E251" s="110" t="s">
        <v>717</v>
      </c>
      <c r="F251" s="109"/>
      <c r="G251" s="111">
        <v>33500.16</v>
      </c>
      <c r="H251" s="112">
        <v>0</v>
      </c>
      <c r="I251" s="112">
        <v>0</v>
      </c>
      <c r="J251" s="112">
        <v>0</v>
      </c>
      <c r="K251" s="112">
        <v>0</v>
      </c>
      <c r="L251" s="112">
        <v>0</v>
      </c>
      <c r="M251" s="112">
        <v>0</v>
      </c>
      <c r="N251" s="112">
        <v>0</v>
      </c>
      <c r="O251" s="112">
        <v>0</v>
      </c>
      <c r="P251" s="112">
        <v>0</v>
      </c>
      <c r="Q251" s="112">
        <v>0</v>
      </c>
      <c r="R251" s="112">
        <v>33500.16</v>
      </c>
      <c r="S251" s="112">
        <v>0</v>
      </c>
      <c r="T251" s="112">
        <v>0</v>
      </c>
      <c r="U251" s="112">
        <v>0</v>
      </c>
    </row>
    <row r="252" ht="13.5" customHeight="1" spans="1:21">
      <c r="A252" s="110" t="s">
        <v>708</v>
      </c>
      <c r="B252" s="110" t="s">
        <v>716</v>
      </c>
      <c r="C252" s="110" t="s">
        <v>1206</v>
      </c>
      <c r="D252" s="109"/>
      <c r="E252" s="110" t="s">
        <v>719</v>
      </c>
      <c r="F252" s="110" t="s">
        <v>1207</v>
      </c>
      <c r="G252" s="111">
        <v>33500.16</v>
      </c>
      <c r="H252" s="112">
        <v>0</v>
      </c>
      <c r="I252" s="112">
        <v>0</v>
      </c>
      <c r="J252" s="112">
        <v>0</v>
      </c>
      <c r="K252" s="112">
        <v>0</v>
      </c>
      <c r="L252" s="112">
        <v>0</v>
      </c>
      <c r="M252" s="112">
        <v>0</v>
      </c>
      <c r="N252" s="112">
        <v>0</v>
      </c>
      <c r="O252" s="112">
        <v>0</v>
      </c>
      <c r="P252" s="112">
        <v>0</v>
      </c>
      <c r="Q252" s="112">
        <v>0</v>
      </c>
      <c r="R252" s="112">
        <v>33500.16</v>
      </c>
      <c r="S252" s="112">
        <v>0</v>
      </c>
      <c r="T252" s="112">
        <v>0</v>
      </c>
      <c r="U252" s="112">
        <v>0</v>
      </c>
    </row>
    <row r="253" ht="13.5" customHeight="1" spans="1:21">
      <c r="A253" s="109"/>
      <c r="B253" s="109"/>
      <c r="C253" s="109"/>
      <c r="D253" s="110" t="s">
        <v>855</v>
      </c>
      <c r="E253" s="110" t="s">
        <v>856</v>
      </c>
      <c r="F253" s="109"/>
      <c r="G253" s="111">
        <v>188196</v>
      </c>
      <c r="H253" s="112">
        <v>0</v>
      </c>
      <c r="I253" s="112">
        <v>0</v>
      </c>
      <c r="J253" s="112">
        <v>0</v>
      </c>
      <c r="K253" s="112">
        <v>0</v>
      </c>
      <c r="L253" s="112">
        <v>0</v>
      </c>
      <c r="M253" s="112">
        <v>0</v>
      </c>
      <c r="N253" s="112">
        <v>0</v>
      </c>
      <c r="O253" s="112">
        <v>0</v>
      </c>
      <c r="P253" s="112">
        <v>0</v>
      </c>
      <c r="Q253" s="112">
        <v>0</v>
      </c>
      <c r="R253" s="112">
        <v>188196</v>
      </c>
      <c r="S253" s="112">
        <v>0</v>
      </c>
      <c r="T253" s="112">
        <v>0</v>
      </c>
      <c r="U253" s="112">
        <v>0</v>
      </c>
    </row>
    <row r="254" ht="13.5" customHeight="1" spans="1:21">
      <c r="A254" s="109"/>
      <c r="B254" s="109"/>
      <c r="C254" s="109"/>
      <c r="D254" s="110" t="s">
        <v>857</v>
      </c>
      <c r="E254" s="110" t="s">
        <v>93</v>
      </c>
      <c r="F254" s="109"/>
      <c r="G254" s="111">
        <v>188196</v>
      </c>
      <c r="H254" s="112">
        <v>0</v>
      </c>
      <c r="I254" s="112">
        <v>0</v>
      </c>
      <c r="J254" s="112">
        <v>0</v>
      </c>
      <c r="K254" s="112">
        <v>0</v>
      </c>
      <c r="L254" s="112">
        <v>0</v>
      </c>
      <c r="M254" s="112">
        <v>0</v>
      </c>
      <c r="N254" s="112">
        <v>0</v>
      </c>
      <c r="O254" s="112">
        <v>0</v>
      </c>
      <c r="P254" s="112">
        <v>0</v>
      </c>
      <c r="Q254" s="112">
        <v>0</v>
      </c>
      <c r="R254" s="112">
        <v>188196</v>
      </c>
      <c r="S254" s="112">
        <v>0</v>
      </c>
      <c r="T254" s="112">
        <v>0</v>
      </c>
      <c r="U254" s="112">
        <v>0</v>
      </c>
    </row>
    <row r="255" ht="13.5" customHeight="1" spans="1:21">
      <c r="A255" s="110" t="s">
        <v>708</v>
      </c>
      <c r="B255" s="109"/>
      <c r="C255" s="109"/>
      <c r="D255" s="109"/>
      <c r="E255" s="110" t="s">
        <v>709</v>
      </c>
      <c r="F255" s="109"/>
      <c r="G255" s="111">
        <v>188196</v>
      </c>
      <c r="H255" s="112">
        <v>0</v>
      </c>
      <c r="I255" s="112">
        <v>0</v>
      </c>
      <c r="J255" s="112">
        <v>0</v>
      </c>
      <c r="K255" s="112">
        <v>0</v>
      </c>
      <c r="L255" s="112">
        <v>0</v>
      </c>
      <c r="M255" s="112">
        <v>0</v>
      </c>
      <c r="N255" s="112">
        <v>0</v>
      </c>
      <c r="O255" s="112">
        <v>0</v>
      </c>
      <c r="P255" s="112">
        <v>0</v>
      </c>
      <c r="Q255" s="112">
        <v>0</v>
      </c>
      <c r="R255" s="112">
        <v>188196</v>
      </c>
      <c r="S255" s="112">
        <v>0</v>
      </c>
      <c r="T255" s="112">
        <v>0</v>
      </c>
      <c r="U255" s="112">
        <v>0</v>
      </c>
    </row>
    <row r="256" ht="13.5" customHeight="1" spans="1:21">
      <c r="A256" s="109"/>
      <c r="B256" s="110" t="s">
        <v>716</v>
      </c>
      <c r="C256" s="109"/>
      <c r="D256" s="109"/>
      <c r="E256" s="110" t="s">
        <v>717</v>
      </c>
      <c r="F256" s="109"/>
      <c r="G256" s="111">
        <v>188196</v>
      </c>
      <c r="H256" s="112">
        <v>0</v>
      </c>
      <c r="I256" s="112">
        <v>0</v>
      </c>
      <c r="J256" s="112">
        <v>0</v>
      </c>
      <c r="K256" s="112">
        <v>0</v>
      </c>
      <c r="L256" s="112">
        <v>0</v>
      </c>
      <c r="M256" s="112">
        <v>0</v>
      </c>
      <c r="N256" s="112">
        <v>0</v>
      </c>
      <c r="O256" s="112">
        <v>0</v>
      </c>
      <c r="P256" s="112">
        <v>0</v>
      </c>
      <c r="Q256" s="112">
        <v>0</v>
      </c>
      <c r="R256" s="112">
        <v>188196</v>
      </c>
      <c r="S256" s="112">
        <v>0</v>
      </c>
      <c r="T256" s="112">
        <v>0</v>
      </c>
      <c r="U256" s="112">
        <v>0</v>
      </c>
    </row>
    <row r="257" ht="13.5" customHeight="1" spans="1:21">
      <c r="A257" s="110" t="s">
        <v>708</v>
      </c>
      <c r="B257" s="110" t="s">
        <v>716</v>
      </c>
      <c r="C257" s="110" t="s">
        <v>1206</v>
      </c>
      <c r="D257" s="109"/>
      <c r="E257" s="110" t="s">
        <v>719</v>
      </c>
      <c r="F257" s="110" t="s">
        <v>1207</v>
      </c>
      <c r="G257" s="111">
        <v>188196</v>
      </c>
      <c r="H257" s="112">
        <v>0</v>
      </c>
      <c r="I257" s="112">
        <v>0</v>
      </c>
      <c r="J257" s="112">
        <v>0</v>
      </c>
      <c r="K257" s="112">
        <v>0</v>
      </c>
      <c r="L257" s="112">
        <v>0</v>
      </c>
      <c r="M257" s="112">
        <v>0</v>
      </c>
      <c r="N257" s="112">
        <v>0</v>
      </c>
      <c r="O257" s="112">
        <v>0</v>
      </c>
      <c r="P257" s="112">
        <v>0</v>
      </c>
      <c r="Q257" s="112">
        <v>0</v>
      </c>
      <c r="R257" s="112">
        <v>188196</v>
      </c>
      <c r="S257" s="112">
        <v>0</v>
      </c>
      <c r="T257" s="112">
        <v>0</v>
      </c>
      <c r="U257" s="112">
        <v>0</v>
      </c>
    </row>
    <row r="258" ht="13.5" customHeight="1" spans="1:21">
      <c r="A258" s="109"/>
      <c r="B258" s="109"/>
      <c r="C258" s="109"/>
      <c r="D258" s="110" t="s">
        <v>196</v>
      </c>
      <c r="E258" s="110" t="s">
        <v>858</v>
      </c>
      <c r="F258" s="109"/>
      <c r="G258" s="111">
        <v>310620</v>
      </c>
      <c r="H258" s="112">
        <v>0</v>
      </c>
      <c r="I258" s="112">
        <v>0</v>
      </c>
      <c r="J258" s="112">
        <v>0</v>
      </c>
      <c r="K258" s="112">
        <v>0</v>
      </c>
      <c r="L258" s="112">
        <v>4716</v>
      </c>
      <c r="M258" s="112">
        <v>0</v>
      </c>
      <c r="N258" s="112">
        <v>0</v>
      </c>
      <c r="O258" s="112">
        <v>0</v>
      </c>
      <c r="P258" s="112">
        <v>0</v>
      </c>
      <c r="Q258" s="112">
        <v>0</v>
      </c>
      <c r="R258" s="112">
        <v>305904</v>
      </c>
      <c r="S258" s="112">
        <v>0</v>
      </c>
      <c r="T258" s="112">
        <v>0</v>
      </c>
      <c r="U258" s="112">
        <v>0</v>
      </c>
    </row>
    <row r="259" ht="13.5" customHeight="1" spans="1:21">
      <c r="A259" s="109"/>
      <c r="B259" s="109"/>
      <c r="C259" s="109"/>
      <c r="D259" s="110" t="s">
        <v>859</v>
      </c>
      <c r="E259" s="110" t="s">
        <v>465</v>
      </c>
      <c r="F259" s="109"/>
      <c r="G259" s="111">
        <v>138444</v>
      </c>
      <c r="H259" s="112">
        <v>0</v>
      </c>
      <c r="I259" s="112">
        <v>0</v>
      </c>
      <c r="J259" s="112">
        <v>0</v>
      </c>
      <c r="K259" s="112">
        <v>0</v>
      </c>
      <c r="L259" s="112">
        <v>4716</v>
      </c>
      <c r="M259" s="112">
        <v>0</v>
      </c>
      <c r="N259" s="112">
        <v>0</v>
      </c>
      <c r="O259" s="112">
        <v>0</v>
      </c>
      <c r="P259" s="112">
        <v>0</v>
      </c>
      <c r="Q259" s="112">
        <v>0</v>
      </c>
      <c r="R259" s="112">
        <v>133728</v>
      </c>
      <c r="S259" s="112">
        <v>0</v>
      </c>
      <c r="T259" s="112">
        <v>0</v>
      </c>
      <c r="U259" s="112">
        <v>0</v>
      </c>
    </row>
    <row r="260" ht="13.5" customHeight="1" spans="1:21">
      <c r="A260" s="110" t="s">
        <v>678</v>
      </c>
      <c r="B260" s="109"/>
      <c r="C260" s="109"/>
      <c r="D260" s="109"/>
      <c r="E260" s="110" t="s">
        <v>679</v>
      </c>
      <c r="F260" s="109"/>
      <c r="G260" s="111">
        <v>4716</v>
      </c>
      <c r="H260" s="112">
        <v>0</v>
      </c>
      <c r="I260" s="112">
        <v>0</v>
      </c>
      <c r="J260" s="112">
        <v>0</v>
      </c>
      <c r="K260" s="112">
        <v>0</v>
      </c>
      <c r="L260" s="112">
        <v>4716</v>
      </c>
      <c r="M260" s="112">
        <v>0</v>
      </c>
      <c r="N260" s="112">
        <v>0</v>
      </c>
      <c r="O260" s="112">
        <v>0</v>
      </c>
      <c r="P260" s="112">
        <v>0</v>
      </c>
      <c r="Q260" s="112">
        <v>0</v>
      </c>
      <c r="R260" s="112">
        <v>0</v>
      </c>
      <c r="S260" s="112">
        <v>0</v>
      </c>
      <c r="T260" s="112">
        <v>0</v>
      </c>
      <c r="U260" s="112">
        <v>0</v>
      </c>
    </row>
    <row r="261" ht="13.5" customHeight="1" spans="1:21">
      <c r="A261" s="109"/>
      <c r="B261" s="110" t="s">
        <v>680</v>
      </c>
      <c r="C261" s="109"/>
      <c r="D261" s="109"/>
      <c r="E261" s="110" t="s">
        <v>681</v>
      </c>
      <c r="F261" s="109"/>
      <c r="G261" s="111">
        <v>4716</v>
      </c>
      <c r="H261" s="112">
        <v>0</v>
      </c>
      <c r="I261" s="112">
        <v>0</v>
      </c>
      <c r="J261" s="112">
        <v>0</v>
      </c>
      <c r="K261" s="112">
        <v>0</v>
      </c>
      <c r="L261" s="112">
        <v>4716</v>
      </c>
      <c r="M261" s="112">
        <v>0</v>
      </c>
      <c r="N261" s="112">
        <v>0</v>
      </c>
      <c r="O261" s="112">
        <v>0</v>
      </c>
      <c r="P261" s="112">
        <v>0</v>
      </c>
      <c r="Q261" s="112">
        <v>0</v>
      </c>
      <c r="R261" s="112">
        <v>0</v>
      </c>
      <c r="S261" s="112">
        <v>0</v>
      </c>
      <c r="T261" s="112">
        <v>0</v>
      </c>
      <c r="U261" s="112">
        <v>0</v>
      </c>
    </row>
    <row r="262" ht="13.5" customHeight="1" spans="1:21">
      <c r="A262" s="110" t="s">
        <v>678</v>
      </c>
      <c r="B262" s="110" t="s">
        <v>680</v>
      </c>
      <c r="C262" s="110" t="s">
        <v>1240</v>
      </c>
      <c r="D262" s="109"/>
      <c r="E262" s="110" t="s">
        <v>42</v>
      </c>
      <c r="F262" s="110" t="s">
        <v>1211</v>
      </c>
      <c r="G262" s="111">
        <v>4716</v>
      </c>
      <c r="H262" s="112">
        <v>0</v>
      </c>
      <c r="I262" s="112">
        <v>0</v>
      </c>
      <c r="J262" s="112">
        <v>0</v>
      </c>
      <c r="K262" s="112">
        <v>0</v>
      </c>
      <c r="L262" s="112">
        <v>4716</v>
      </c>
      <c r="M262" s="112">
        <v>0</v>
      </c>
      <c r="N262" s="112">
        <v>0</v>
      </c>
      <c r="O262" s="112">
        <v>0</v>
      </c>
      <c r="P262" s="112">
        <v>0</v>
      </c>
      <c r="Q262" s="112">
        <v>0</v>
      </c>
      <c r="R262" s="112">
        <v>0</v>
      </c>
      <c r="S262" s="112">
        <v>0</v>
      </c>
      <c r="T262" s="112">
        <v>0</v>
      </c>
      <c r="U262" s="112">
        <v>0</v>
      </c>
    </row>
    <row r="263" ht="13.5" customHeight="1" spans="1:21">
      <c r="A263" s="110" t="s">
        <v>708</v>
      </c>
      <c r="B263" s="109"/>
      <c r="C263" s="109"/>
      <c r="D263" s="109"/>
      <c r="E263" s="110" t="s">
        <v>709</v>
      </c>
      <c r="F263" s="109"/>
      <c r="G263" s="111">
        <v>133728</v>
      </c>
      <c r="H263" s="112">
        <v>0</v>
      </c>
      <c r="I263" s="112">
        <v>0</v>
      </c>
      <c r="J263" s="112">
        <v>0</v>
      </c>
      <c r="K263" s="112">
        <v>0</v>
      </c>
      <c r="L263" s="112">
        <v>0</v>
      </c>
      <c r="M263" s="112">
        <v>0</v>
      </c>
      <c r="N263" s="112">
        <v>0</v>
      </c>
      <c r="O263" s="112">
        <v>0</v>
      </c>
      <c r="P263" s="112">
        <v>0</v>
      </c>
      <c r="Q263" s="112">
        <v>0</v>
      </c>
      <c r="R263" s="112">
        <v>133728</v>
      </c>
      <c r="S263" s="112">
        <v>0</v>
      </c>
      <c r="T263" s="112">
        <v>0</v>
      </c>
      <c r="U263" s="112">
        <v>0</v>
      </c>
    </row>
    <row r="264" ht="13.5" customHeight="1" spans="1:21">
      <c r="A264" s="109"/>
      <c r="B264" s="110" t="s">
        <v>716</v>
      </c>
      <c r="C264" s="109"/>
      <c r="D264" s="109"/>
      <c r="E264" s="110" t="s">
        <v>717</v>
      </c>
      <c r="F264" s="109"/>
      <c r="G264" s="111">
        <v>133728</v>
      </c>
      <c r="H264" s="112">
        <v>0</v>
      </c>
      <c r="I264" s="112">
        <v>0</v>
      </c>
      <c r="J264" s="112">
        <v>0</v>
      </c>
      <c r="K264" s="112">
        <v>0</v>
      </c>
      <c r="L264" s="112">
        <v>0</v>
      </c>
      <c r="M264" s="112">
        <v>0</v>
      </c>
      <c r="N264" s="112">
        <v>0</v>
      </c>
      <c r="O264" s="112">
        <v>0</v>
      </c>
      <c r="P264" s="112">
        <v>0</v>
      </c>
      <c r="Q264" s="112">
        <v>0</v>
      </c>
      <c r="R264" s="112">
        <v>133728</v>
      </c>
      <c r="S264" s="112">
        <v>0</v>
      </c>
      <c r="T264" s="112">
        <v>0</v>
      </c>
      <c r="U264" s="112">
        <v>0</v>
      </c>
    </row>
    <row r="265" ht="13.5" customHeight="1" spans="1:21">
      <c r="A265" s="110" t="s">
        <v>708</v>
      </c>
      <c r="B265" s="110" t="s">
        <v>716</v>
      </c>
      <c r="C265" s="110" t="s">
        <v>1206</v>
      </c>
      <c r="D265" s="109"/>
      <c r="E265" s="110" t="s">
        <v>719</v>
      </c>
      <c r="F265" s="110" t="s">
        <v>1207</v>
      </c>
      <c r="G265" s="111">
        <v>133728</v>
      </c>
      <c r="H265" s="112">
        <v>0</v>
      </c>
      <c r="I265" s="112">
        <v>0</v>
      </c>
      <c r="J265" s="112">
        <v>0</v>
      </c>
      <c r="K265" s="112">
        <v>0</v>
      </c>
      <c r="L265" s="112">
        <v>0</v>
      </c>
      <c r="M265" s="112">
        <v>0</v>
      </c>
      <c r="N265" s="112">
        <v>0</v>
      </c>
      <c r="O265" s="112">
        <v>0</v>
      </c>
      <c r="P265" s="112">
        <v>0</v>
      </c>
      <c r="Q265" s="112">
        <v>0</v>
      </c>
      <c r="R265" s="112">
        <v>133728</v>
      </c>
      <c r="S265" s="112">
        <v>0</v>
      </c>
      <c r="T265" s="112">
        <v>0</v>
      </c>
      <c r="U265" s="112">
        <v>0</v>
      </c>
    </row>
    <row r="266" ht="13.5" customHeight="1" spans="1:21">
      <c r="A266" s="109"/>
      <c r="B266" s="109"/>
      <c r="C266" s="109"/>
      <c r="D266" s="110" t="s">
        <v>860</v>
      </c>
      <c r="E266" s="110" t="s">
        <v>683</v>
      </c>
      <c r="F266" s="109"/>
      <c r="G266" s="111">
        <v>172176</v>
      </c>
      <c r="H266" s="112">
        <v>0</v>
      </c>
      <c r="I266" s="112">
        <v>0</v>
      </c>
      <c r="J266" s="112">
        <v>0</v>
      </c>
      <c r="K266" s="112">
        <v>0</v>
      </c>
      <c r="L266" s="112">
        <v>0</v>
      </c>
      <c r="M266" s="112">
        <v>0</v>
      </c>
      <c r="N266" s="112">
        <v>0</v>
      </c>
      <c r="O266" s="112">
        <v>0</v>
      </c>
      <c r="P266" s="112">
        <v>0</v>
      </c>
      <c r="Q266" s="112">
        <v>0</v>
      </c>
      <c r="R266" s="112">
        <v>172176</v>
      </c>
      <c r="S266" s="112">
        <v>0</v>
      </c>
      <c r="T266" s="112">
        <v>0</v>
      </c>
      <c r="U266" s="112">
        <v>0</v>
      </c>
    </row>
    <row r="267" ht="13.5" customHeight="1" spans="1:21">
      <c r="A267" s="110" t="s">
        <v>678</v>
      </c>
      <c r="B267" s="109"/>
      <c r="C267" s="109"/>
      <c r="D267" s="109"/>
      <c r="E267" s="110" t="s">
        <v>679</v>
      </c>
      <c r="F267" s="109"/>
      <c r="G267" s="111">
        <v>172176</v>
      </c>
      <c r="H267" s="112">
        <v>0</v>
      </c>
      <c r="I267" s="112">
        <v>0</v>
      </c>
      <c r="J267" s="112">
        <v>0</v>
      </c>
      <c r="K267" s="112">
        <v>0</v>
      </c>
      <c r="L267" s="112">
        <v>0</v>
      </c>
      <c r="M267" s="112">
        <v>0</v>
      </c>
      <c r="N267" s="112">
        <v>0</v>
      </c>
      <c r="O267" s="112">
        <v>0</v>
      </c>
      <c r="P267" s="112">
        <v>0</v>
      </c>
      <c r="Q267" s="112">
        <v>0</v>
      </c>
      <c r="R267" s="112">
        <v>172176</v>
      </c>
      <c r="S267" s="112">
        <v>0</v>
      </c>
      <c r="T267" s="112">
        <v>0</v>
      </c>
      <c r="U267" s="112">
        <v>0</v>
      </c>
    </row>
    <row r="268" ht="13.5" customHeight="1" spans="1:21">
      <c r="A268" s="109"/>
      <c r="B268" s="110" t="s">
        <v>680</v>
      </c>
      <c r="C268" s="109"/>
      <c r="D268" s="109"/>
      <c r="E268" s="110" t="s">
        <v>681</v>
      </c>
      <c r="F268" s="109"/>
      <c r="G268" s="111">
        <v>172176</v>
      </c>
      <c r="H268" s="112">
        <v>0</v>
      </c>
      <c r="I268" s="112">
        <v>0</v>
      </c>
      <c r="J268" s="112">
        <v>0</v>
      </c>
      <c r="K268" s="112">
        <v>0</v>
      </c>
      <c r="L268" s="112">
        <v>0</v>
      </c>
      <c r="M268" s="112">
        <v>0</v>
      </c>
      <c r="N268" s="112">
        <v>0</v>
      </c>
      <c r="O268" s="112">
        <v>0</v>
      </c>
      <c r="P268" s="112">
        <v>0</v>
      </c>
      <c r="Q268" s="112">
        <v>0</v>
      </c>
      <c r="R268" s="112">
        <v>172176</v>
      </c>
      <c r="S268" s="112">
        <v>0</v>
      </c>
      <c r="T268" s="112">
        <v>0</v>
      </c>
      <c r="U268" s="112">
        <v>0</v>
      </c>
    </row>
    <row r="269" ht="13.5" customHeight="1" spans="1:21">
      <c r="A269" s="110" t="s">
        <v>678</v>
      </c>
      <c r="B269" s="110" t="s">
        <v>680</v>
      </c>
      <c r="C269" s="110" t="s">
        <v>1240</v>
      </c>
      <c r="D269" s="109"/>
      <c r="E269" s="110" t="s">
        <v>42</v>
      </c>
      <c r="F269" s="110" t="s">
        <v>1207</v>
      </c>
      <c r="G269" s="111">
        <v>172176</v>
      </c>
      <c r="H269" s="112">
        <v>0</v>
      </c>
      <c r="I269" s="112">
        <v>0</v>
      </c>
      <c r="J269" s="112">
        <v>0</v>
      </c>
      <c r="K269" s="112">
        <v>0</v>
      </c>
      <c r="L269" s="112">
        <v>0</v>
      </c>
      <c r="M269" s="112">
        <v>0</v>
      </c>
      <c r="N269" s="112">
        <v>0</v>
      </c>
      <c r="O269" s="112">
        <v>0</v>
      </c>
      <c r="P269" s="112">
        <v>0</v>
      </c>
      <c r="Q269" s="112">
        <v>0</v>
      </c>
      <c r="R269" s="112">
        <v>172176</v>
      </c>
      <c r="S269" s="112">
        <v>0</v>
      </c>
      <c r="T269" s="112">
        <v>0</v>
      </c>
      <c r="U269" s="112">
        <v>0</v>
      </c>
    </row>
    <row r="270" ht="13.5" customHeight="1" spans="1:21">
      <c r="A270" s="109"/>
      <c r="B270" s="109"/>
      <c r="C270" s="109"/>
      <c r="D270" s="110" t="s">
        <v>205</v>
      </c>
      <c r="E270" s="110" t="s">
        <v>862</v>
      </c>
      <c r="F270" s="109"/>
      <c r="G270" s="111">
        <v>260995.68</v>
      </c>
      <c r="H270" s="112">
        <v>0</v>
      </c>
      <c r="I270" s="112">
        <v>0</v>
      </c>
      <c r="J270" s="112">
        <v>0</v>
      </c>
      <c r="K270" s="112">
        <v>0</v>
      </c>
      <c r="L270" s="112">
        <v>0</v>
      </c>
      <c r="M270" s="112">
        <v>0</v>
      </c>
      <c r="N270" s="112">
        <v>0</v>
      </c>
      <c r="O270" s="112">
        <v>0</v>
      </c>
      <c r="P270" s="112">
        <v>0</v>
      </c>
      <c r="Q270" s="112">
        <v>0</v>
      </c>
      <c r="R270" s="112">
        <v>260995.68</v>
      </c>
      <c r="S270" s="112">
        <v>0</v>
      </c>
      <c r="T270" s="112">
        <v>0</v>
      </c>
      <c r="U270" s="112">
        <v>0</v>
      </c>
    </row>
    <row r="271" ht="13.5" customHeight="1" spans="1:21">
      <c r="A271" s="109"/>
      <c r="B271" s="109"/>
      <c r="C271" s="109"/>
      <c r="D271" s="110" t="s">
        <v>863</v>
      </c>
      <c r="E271" s="110" t="s">
        <v>590</v>
      </c>
      <c r="F271" s="109"/>
      <c r="G271" s="111">
        <v>260995.68</v>
      </c>
      <c r="H271" s="112">
        <v>0</v>
      </c>
      <c r="I271" s="112">
        <v>0</v>
      </c>
      <c r="J271" s="112">
        <v>0</v>
      </c>
      <c r="K271" s="112">
        <v>0</v>
      </c>
      <c r="L271" s="112">
        <v>0</v>
      </c>
      <c r="M271" s="112">
        <v>0</v>
      </c>
      <c r="N271" s="112">
        <v>0</v>
      </c>
      <c r="O271" s="112">
        <v>0</v>
      </c>
      <c r="P271" s="112">
        <v>0</v>
      </c>
      <c r="Q271" s="112">
        <v>0</v>
      </c>
      <c r="R271" s="112">
        <v>260995.68</v>
      </c>
      <c r="S271" s="112">
        <v>0</v>
      </c>
      <c r="T271" s="112">
        <v>0</v>
      </c>
      <c r="U271" s="112">
        <v>0</v>
      </c>
    </row>
    <row r="272" ht="13.5" customHeight="1" spans="1:21">
      <c r="A272" s="110" t="s">
        <v>708</v>
      </c>
      <c r="B272" s="109"/>
      <c r="C272" s="109"/>
      <c r="D272" s="109"/>
      <c r="E272" s="110" t="s">
        <v>709</v>
      </c>
      <c r="F272" s="109"/>
      <c r="G272" s="111">
        <v>260995.68</v>
      </c>
      <c r="H272" s="112">
        <v>0</v>
      </c>
      <c r="I272" s="112">
        <v>0</v>
      </c>
      <c r="J272" s="112">
        <v>0</v>
      </c>
      <c r="K272" s="112">
        <v>0</v>
      </c>
      <c r="L272" s="112">
        <v>0</v>
      </c>
      <c r="M272" s="112">
        <v>0</v>
      </c>
      <c r="N272" s="112">
        <v>0</v>
      </c>
      <c r="O272" s="112">
        <v>0</v>
      </c>
      <c r="P272" s="112">
        <v>0</v>
      </c>
      <c r="Q272" s="112">
        <v>0</v>
      </c>
      <c r="R272" s="112">
        <v>260995.68</v>
      </c>
      <c r="S272" s="112">
        <v>0</v>
      </c>
      <c r="T272" s="112">
        <v>0</v>
      </c>
      <c r="U272" s="112">
        <v>0</v>
      </c>
    </row>
    <row r="273" ht="13.5" customHeight="1" spans="1:21">
      <c r="A273" s="109"/>
      <c r="B273" s="110" t="s">
        <v>716</v>
      </c>
      <c r="C273" s="109"/>
      <c r="D273" s="109"/>
      <c r="E273" s="110" t="s">
        <v>717</v>
      </c>
      <c r="F273" s="109"/>
      <c r="G273" s="111">
        <v>260995.68</v>
      </c>
      <c r="H273" s="112">
        <v>0</v>
      </c>
      <c r="I273" s="112">
        <v>0</v>
      </c>
      <c r="J273" s="112">
        <v>0</v>
      </c>
      <c r="K273" s="112">
        <v>0</v>
      </c>
      <c r="L273" s="112">
        <v>0</v>
      </c>
      <c r="M273" s="112">
        <v>0</v>
      </c>
      <c r="N273" s="112">
        <v>0</v>
      </c>
      <c r="O273" s="112">
        <v>0</v>
      </c>
      <c r="P273" s="112">
        <v>0</v>
      </c>
      <c r="Q273" s="112">
        <v>0</v>
      </c>
      <c r="R273" s="112">
        <v>260995.68</v>
      </c>
      <c r="S273" s="112">
        <v>0</v>
      </c>
      <c r="T273" s="112">
        <v>0</v>
      </c>
      <c r="U273" s="112">
        <v>0</v>
      </c>
    </row>
    <row r="274" ht="13.5" customHeight="1" spans="1:21">
      <c r="A274" s="110" t="s">
        <v>708</v>
      </c>
      <c r="B274" s="110" t="s">
        <v>716</v>
      </c>
      <c r="C274" s="110" t="s">
        <v>1206</v>
      </c>
      <c r="D274" s="109"/>
      <c r="E274" s="110" t="s">
        <v>719</v>
      </c>
      <c r="F274" s="110" t="s">
        <v>1207</v>
      </c>
      <c r="G274" s="111">
        <v>260995.68</v>
      </c>
      <c r="H274" s="112">
        <v>0</v>
      </c>
      <c r="I274" s="112">
        <v>0</v>
      </c>
      <c r="J274" s="112">
        <v>0</v>
      </c>
      <c r="K274" s="112">
        <v>0</v>
      </c>
      <c r="L274" s="112">
        <v>0</v>
      </c>
      <c r="M274" s="112">
        <v>0</v>
      </c>
      <c r="N274" s="112">
        <v>0</v>
      </c>
      <c r="O274" s="112">
        <v>0</v>
      </c>
      <c r="P274" s="112">
        <v>0</v>
      </c>
      <c r="Q274" s="112">
        <v>0</v>
      </c>
      <c r="R274" s="112">
        <v>260995.68</v>
      </c>
      <c r="S274" s="112">
        <v>0</v>
      </c>
      <c r="T274" s="112">
        <v>0</v>
      </c>
      <c r="U274" s="112">
        <v>0</v>
      </c>
    </row>
    <row r="275" ht="13.5" customHeight="1" spans="1:21">
      <c r="A275" s="109"/>
      <c r="B275" s="109"/>
      <c r="C275" s="109"/>
      <c r="D275" s="110" t="s">
        <v>244</v>
      </c>
      <c r="E275" s="110" t="s">
        <v>864</v>
      </c>
      <c r="F275" s="109"/>
      <c r="G275" s="111">
        <v>229863</v>
      </c>
      <c r="H275" s="112">
        <v>0</v>
      </c>
      <c r="I275" s="112">
        <v>0</v>
      </c>
      <c r="J275" s="112">
        <v>0</v>
      </c>
      <c r="K275" s="112">
        <v>0</v>
      </c>
      <c r="L275" s="112">
        <v>28296</v>
      </c>
      <c r="M275" s="112">
        <v>0</v>
      </c>
      <c r="N275" s="112">
        <v>0</v>
      </c>
      <c r="O275" s="112">
        <v>0</v>
      </c>
      <c r="P275" s="112">
        <v>0</v>
      </c>
      <c r="Q275" s="112">
        <v>0</v>
      </c>
      <c r="R275" s="112">
        <v>201567</v>
      </c>
      <c r="S275" s="112">
        <v>0</v>
      </c>
      <c r="T275" s="112">
        <v>0</v>
      </c>
      <c r="U275" s="112">
        <v>0</v>
      </c>
    </row>
    <row r="276" ht="13.5" customHeight="1" spans="1:21">
      <c r="A276" s="109"/>
      <c r="B276" s="109"/>
      <c r="C276" s="109"/>
      <c r="D276" s="110" t="s">
        <v>865</v>
      </c>
      <c r="E276" s="110" t="s">
        <v>466</v>
      </c>
      <c r="F276" s="109"/>
      <c r="G276" s="111">
        <v>229863</v>
      </c>
      <c r="H276" s="112">
        <v>0</v>
      </c>
      <c r="I276" s="112">
        <v>0</v>
      </c>
      <c r="J276" s="112">
        <v>0</v>
      </c>
      <c r="K276" s="112">
        <v>0</v>
      </c>
      <c r="L276" s="112">
        <v>28296</v>
      </c>
      <c r="M276" s="112">
        <v>0</v>
      </c>
      <c r="N276" s="112">
        <v>0</v>
      </c>
      <c r="O276" s="112">
        <v>0</v>
      </c>
      <c r="P276" s="112">
        <v>0</v>
      </c>
      <c r="Q276" s="112">
        <v>0</v>
      </c>
      <c r="R276" s="112">
        <v>201567</v>
      </c>
      <c r="S276" s="112">
        <v>0</v>
      </c>
      <c r="T276" s="112">
        <v>0</v>
      </c>
      <c r="U276" s="112">
        <v>0</v>
      </c>
    </row>
    <row r="277" ht="13.5" customHeight="1" spans="1:21">
      <c r="A277" s="110" t="s">
        <v>699</v>
      </c>
      <c r="B277" s="109"/>
      <c r="C277" s="109"/>
      <c r="D277" s="109"/>
      <c r="E277" s="110" t="s">
        <v>700</v>
      </c>
      <c r="F277" s="109"/>
      <c r="G277" s="111">
        <v>28296</v>
      </c>
      <c r="H277" s="112">
        <v>0</v>
      </c>
      <c r="I277" s="112">
        <v>0</v>
      </c>
      <c r="J277" s="112">
        <v>0</v>
      </c>
      <c r="K277" s="112">
        <v>0</v>
      </c>
      <c r="L277" s="112">
        <v>28296</v>
      </c>
      <c r="M277" s="112">
        <v>0</v>
      </c>
      <c r="N277" s="112">
        <v>0</v>
      </c>
      <c r="O277" s="112">
        <v>0</v>
      </c>
      <c r="P277" s="112">
        <v>0</v>
      </c>
      <c r="Q277" s="112">
        <v>0</v>
      </c>
      <c r="R277" s="112">
        <v>0</v>
      </c>
      <c r="S277" s="112">
        <v>0</v>
      </c>
      <c r="T277" s="112">
        <v>0</v>
      </c>
      <c r="U277" s="112">
        <v>0</v>
      </c>
    </row>
    <row r="278" ht="13.5" customHeight="1" spans="1:21">
      <c r="A278" s="109"/>
      <c r="B278" s="110" t="s">
        <v>701</v>
      </c>
      <c r="C278" s="109"/>
      <c r="D278" s="109"/>
      <c r="E278" s="110" t="s">
        <v>702</v>
      </c>
      <c r="F278" s="109"/>
      <c r="G278" s="111">
        <v>28296</v>
      </c>
      <c r="H278" s="112">
        <v>0</v>
      </c>
      <c r="I278" s="112">
        <v>0</v>
      </c>
      <c r="J278" s="112">
        <v>0</v>
      </c>
      <c r="K278" s="112">
        <v>0</v>
      </c>
      <c r="L278" s="112">
        <v>28296</v>
      </c>
      <c r="M278" s="112">
        <v>0</v>
      </c>
      <c r="N278" s="112">
        <v>0</v>
      </c>
      <c r="O278" s="112">
        <v>0</v>
      </c>
      <c r="P278" s="112">
        <v>0</v>
      </c>
      <c r="Q278" s="112">
        <v>0</v>
      </c>
      <c r="R278" s="112">
        <v>0</v>
      </c>
      <c r="S278" s="112">
        <v>0</v>
      </c>
      <c r="T278" s="112">
        <v>0</v>
      </c>
      <c r="U278" s="112">
        <v>0</v>
      </c>
    </row>
    <row r="279" ht="13.5" customHeight="1" spans="1:21">
      <c r="A279" s="110" t="s">
        <v>699</v>
      </c>
      <c r="B279" s="110" t="s">
        <v>701</v>
      </c>
      <c r="C279" s="110" t="s">
        <v>1241</v>
      </c>
      <c r="D279" s="109"/>
      <c r="E279" s="110" t="s">
        <v>42</v>
      </c>
      <c r="F279" s="110" t="s">
        <v>1211</v>
      </c>
      <c r="G279" s="111">
        <v>28296</v>
      </c>
      <c r="H279" s="112">
        <v>0</v>
      </c>
      <c r="I279" s="112">
        <v>0</v>
      </c>
      <c r="J279" s="112">
        <v>0</v>
      </c>
      <c r="K279" s="112">
        <v>0</v>
      </c>
      <c r="L279" s="112">
        <v>28296</v>
      </c>
      <c r="M279" s="112">
        <v>0</v>
      </c>
      <c r="N279" s="112">
        <v>0</v>
      </c>
      <c r="O279" s="112">
        <v>0</v>
      </c>
      <c r="P279" s="112">
        <v>0</v>
      </c>
      <c r="Q279" s="112">
        <v>0</v>
      </c>
      <c r="R279" s="112">
        <v>0</v>
      </c>
      <c r="S279" s="112">
        <v>0</v>
      </c>
      <c r="T279" s="112">
        <v>0</v>
      </c>
      <c r="U279" s="112">
        <v>0</v>
      </c>
    </row>
    <row r="280" ht="13.5" customHeight="1" spans="1:21">
      <c r="A280" s="110" t="s">
        <v>708</v>
      </c>
      <c r="B280" s="109"/>
      <c r="C280" s="109"/>
      <c r="D280" s="109"/>
      <c r="E280" s="110" t="s">
        <v>709</v>
      </c>
      <c r="F280" s="109"/>
      <c r="G280" s="111">
        <v>201567</v>
      </c>
      <c r="H280" s="112">
        <v>0</v>
      </c>
      <c r="I280" s="112">
        <v>0</v>
      </c>
      <c r="J280" s="112">
        <v>0</v>
      </c>
      <c r="K280" s="112">
        <v>0</v>
      </c>
      <c r="L280" s="112">
        <v>0</v>
      </c>
      <c r="M280" s="112">
        <v>0</v>
      </c>
      <c r="N280" s="112">
        <v>0</v>
      </c>
      <c r="O280" s="112">
        <v>0</v>
      </c>
      <c r="P280" s="112">
        <v>0</v>
      </c>
      <c r="Q280" s="112">
        <v>0</v>
      </c>
      <c r="R280" s="112">
        <v>201567</v>
      </c>
      <c r="S280" s="112">
        <v>0</v>
      </c>
      <c r="T280" s="112">
        <v>0</v>
      </c>
      <c r="U280" s="112">
        <v>0</v>
      </c>
    </row>
    <row r="281" ht="13.5" customHeight="1" spans="1:21">
      <c r="A281" s="109"/>
      <c r="B281" s="110" t="s">
        <v>716</v>
      </c>
      <c r="C281" s="109"/>
      <c r="D281" s="109"/>
      <c r="E281" s="110" t="s">
        <v>717</v>
      </c>
      <c r="F281" s="109"/>
      <c r="G281" s="111">
        <v>201567</v>
      </c>
      <c r="H281" s="112">
        <v>0</v>
      </c>
      <c r="I281" s="112">
        <v>0</v>
      </c>
      <c r="J281" s="112">
        <v>0</v>
      </c>
      <c r="K281" s="112">
        <v>0</v>
      </c>
      <c r="L281" s="112">
        <v>0</v>
      </c>
      <c r="M281" s="112">
        <v>0</v>
      </c>
      <c r="N281" s="112">
        <v>0</v>
      </c>
      <c r="O281" s="112">
        <v>0</v>
      </c>
      <c r="P281" s="112">
        <v>0</v>
      </c>
      <c r="Q281" s="112">
        <v>0</v>
      </c>
      <c r="R281" s="112">
        <v>201567</v>
      </c>
      <c r="S281" s="112">
        <v>0</v>
      </c>
      <c r="T281" s="112">
        <v>0</v>
      </c>
      <c r="U281" s="112">
        <v>0</v>
      </c>
    </row>
    <row r="282" ht="13.5" customHeight="1" spans="1:21">
      <c r="A282" s="110" t="s">
        <v>708</v>
      </c>
      <c r="B282" s="110" t="s">
        <v>716</v>
      </c>
      <c r="C282" s="110" t="s">
        <v>1206</v>
      </c>
      <c r="D282" s="109"/>
      <c r="E282" s="110" t="s">
        <v>719</v>
      </c>
      <c r="F282" s="110" t="s">
        <v>1207</v>
      </c>
      <c r="G282" s="111">
        <v>201567</v>
      </c>
      <c r="H282" s="112">
        <v>0</v>
      </c>
      <c r="I282" s="112">
        <v>0</v>
      </c>
      <c r="J282" s="112">
        <v>0</v>
      </c>
      <c r="K282" s="112">
        <v>0</v>
      </c>
      <c r="L282" s="112">
        <v>0</v>
      </c>
      <c r="M282" s="112">
        <v>0</v>
      </c>
      <c r="N282" s="112">
        <v>0</v>
      </c>
      <c r="O282" s="112">
        <v>0</v>
      </c>
      <c r="P282" s="112">
        <v>0</v>
      </c>
      <c r="Q282" s="112">
        <v>0</v>
      </c>
      <c r="R282" s="112">
        <v>201567</v>
      </c>
      <c r="S282" s="112">
        <v>0</v>
      </c>
      <c r="T282" s="112">
        <v>0</v>
      </c>
      <c r="U282" s="112">
        <v>0</v>
      </c>
    </row>
    <row r="283" ht="13.5" customHeight="1" spans="1:21">
      <c r="A283" s="109"/>
      <c r="B283" s="109"/>
      <c r="C283" s="109"/>
      <c r="D283" s="110" t="s">
        <v>294</v>
      </c>
      <c r="E283" s="110" t="s">
        <v>866</v>
      </c>
      <c r="F283" s="109"/>
      <c r="G283" s="111">
        <v>250136.64</v>
      </c>
      <c r="H283" s="112">
        <v>0</v>
      </c>
      <c r="I283" s="112">
        <v>0</v>
      </c>
      <c r="J283" s="112">
        <v>0</v>
      </c>
      <c r="K283" s="112">
        <v>0</v>
      </c>
      <c r="L283" s="112">
        <v>9432</v>
      </c>
      <c r="M283" s="112">
        <v>0</v>
      </c>
      <c r="N283" s="112">
        <v>0</v>
      </c>
      <c r="O283" s="112">
        <v>0</v>
      </c>
      <c r="P283" s="112">
        <v>0</v>
      </c>
      <c r="Q283" s="112">
        <v>0</v>
      </c>
      <c r="R283" s="112">
        <v>240704.64</v>
      </c>
      <c r="S283" s="112">
        <v>0</v>
      </c>
      <c r="T283" s="112">
        <v>0</v>
      </c>
      <c r="U283" s="112">
        <v>0</v>
      </c>
    </row>
    <row r="284" ht="13.5" customHeight="1" spans="1:21">
      <c r="A284" s="109"/>
      <c r="B284" s="109"/>
      <c r="C284" s="109"/>
      <c r="D284" s="110" t="s">
        <v>867</v>
      </c>
      <c r="E284" s="110" t="s">
        <v>467</v>
      </c>
      <c r="F284" s="109"/>
      <c r="G284" s="111">
        <v>250136.64</v>
      </c>
      <c r="H284" s="112">
        <v>0</v>
      </c>
      <c r="I284" s="112">
        <v>0</v>
      </c>
      <c r="J284" s="112">
        <v>0</v>
      </c>
      <c r="K284" s="112">
        <v>0</v>
      </c>
      <c r="L284" s="112">
        <v>9432</v>
      </c>
      <c r="M284" s="112">
        <v>0</v>
      </c>
      <c r="N284" s="112">
        <v>0</v>
      </c>
      <c r="O284" s="112">
        <v>0</v>
      </c>
      <c r="P284" s="112">
        <v>0</v>
      </c>
      <c r="Q284" s="112">
        <v>0</v>
      </c>
      <c r="R284" s="112">
        <v>240704.64</v>
      </c>
      <c r="S284" s="112">
        <v>0</v>
      </c>
      <c r="T284" s="112">
        <v>0</v>
      </c>
      <c r="U284" s="112">
        <v>0</v>
      </c>
    </row>
    <row r="285" ht="13.5" customHeight="1" spans="1:21">
      <c r="A285" s="110" t="s">
        <v>585</v>
      </c>
      <c r="B285" s="109"/>
      <c r="C285" s="109"/>
      <c r="D285" s="109"/>
      <c r="E285" s="110" t="s">
        <v>586</v>
      </c>
      <c r="F285" s="109"/>
      <c r="G285" s="111">
        <v>9432</v>
      </c>
      <c r="H285" s="112">
        <v>0</v>
      </c>
      <c r="I285" s="112">
        <v>0</v>
      </c>
      <c r="J285" s="112">
        <v>0</v>
      </c>
      <c r="K285" s="112">
        <v>0</v>
      </c>
      <c r="L285" s="112">
        <v>9432</v>
      </c>
      <c r="M285" s="112">
        <v>0</v>
      </c>
      <c r="N285" s="112">
        <v>0</v>
      </c>
      <c r="O285" s="112">
        <v>0</v>
      </c>
      <c r="P285" s="112">
        <v>0</v>
      </c>
      <c r="Q285" s="112">
        <v>0</v>
      </c>
      <c r="R285" s="112">
        <v>0</v>
      </c>
      <c r="S285" s="112">
        <v>0</v>
      </c>
      <c r="T285" s="112">
        <v>0</v>
      </c>
      <c r="U285" s="112">
        <v>0</v>
      </c>
    </row>
    <row r="286" ht="13.5" customHeight="1" spans="1:21">
      <c r="A286" s="109"/>
      <c r="B286" s="110" t="s">
        <v>587</v>
      </c>
      <c r="C286" s="109"/>
      <c r="D286" s="109"/>
      <c r="E286" s="110" t="s">
        <v>588</v>
      </c>
      <c r="F286" s="109"/>
      <c r="G286" s="111">
        <v>9432</v>
      </c>
      <c r="H286" s="112">
        <v>0</v>
      </c>
      <c r="I286" s="112">
        <v>0</v>
      </c>
      <c r="J286" s="112">
        <v>0</v>
      </c>
      <c r="K286" s="112">
        <v>0</v>
      </c>
      <c r="L286" s="112">
        <v>9432</v>
      </c>
      <c r="M286" s="112">
        <v>0</v>
      </c>
      <c r="N286" s="112">
        <v>0</v>
      </c>
      <c r="O286" s="112">
        <v>0</v>
      </c>
      <c r="P286" s="112">
        <v>0</v>
      </c>
      <c r="Q286" s="112">
        <v>0</v>
      </c>
      <c r="R286" s="112">
        <v>0</v>
      </c>
      <c r="S286" s="112">
        <v>0</v>
      </c>
      <c r="T286" s="112">
        <v>0</v>
      </c>
      <c r="U286" s="112">
        <v>0</v>
      </c>
    </row>
    <row r="287" ht="13.5" customHeight="1" spans="1:21">
      <c r="A287" s="110" t="s">
        <v>585</v>
      </c>
      <c r="B287" s="110" t="s">
        <v>587</v>
      </c>
      <c r="C287" s="110" t="s">
        <v>1242</v>
      </c>
      <c r="D287" s="109"/>
      <c r="E287" s="110" t="s">
        <v>42</v>
      </c>
      <c r="F287" s="110" t="s">
        <v>1211</v>
      </c>
      <c r="G287" s="111">
        <v>9432</v>
      </c>
      <c r="H287" s="112">
        <v>0</v>
      </c>
      <c r="I287" s="112">
        <v>0</v>
      </c>
      <c r="J287" s="112">
        <v>0</v>
      </c>
      <c r="K287" s="112">
        <v>0</v>
      </c>
      <c r="L287" s="112">
        <v>9432</v>
      </c>
      <c r="M287" s="112">
        <v>0</v>
      </c>
      <c r="N287" s="112">
        <v>0</v>
      </c>
      <c r="O287" s="112">
        <v>0</v>
      </c>
      <c r="P287" s="112">
        <v>0</v>
      </c>
      <c r="Q287" s="112">
        <v>0</v>
      </c>
      <c r="R287" s="112">
        <v>0</v>
      </c>
      <c r="S287" s="112">
        <v>0</v>
      </c>
      <c r="T287" s="112">
        <v>0</v>
      </c>
      <c r="U287" s="112">
        <v>0</v>
      </c>
    </row>
    <row r="288" ht="13.5" customHeight="1" spans="1:21">
      <c r="A288" s="110" t="s">
        <v>708</v>
      </c>
      <c r="B288" s="109"/>
      <c r="C288" s="109"/>
      <c r="D288" s="109"/>
      <c r="E288" s="110" t="s">
        <v>709</v>
      </c>
      <c r="F288" s="109"/>
      <c r="G288" s="111">
        <v>240704.64</v>
      </c>
      <c r="H288" s="112">
        <v>0</v>
      </c>
      <c r="I288" s="112">
        <v>0</v>
      </c>
      <c r="J288" s="112">
        <v>0</v>
      </c>
      <c r="K288" s="112">
        <v>0</v>
      </c>
      <c r="L288" s="112">
        <v>0</v>
      </c>
      <c r="M288" s="112">
        <v>0</v>
      </c>
      <c r="N288" s="112">
        <v>0</v>
      </c>
      <c r="O288" s="112">
        <v>0</v>
      </c>
      <c r="P288" s="112">
        <v>0</v>
      </c>
      <c r="Q288" s="112">
        <v>0</v>
      </c>
      <c r="R288" s="112">
        <v>240704.64</v>
      </c>
      <c r="S288" s="112">
        <v>0</v>
      </c>
      <c r="T288" s="112">
        <v>0</v>
      </c>
      <c r="U288" s="112">
        <v>0</v>
      </c>
    </row>
    <row r="289" ht="13.5" customHeight="1" spans="1:21">
      <c r="A289" s="109"/>
      <c r="B289" s="110" t="s">
        <v>716</v>
      </c>
      <c r="C289" s="109"/>
      <c r="D289" s="109"/>
      <c r="E289" s="110" t="s">
        <v>717</v>
      </c>
      <c r="F289" s="109"/>
      <c r="G289" s="111">
        <v>240704.64</v>
      </c>
      <c r="H289" s="112">
        <v>0</v>
      </c>
      <c r="I289" s="112">
        <v>0</v>
      </c>
      <c r="J289" s="112">
        <v>0</v>
      </c>
      <c r="K289" s="112">
        <v>0</v>
      </c>
      <c r="L289" s="112">
        <v>0</v>
      </c>
      <c r="M289" s="112">
        <v>0</v>
      </c>
      <c r="N289" s="112">
        <v>0</v>
      </c>
      <c r="O289" s="112">
        <v>0</v>
      </c>
      <c r="P289" s="112">
        <v>0</v>
      </c>
      <c r="Q289" s="112">
        <v>0</v>
      </c>
      <c r="R289" s="112">
        <v>240704.64</v>
      </c>
      <c r="S289" s="112">
        <v>0</v>
      </c>
      <c r="T289" s="112">
        <v>0</v>
      </c>
      <c r="U289" s="112">
        <v>0</v>
      </c>
    </row>
    <row r="290" ht="13.5" customHeight="1" spans="1:21">
      <c r="A290" s="110" t="s">
        <v>708</v>
      </c>
      <c r="B290" s="110" t="s">
        <v>716</v>
      </c>
      <c r="C290" s="110" t="s">
        <v>1206</v>
      </c>
      <c r="D290" s="109"/>
      <c r="E290" s="110" t="s">
        <v>719</v>
      </c>
      <c r="F290" s="110" t="s">
        <v>1207</v>
      </c>
      <c r="G290" s="111">
        <v>240704.64</v>
      </c>
      <c r="H290" s="112">
        <v>0</v>
      </c>
      <c r="I290" s="112">
        <v>0</v>
      </c>
      <c r="J290" s="112">
        <v>0</v>
      </c>
      <c r="K290" s="112">
        <v>0</v>
      </c>
      <c r="L290" s="112">
        <v>0</v>
      </c>
      <c r="M290" s="112">
        <v>0</v>
      </c>
      <c r="N290" s="112">
        <v>0</v>
      </c>
      <c r="O290" s="112">
        <v>0</v>
      </c>
      <c r="P290" s="112">
        <v>0</v>
      </c>
      <c r="Q290" s="112">
        <v>0</v>
      </c>
      <c r="R290" s="112">
        <v>240704.64</v>
      </c>
      <c r="S290" s="112">
        <v>0</v>
      </c>
      <c r="T290" s="112">
        <v>0</v>
      </c>
      <c r="U290" s="112">
        <v>0</v>
      </c>
    </row>
    <row r="291" ht="13.5" customHeight="1" spans="1:21">
      <c r="A291" s="109"/>
      <c r="B291" s="109"/>
      <c r="C291" s="109"/>
      <c r="D291" s="110" t="s">
        <v>315</v>
      </c>
      <c r="E291" s="110" t="s">
        <v>868</v>
      </c>
      <c r="F291" s="109"/>
      <c r="G291" s="111">
        <v>100617.12</v>
      </c>
      <c r="H291" s="112">
        <v>0</v>
      </c>
      <c r="I291" s="112">
        <v>0</v>
      </c>
      <c r="J291" s="112">
        <v>0</v>
      </c>
      <c r="K291" s="112">
        <v>0</v>
      </c>
      <c r="L291" s="112">
        <v>0</v>
      </c>
      <c r="M291" s="112">
        <v>0</v>
      </c>
      <c r="N291" s="112">
        <v>0</v>
      </c>
      <c r="O291" s="112">
        <v>0</v>
      </c>
      <c r="P291" s="112">
        <v>0</v>
      </c>
      <c r="Q291" s="112">
        <v>0</v>
      </c>
      <c r="R291" s="112">
        <v>100617.12</v>
      </c>
      <c r="S291" s="112">
        <v>0</v>
      </c>
      <c r="T291" s="112">
        <v>0</v>
      </c>
      <c r="U291" s="112">
        <v>0</v>
      </c>
    </row>
    <row r="292" ht="13.5" customHeight="1" spans="1:21">
      <c r="A292" s="109"/>
      <c r="B292" s="109"/>
      <c r="C292" s="109"/>
      <c r="D292" s="110" t="s">
        <v>869</v>
      </c>
      <c r="E292" s="110" t="s">
        <v>468</v>
      </c>
      <c r="F292" s="109"/>
      <c r="G292" s="111">
        <v>100617.12</v>
      </c>
      <c r="H292" s="112">
        <v>0</v>
      </c>
      <c r="I292" s="112">
        <v>0</v>
      </c>
      <c r="J292" s="112">
        <v>0</v>
      </c>
      <c r="K292" s="112">
        <v>0</v>
      </c>
      <c r="L292" s="112">
        <v>0</v>
      </c>
      <c r="M292" s="112">
        <v>0</v>
      </c>
      <c r="N292" s="112">
        <v>0</v>
      </c>
      <c r="O292" s="112">
        <v>0</v>
      </c>
      <c r="P292" s="112">
        <v>0</v>
      </c>
      <c r="Q292" s="112">
        <v>0</v>
      </c>
      <c r="R292" s="112">
        <v>100617.12</v>
      </c>
      <c r="S292" s="112">
        <v>0</v>
      </c>
      <c r="T292" s="112">
        <v>0</v>
      </c>
      <c r="U292" s="112">
        <v>0</v>
      </c>
    </row>
    <row r="293" ht="13.5" customHeight="1" spans="1:21">
      <c r="A293" s="110" t="s">
        <v>708</v>
      </c>
      <c r="B293" s="109"/>
      <c r="C293" s="109"/>
      <c r="D293" s="109"/>
      <c r="E293" s="110" t="s">
        <v>709</v>
      </c>
      <c r="F293" s="109"/>
      <c r="G293" s="111">
        <v>100617.12</v>
      </c>
      <c r="H293" s="112">
        <v>0</v>
      </c>
      <c r="I293" s="112">
        <v>0</v>
      </c>
      <c r="J293" s="112">
        <v>0</v>
      </c>
      <c r="K293" s="112">
        <v>0</v>
      </c>
      <c r="L293" s="112">
        <v>0</v>
      </c>
      <c r="M293" s="112">
        <v>0</v>
      </c>
      <c r="N293" s="112">
        <v>0</v>
      </c>
      <c r="O293" s="112">
        <v>0</v>
      </c>
      <c r="P293" s="112">
        <v>0</v>
      </c>
      <c r="Q293" s="112">
        <v>0</v>
      </c>
      <c r="R293" s="112">
        <v>100617.12</v>
      </c>
      <c r="S293" s="112">
        <v>0</v>
      </c>
      <c r="T293" s="112">
        <v>0</v>
      </c>
      <c r="U293" s="112">
        <v>0</v>
      </c>
    </row>
    <row r="294" ht="13.5" customHeight="1" spans="1:21">
      <c r="A294" s="109"/>
      <c r="B294" s="110" t="s">
        <v>716</v>
      </c>
      <c r="C294" s="109"/>
      <c r="D294" s="109"/>
      <c r="E294" s="110" t="s">
        <v>717</v>
      </c>
      <c r="F294" s="109"/>
      <c r="G294" s="111">
        <v>100617.12</v>
      </c>
      <c r="H294" s="112">
        <v>0</v>
      </c>
      <c r="I294" s="112">
        <v>0</v>
      </c>
      <c r="J294" s="112">
        <v>0</v>
      </c>
      <c r="K294" s="112">
        <v>0</v>
      </c>
      <c r="L294" s="112">
        <v>0</v>
      </c>
      <c r="M294" s="112">
        <v>0</v>
      </c>
      <c r="N294" s="112">
        <v>0</v>
      </c>
      <c r="O294" s="112">
        <v>0</v>
      </c>
      <c r="P294" s="112">
        <v>0</v>
      </c>
      <c r="Q294" s="112">
        <v>0</v>
      </c>
      <c r="R294" s="112">
        <v>100617.12</v>
      </c>
      <c r="S294" s="112">
        <v>0</v>
      </c>
      <c r="T294" s="112">
        <v>0</v>
      </c>
      <c r="U294" s="112">
        <v>0</v>
      </c>
    </row>
    <row r="295" ht="13.5" customHeight="1" spans="1:21">
      <c r="A295" s="110" t="s">
        <v>708</v>
      </c>
      <c r="B295" s="110" t="s">
        <v>716</v>
      </c>
      <c r="C295" s="110" t="s">
        <v>1206</v>
      </c>
      <c r="D295" s="109"/>
      <c r="E295" s="110" t="s">
        <v>719</v>
      </c>
      <c r="F295" s="110" t="s">
        <v>1208</v>
      </c>
      <c r="G295" s="111">
        <v>100617.12</v>
      </c>
      <c r="H295" s="112">
        <v>0</v>
      </c>
      <c r="I295" s="112">
        <v>0</v>
      </c>
      <c r="J295" s="112">
        <v>0</v>
      </c>
      <c r="K295" s="112">
        <v>0</v>
      </c>
      <c r="L295" s="112">
        <v>0</v>
      </c>
      <c r="M295" s="112">
        <v>0</v>
      </c>
      <c r="N295" s="112">
        <v>0</v>
      </c>
      <c r="O295" s="112">
        <v>0</v>
      </c>
      <c r="P295" s="112">
        <v>0</v>
      </c>
      <c r="Q295" s="112">
        <v>0</v>
      </c>
      <c r="R295" s="112">
        <v>100617.12</v>
      </c>
      <c r="S295" s="112">
        <v>0</v>
      </c>
      <c r="T295" s="112">
        <v>0</v>
      </c>
      <c r="U295" s="112">
        <v>0</v>
      </c>
    </row>
    <row r="296" ht="13.5" customHeight="1" spans="1:21">
      <c r="A296" s="109"/>
      <c r="B296" s="109"/>
      <c r="C296" s="109"/>
      <c r="D296" s="110" t="s">
        <v>870</v>
      </c>
      <c r="E296" s="110" t="s">
        <v>871</v>
      </c>
      <c r="F296" s="109"/>
      <c r="G296" s="111">
        <v>1017130.12</v>
      </c>
      <c r="H296" s="112">
        <v>0</v>
      </c>
      <c r="I296" s="112">
        <v>0</v>
      </c>
      <c r="J296" s="112">
        <v>0</v>
      </c>
      <c r="K296" s="112">
        <v>0</v>
      </c>
      <c r="L296" s="112">
        <v>89964</v>
      </c>
      <c r="M296" s="112">
        <v>0</v>
      </c>
      <c r="N296" s="112">
        <v>0</v>
      </c>
      <c r="O296" s="112">
        <v>0</v>
      </c>
      <c r="P296" s="112">
        <v>0</v>
      </c>
      <c r="Q296" s="112">
        <v>0</v>
      </c>
      <c r="R296" s="112">
        <v>927166.12</v>
      </c>
      <c r="S296" s="112">
        <v>0</v>
      </c>
      <c r="T296" s="112">
        <v>0</v>
      </c>
      <c r="U296" s="112">
        <v>0</v>
      </c>
    </row>
    <row r="297" ht="13.5" customHeight="1" spans="1:21">
      <c r="A297" s="109"/>
      <c r="B297" s="109"/>
      <c r="C297" s="109"/>
      <c r="D297" s="110" t="s">
        <v>872</v>
      </c>
      <c r="E297" s="110" t="s">
        <v>469</v>
      </c>
      <c r="F297" s="109"/>
      <c r="G297" s="111">
        <v>140499.36</v>
      </c>
      <c r="H297" s="112">
        <v>0</v>
      </c>
      <c r="I297" s="112">
        <v>0</v>
      </c>
      <c r="J297" s="112">
        <v>0</v>
      </c>
      <c r="K297" s="112">
        <v>0</v>
      </c>
      <c r="L297" s="112">
        <v>0</v>
      </c>
      <c r="M297" s="112">
        <v>0</v>
      </c>
      <c r="N297" s="112">
        <v>0</v>
      </c>
      <c r="O297" s="112">
        <v>0</v>
      </c>
      <c r="P297" s="112">
        <v>0</v>
      </c>
      <c r="Q297" s="112">
        <v>0</v>
      </c>
      <c r="R297" s="112">
        <v>140499.36</v>
      </c>
      <c r="S297" s="112">
        <v>0</v>
      </c>
      <c r="T297" s="112">
        <v>0</v>
      </c>
      <c r="U297" s="112">
        <v>0</v>
      </c>
    </row>
    <row r="298" ht="13.5" customHeight="1" spans="1:21">
      <c r="A298" s="110" t="s">
        <v>708</v>
      </c>
      <c r="B298" s="109"/>
      <c r="C298" s="109"/>
      <c r="D298" s="109"/>
      <c r="E298" s="110" t="s">
        <v>709</v>
      </c>
      <c r="F298" s="109"/>
      <c r="G298" s="111">
        <v>140499.36</v>
      </c>
      <c r="H298" s="112">
        <v>0</v>
      </c>
      <c r="I298" s="112">
        <v>0</v>
      </c>
      <c r="J298" s="112">
        <v>0</v>
      </c>
      <c r="K298" s="112">
        <v>0</v>
      </c>
      <c r="L298" s="112">
        <v>0</v>
      </c>
      <c r="M298" s="112">
        <v>0</v>
      </c>
      <c r="N298" s="112">
        <v>0</v>
      </c>
      <c r="O298" s="112">
        <v>0</v>
      </c>
      <c r="P298" s="112">
        <v>0</v>
      </c>
      <c r="Q298" s="112">
        <v>0</v>
      </c>
      <c r="R298" s="112">
        <v>140499.36</v>
      </c>
      <c r="S298" s="112">
        <v>0</v>
      </c>
      <c r="T298" s="112">
        <v>0</v>
      </c>
      <c r="U298" s="112">
        <v>0</v>
      </c>
    </row>
    <row r="299" ht="13.5" customHeight="1" spans="1:21">
      <c r="A299" s="109"/>
      <c r="B299" s="110" t="s">
        <v>716</v>
      </c>
      <c r="C299" s="109"/>
      <c r="D299" s="109"/>
      <c r="E299" s="110" t="s">
        <v>717</v>
      </c>
      <c r="F299" s="109"/>
      <c r="G299" s="111">
        <v>140499.36</v>
      </c>
      <c r="H299" s="112">
        <v>0</v>
      </c>
      <c r="I299" s="112">
        <v>0</v>
      </c>
      <c r="J299" s="112">
        <v>0</v>
      </c>
      <c r="K299" s="112">
        <v>0</v>
      </c>
      <c r="L299" s="112">
        <v>0</v>
      </c>
      <c r="M299" s="112">
        <v>0</v>
      </c>
      <c r="N299" s="112">
        <v>0</v>
      </c>
      <c r="O299" s="112">
        <v>0</v>
      </c>
      <c r="P299" s="112">
        <v>0</v>
      </c>
      <c r="Q299" s="112">
        <v>0</v>
      </c>
      <c r="R299" s="112">
        <v>140499.36</v>
      </c>
      <c r="S299" s="112">
        <v>0</v>
      </c>
      <c r="T299" s="112">
        <v>0</v>
      </c>
      <c r="U299" s="112">
        <v>0</v>
      </c>
    </row>
    <row r="300" ht="13.5" customHeight="1" spans="1:21">
      <c r="A300" s="110" t="s">
        <v>708</v>
      </c>
      <c r="B300" s="110" t="s">
        <v>716</v>
      </c>
      <c r="C300" s="110" t="s">
        <v>1206</v>
      </c>
      <c r="D300" s="109"/>
      <c r="E300" s="110" t="s">
        <v>719</v>
      </c>
      <c r="F300" s="110" t="s">
        <v>1207</v>
      </c>
      <c r="G300" s="111">
        <v>140499.36</v>
      </c>
      <c r="H300" s="112">
        <v>0</v>
      </c>
      <c r="I300" s="112">
        <v>0</v>
      </c>
      <c r="J300" s="112">
        <v>0</v>
      </c>
      <c r="K300" s="112">
        <v>0</v>
      </c>
      <c r="L300" s="112">
        <v>0</v>
      </c>
      <c r="M300" s="112">
        <v>0</v>
      </c>
      <c r="N300" s="112">
        <v>0</v>
      </c>
      <c r="O300" s="112">
        <v>0</v>
      </c>
      <c r="P300" s="112">
        <v>0</v>
      </c>
      <c r="Q300" s="112">
        <v>0</v>
      </c>
      <c r="R300" s="112">
        <v>140499.36</v>
      </c>
      <c r="S300" s="112">
        <v>0</v>
      </c>
      <c r="T300" s="112">
        <v>0</v>
      </c>
      <c r="U300" s="112">
        <v>0</v>
      </c>
    </row>
    <row r="301" ht="13.5" customHeight="1" spans="1:21">
      <c r="A301" s="109"/>
      <c r="B301" s="109"/>
      <c r="C301" s="109"/>
      <c r="D301" s="110" t="s">
        <v>873</v>
      </c>
      <c r="E301" s="110" t="s">
        <v>619</v>
      </c>
      <c r="F301" s="109"/>
      <c r="G301" s="111">
        <v>101820</v>
      </c>
      <c r="H301" s="112">
        <v>0</v>
      </c>
      <c r="I301" s="112">
        <v>0</v>
      </c>
      <c r="J301" s="112">
        <v>0</v>
      </c>
      <c r="K301" s="112">
        <v>0</v>
      </c>
      <c r="L301" s="112">
        <v>4716</v>
      </c>
      <c r="M301" s="112">
        <v>0</v>
      </c>
      <c r="N301" s="112">
        <v>0</v>
      </c>
      <c r="O301" s="112">
        <v>0</v>
      </c>
      <c r="P301" s="112">
        <v>0</v>
      </c>
      <c r="Q301" s="112">
        <v>0</v>
      </c>
      <c r="R301" s="112">
        <v>97104</v>
      </c>
      <c r="S301" s="112">
        <v>0</v>
      </c>
      <c r="T301" s="112">
        <v>0</v>
      </c>
      <c r="U301" s="112">
        <v>0</v>
      </c>
    </row>
    <row r="302" ht="13.5" customHeight="1" spans="1:21">
      <c r="A302" s="110" t="s">
        <v>612</v>
      </c>
      <c r="B302" s="109"/>
      <c r="C302" s="109"/>
      <c r="D302" s="109"/>
      <c r="E302" s="110" t="s">
        <v>613</v>
      </c>
      <c r="F302" s="109"/>
      <c r="G302" s="111">
        <v>101820</v>
      </c>
      <c r="H302" s="112">
        <v>0</v>
      </c>
      <c r="I302" s="112">
        <v>0</v>
      </c>
      <c r="J302" s="112">
        <v>0</v>
      </c>
      <c r="K302" s="112">
        <v>0</v>
      </c>
      <c r="L302" s="112">
        <v>4716</v>
      </c>
      <c r="M302" s="112">
        <v>0</v>
      </c>
      <c r="N302" s="112">
        <v>0</v>
      </c>
      <c r="O302" s="112">
        <v>0</v>
      </c>
      <c r="P302" s="112">
        <v>0</v>
      </c>
      <c r="Q302" s="112">
        <v>0</v>
      </c>
      <c r="R302" s="112">
        <v>97104</v>
      </c>
      <c r="S302" s="112">
        <v>0</v>
      </c>
      <c r="T302" s="112">
        <v>0</v>
      </c>
      <c r="U302" s="112">
        <v>0</v>
      </c>
    </row>
    <row r="303" ht="13.5" customHeight="1" spans="1:21">
      <c r="A303" s="109"/>
      <c r="B303" s="110" t="s">
        <v>614</v>
      </c>
      <c r="C303" s="109"/>
      <c r="D303" s="109"/>
      <c r="E303" s="110" t="s">
        <v>615</v>
      </c>
      <c r="F303" s="109"/>
      <c r="G303" s="111">
        <v>101820</v>
      </c>
      <c r="H303" s="112">
        <v>0</v>
      </c>
      <c r="I303" s="112">
        <v>0</v>
      </c>
      <c r="J303" s="112">
        <v>0</v>
      </c>
      <c r="K303" s="112">
        <v>0</v>
      </c>
      <c r="L303" s="112">
        <v>4716</v>
      </c>
      <c r="M303" s="112">
        <v>0</v>
      </c>
      <c r="N303" s="112">
        <v>0</v>
      </c>
      <c r="O303" s="112">
        <v>0</v>
      </c>
      <c r="P303" s="112">
        <v>0</v>
      </c>
      <c r="Q303" s="112">
        <v>0</v>
      </c>
      <c r="R303" s="112">
        <v>97104</v>
      </c>
      <c r="S303" s="112">
        <v>0</v>
      </c>
      <c r="T303" s="112">
        <v>0</v>
      </c>
      <c r="U303" s="112">
        <v>0</v>
      </c>
    </row>
    <row r="304" ht="13.5" customHeight="1" spans="1:21">
      <c r="A304" s="110" t="s">
        <v>612</v>
      </c>
      <c r="B304" s="110" t="s">
        <v>614</v>
      </c>
      <c r="C304" s="110" t="s">
        <v>1243</v>
      </c>
      <c r="D304" s="109"/>
      <c r="E304" s="110" t="s">
        <v>618</v>
      </c>
      <c r="F304" s="110" t="s">
        <v>1208</v>
      </c>
      <c r="G304" s="111">
        <v>97104</v>
      </c>
      <c r="H304" s="112">
        <v>0</v>
      </c>
      <c r="I304" s="112">
        <v>0</v>
      </c>
      <c r="J304" s="112">
        <v>0</v>
      </c>
      <c r="K304" s="112">
        <v>0</v>
      </c>
      <c r="L304" s="112">
        <v>0</v>
      </c>
      <c r="M304" s="112">
        <v>0</v>
      </c>
      <c r="N304" s="112">
        <v>0</v>
      </c>
      <c r="O304" s="112">
        <v>0</v>
      </c>
      <c r="P304" s="112">
        <v>0</v>
      </c>
      <c r="Q304" s="112">
        <v>0</v>
      </c>
      <c r="R304" s="112">
        <v>97104</v>
      </c>
      <c r="S304" s="112">
        <v>0</v>
      </c>
      <c r="T304" s="112">
        <v>0</v>
      </c>
      <c r="U304" s="112">
        <v>0</v>
      </c>
    </row>
    <row r="305" ht="13.5" customHeight="1" spans="1:21">
      <c r="A305" s="110" t="s">
        <v>612</v>
      </c>
      <c r="B305" s="110" t="s">
        <v>614</v>
      </c>
      <c r="C305" s="110" t="s">
        <v>1243</v>
      </c>
      <c r="D305" s="109"/>
      <c r="E305" s="110" t="s">
        <v>618</v>
      </c>
      <c r="F305" s="110" t="s">
        <v>1211</v>
      </c>
      <c r="G305" s="111">
        <v>4716</v>
      </c>
      <c r="H305" s="112">
        <v>0</v>
      </c>
      <c r="I305" s="112">
        <v>0</v>
      </c>
      <c r="J305" s="112">
        <v>0</v>
      </c>
      <c r="K305" s="112">
        <v>0</v>
      </c>
      <c r="L305" s="112">
        <v>4716</v>
      </c>
      <c r="M305" s="112">
        <v>0</v>
      </c>
      <c r="N305" s="112">
        <v>0</v>
      </c>
      <c r="O305" s="112">
        <v>0</v>
      </c>
      <c r="P305" s="112">
        <v>0</v>
      </c>
      <c r="Q305" s="112">
        <v>0</v>
      </c>
      <c r="R305" s="112">
        <v>0</v>
      </c>
      <c r="S305" s="112">
        <v>0</v>
      </c>
      <c r="T305" s="112">
        <v>0</v>
      </c>
      <c r="U305" s="112">
        <v>0</v>
      </c>
    </row>
    <row r="306" ht="13.5" customHeight="1" spans="1:21">
      <c r="A306" s="109"/>
      <c r="B306" s="109"/>
      <c r="C306" s="109"/>
      <c r="D306" s="110" t="s">
        <v>875</v>
      </c>
      <c r="E306" s="110" t="s">
        <v>620</v>
      </c>
      <c r="F306" s="109"/>
      <c r="G306" s="111">
        <v>288075.48</v>
      </c>
      <c r="H306" s="112">
        <v>0</v>
      </c>
      <c r="I306" s="112">
        <v>0</v>
      </c>
      <c r="J306" s="112">
        <v>0</v>
      </c>
      <c r="K306" s="112">
        <v>0</v>
      </c>
      <c r="L306" s="112">
        <v>80172</v>
      </c>
      <c r="M306" s="112">
        <v>0</v>
      </c>
      <c r="N306" s="112">
        <v>0</v>
      </c>
      <c r="O306" s="112">
        <v>0</v>
      </c>
      <c r="P306" s="112">
        <v>0</v>
      </c>
      <c r="Q306" s="112">
        <v>0</v>
      </c>
      <c r="R306" s="112">
        <v>207903.48</v>
      </c>
      <c r="S306" s="112">
        <v>0</v>
      </c>
      <c r="T306" s="112">
        <v>0</v>
      </c>
      <c r="U306" s="112">
        <v>0</v>
      </c>
    </row>
    <row r="307" ht="13.5" customHeight="1" spans="1:21">
      <c r="A307" s="110" t="s">
        <v>612</v>
      </c>
      <c r="B307" s="109"/>
      <c r="C307" s="109"/>
      <c r="D307" s="109"/>
      <c r="E307" s="110" t="s">
        <v>613</v>
      </c>
      <c r="F307" s="109"/>
      <c r="G307" s="111">
        <v>288075.48</v>
      </c>
      <c r="H307" s="112">
        <v>0</v>
      </c>
      <c r="I307" s="112">
        <v>0</v>
      </c>
      <c r="J307" s="112">
        <v>0</v>
      </c>
      <c r="K307" s="112">
        <v>0</v>
      </c>
      <c r="L307" s="112">
        <v>80172</v>
      </c>
      <c r="M307" s="112">
        <v>0</v>
      </c>
      <c r="N307" s="112">
        <v>0</v>
      </c>
      <c r="O307" s="112">
        <v>0</v>
      </c>
      <c r="P307" s="112">
        <v>0</v>
      </c>
      <c r="Q307" s="112">
        <v>0</v>
      </c>
      <c r="R307" s="112">
        <v>207903.48</v>
      </c>
      <c r="S307" s="112">
        <v>0</v>
      </c>
      <c r="T307" s="112">
        <v>0</v>
      </c>
      <c r="U307" s="112">
        <v>0</v>
      </c>
    </row>
    <row r="308" ht="13.5" customHeight="1" spans="1:21">
      <c r="A308" s="109"/>
      <c r="B308" s="110" t="s">
        <v>614</v>
      </c>
      <c r="C308" s="109"/>
      <c r="D308" s="109"/>
      <c r="E308" s="110" t="s">
        <v>615</v>
      </c>
      <c r="F308" s="109"/>
      <c r="G308" s="111">
        <v>288075.48</v>
      </c>
      <c r="H308" s="112">
        <v>0</v>
      </c>
      <c r="I308" s="112">
        <v>0</v>
      </c>
      <c r="J308" s="112">
        <v>0</v>
      </c>
      <c r="K308" s="112">
        <v>0</v>
      </c>
      <c r="L308" s="112">
        <v>80172</v>
      </c>
      <c r="M308" s="112">
        <v>0</v>
      </c>
      <c r="N308" s="112">
        <v>0</v>
      </c>
      <c r="O308" s="112">
        <v>0</v>
      </c>
      <c r="P308" s="112">
        <v>0</v>
      </c>
      <c r="Q308" s="112">
        <v>0</v>
      </c>
      <c r="R308" s="112">
        <v>207903.48</v>
      </c>
      <c r="S308" s="112">
        <v>0</v>
      </c>
      <c r="T308" s="112">
        <v>0</v>
      </c>
      <c r="U308" s="112">
        <v>0</v>
      </c>
    </row>
    <row r="309" ht="13.5" customHeight="1" spans="1:21">
      <c r="A309" s="110" t="s">
        <v>612</v>
      </c>
      <c r="B309" s="110" t="s">
        <v>614</v>
      </c>
      <c r="C309" s="110" t="s">
        <v>1243</v>
      </c>
      <c r="D309" s="109"/>
      <c r="E309" s="110" t="s">
        <v>618</v>
      </c>
      <c r="F309" s="110" t="s">
        <v>1208</v>
      </c>
      <c r="G309" s="111">
        <v>207903.48</v>
      </c>
      <c r="H309" s="112">
        <v>0</v>
      </c>
      <c r="I309" s="112">
        <v>0</v>
      </c>
      <c r="J309" s="112">
        <v>0</v>
      </c>
      <c r="K309" s="112">
        <v>0</v>
      </c>
      <c r="L309" s="112">
        <v>0</v>
      </c>
      <c r="M309" s="112">
        <v>0</v>
      </c>
      <c r="N309" s="112">
        <v>0</v>
      </c>
      <c r="O309" s="112">
        <v>0</v>
      </c>
      <c r="P309" s="112">
        <v>0</v>
      </c>
      <c r="Q309" s="112">
        <v>0</v>
      </c>
      <c r="R309" s="112">
        <v>207903.48</v>
      </c>
      <c r="S309" s="112">
        <v>0</v>
      </c>
      <c r="T309" s="112">
        <v>0</v>
      </c>
      <c r="U309" s="112">
        <v>0</v>
      </c>
    </row>
    <row r="310" ht="13.5" customHeight="1" spans="1:21">
      <c r="A310" s="110" t="s">
        <v>612</v>
      </c>
      <c r="B310" s="110" t="s">
        <v>614</v>
      </c>
      <c r="C310" s="110" t="s">
        <v>1243</v>
      </c>
      <c r="D310" s="109"/>
      <c r="E310" s="110" t="s">
        <v>618</v>
      </c>
      <c r="F310" s="110" t="s">
        <v>1211</v>
      </c>
      <c r="G310" s="111">
        <v>80172</v>
      </c>
      <c r="H310" s="112">
        <v>0</v>
      </c>
      <c r="I310" s="112">
        <v>0</v>
      </c>
      <c r="J310" s="112">
        <v>0</v>
      </c>
      <c r="K310" s="112">
        <v>0</v>
      </c>
      <c r="L310" s="112">
        <v>80172</v>
      </c>
      <c r="M310" s="112">
        <v>0</v>
      </c>
      <c r="N310" s="112">
        <v>0</v>
      </c>
      <c r="O310" s="112">
        <v>0</v>
      </c>
      <c r="P310" s="112">
        <v>0</v>
      </c>
      <c r="Q310" s="112">
        <v>0</v>
      </c>
      <c r="R310" s="112">
        <v>0</v>
      </c>
      <c r="S310" s="112">
        <v>0</v>
      </c>
      <c r="T310" s="112">
        <v>0</v>
      </c>
      <c r="U310" s="112">
        <v>0</v>
      </c>
    </row>
    <row r="311" ht="13.5" customHeight="1" spans="1:21">
      <c r="A311" s="109"/>
      <c r="B311" s="109"/>
      <c r="C311" s="109"/>
      <c r="D311" s="110" t="s">
        <v>876</v>
      </c>
      <c r="E311" s="110" t="s">
        <v>621</v>
      </c>
      <c r="F311" s="109"/>
      <c r="G311" s="111">
        <v>129477.6</v>
      </c>
      <c r="H311" s="112">
        <v>0</v>
      </c>
      <c r="I311" s="112">
        <v>0</v>
      </c>
      <c r="J311" s="112">
        <v>0</v>
      </c>
      <c r="K311" s="112">
        <v>0</v>
      </c>
      <c r="L311" s="112">
        <v>0</v>
      </c>
      <c r="M311" s="112">
        <v>0</v>
      </c>
      <c r="N311" s="112">
        <v>0</v>
      </c>
      <c r="O311" s="112">
        <v>0</v>
      </c>
      <c r="P311" s="112">
        <v>0</v>
      </c>
      <c r="Q311" s="112">
        <v>0</v>
      </c>
      <c r="R311" s="112">
        <v>129477.6</v>
      </c>
      <c r="S311" s="112">
        <v>0</v>
      </c>
      <c r="T311" s="112">
        <v>0</v>
      </c>
      <c r="U311" s="112">
        <v>0</v>
      </c>
    </row>
    <row r="312" ht="13.5" customHeight="1" spans="1:21">
      <c r="A312" s="110" t="s">
        <v>612</v>
      </c>
      <c r="B312" s="109"/>
      <c r="C312" s="109"/>
      <c r="D312" s="109"/>
      <c r="E312" s="110" t="s">
        <v>613</v>
      </c>
      <c r="F312" s="109"/>
      <c r="G312" s="111">
        <v>129477.6</v>
      </c>
      <c r="H312" s="112">
        <v>0</v>
      </c>
      <c r="I312" s="112">
        <v>0</v>
      </c>
      <c r="J312" s="112">
        <v>0</v>
      </c>
      <c r="K312" s="112">
        <v>0</v>
      </c>
      <c r="L312" s="112">
        <v>0</v>
      </c>
      <c r="M312" s="112">
        <v>0</v>
      </c>
      <c r="N312" s="112">
        <v>0</v>
      </c>
      <c r="O312" s="112">
        <v>0</v>
      </c>
      <c r="P312" s="112">
        <v>0</v>
      </c>
      <c r="Q312" s="112">
        <v>0</v>
      </c>
      <c r="R312" s="112">
        <v>129477.6</v>
      </c>
      <c r="S312" s="112">
        <v>0</v>
      </c>
      <c r="T312" s="112">
        <v>0</v>
      </c>
      <c r="U312" s="112">
        <v>0</v>
      </c>
    </row>
    <row r="313" ht="13.5" customHeight="1" spans="1:21">
      <c r="A313" s="109"/>
      <c r="B313" s="110" t="s">
        <v>614</v>
      </c>
      <c r="C313" s="109"/>
      <c r="D313" s="109"/>
      <c r="E313" s="110" t="s">
        <v>615</v>
      </c>
      <c r="F313" s="109"/>
      <c r="G313" s="111">
        <v>129477.6</v>
      </c>
      <c r="H313" s="112">
        <v>0</v>
      </c>
      <c r="I313" s="112">
        <v>0</v>
      </c>
      <c r="J313" s="112">
        <v>0</v>
      </c>
      <c r="K313" s="112">
        <v>0</v>
      </c>
      <c r="L313" s="112">
        <v>0</v>
      </c>
      <c r="M313" s="112">
        <v>0</v>
      </c>
      <c r="N313" s="112">
        <v>0</v>
      </c>
      <c r="O313" s="112">
        <v>0</v>
      </c>
      <c r="P313" s="112">
        <v>0</v>
      </c>
      <c r="Q313" s="112">
        <v>0</v>
      </c>
      <c r="R313" s="112">
        <v>129477.6</v>
      </c>
      <c r="S313" s="112">
        <v>0</v>
      </c>
      <c r="T313" s="112">
        <v>0</v>
      </c>
      <c r="U313" s="112">
        <v>0</v>
      </c>
    </row>
    <row r="314" ht="13.5" customHeight="1" spans="1:21">
      <c r="A314" s="110" t="s">
        <v>612</v>
      </c>
      <c r="B314" s="110" t="s">
        <v>614</v>
      </c>
      <c r="C314" s="110" t="s">
        <v>1243</v>
      </c>
      <c r="D314" s="109"/>
      <c r="E314" s="110" t="s">
        <v>618</v>
      </c>
      <c r="F314" s="110" t="s">
        <v>1208</v>
      </c>
      <c r="G314" s="111">
        <v>129477.6</v>
      </c>
      <c r="H314" s="112">
        <v>0</v>
      </c>
      <c r="I314" s="112">
        <v>0</v>
      </c>
      <c r="J314" s="112">
        <v>0</v>
      </c>
      <c r="K314" s="112">
        <v>0</v>
      </c>
      <c r="L314" s="112">
        <v>0</v>
      </c>
      <c r="M314" s="112">
        <v>0</v>
      </c>
      <c r="N314" s="112">
        <v>0</v>
      </c>
      <c r="O314" s="112">
        <v>0</v>
      </c>
      <c r="P314" s="112">
        <v>0</v>
      </c>
      <c r="Q314" s="112">
        <v>0</v>
      </c>
      <c r="R314" s="112">
        <v>129477.6</v>
      </c>
      <c r="S314" s="112">
        <v>0</v>
      </c>
      <c r="T314" s="112">
        <v>0</v>
      </c>
      <c r="U314" s="112">
        <v>0</v>
      </c>
    </row>
    <row r="315" ht="13.5" customHeight="1" spans="1:21">
      <c r="A315" s="109"/>
      <c r="B315" s="109"/>
      <c r="C315" s="109"/>
      <c r="D315" s="110" t="s">
        <v>877</v>
      </c>
      <c r="E315" s="110" t="s">
        <v>622</v>
      </c>
      <c r="F315" s="109"/>
      <c r="G315" s="111">
        <v>11182.68</v>
      </c>
      <c r="H315" s="112">
        <v>0</v>
      </c>
      <c r="I315" s="112">
        <v>0</v>
      </c>
      <c r="J315" s="112">
        <v>0</v>
      </c>
      <c r="K315" s="112">
        <v>0</v>
      </c>
      <c r="L315" s="112">
        <v>0</v>
      </c>
      <c r="M315" s="112">
        <v>0</v>
      </c>
      <c r="N315" s="112">
        <v>0</v>
      </c>
      <c r="O315" s="112">
        <v>0</v>
      </c>
      <c r="P315" s="112">
        <v>0</v>
      </c>
      <c r="Q315" s="112">
        <v>0</v>
      </c>
      <c r="R315" s="112">
        <v>11182.68</v>
      </c>
      <c r="S315" s="112">
        <v>0</v>
      </c>
      <c r="T315" s="112">
        <v>0</v>
      </c>
      <c r="U315" s="112">
        <v>0</v>
      </c>
    </row>
    <row r="316" ht="13.5" customHeight="1" spans="1:21">
      <c r="A316" s="110" t="s">
        <v>612</v>
      </c>
      <c r="B316" s="109"/>
      <c r="C316" s="109"/>
      <c r="D316" s="109"/>
      <c r="E316" s="110" t="s">
        <v>613</v>
      </c>
      <c r="F316" s="109"/>
      <c r="G316" s="111">
        <v>11182.68</v>
      </c>
      <c r="H316" s="112">
        <v>0</v>
      </c>
      <c r="I316" s="112">
        <v>0</v>
      </c>
      <c r="J316" s="112">
        <v>0</v>
      </c>
      <c r="K316" s="112">
        <v>0</v>
      </c>
      <c r="L316" s="112">
        <v>0</v>
      </c>
      <c r="M316" s="112">
        <v>0</v>
      </c>
      <c r="N316" s="112">
        <v>0</v>
      </c>
      <c r="O316" s="112">
        <v>0</v>
      </c>
      <c r="P316" s="112">
        <v>0</v>
      </c>
      <c r="Q316" s="112">
        <v>0</v>
      </c>
      <c r="R316" s="112">
        <v>11182.68</v>
      </c>
      <c r="S316" s="112">
        <v>0</v>
      </c>
      <c r="T316" s="112">
        <v>0</v>
      </c>
      <c r="U316" s="112">
        <v>0</v>
      </c>
    </row>
    <row r="317" ht="13.5" customHeight="1" spans="1:21">
      <c r="A317" s="109"/>
      <c r="B317" s="110" t="s">
        <v>614</v>
      </c>
      <c r="C317" s="109"/>
      <c r="D317" s="109"/>
      <c r="E317" s="110" t="s">
        <v>615</v>
      </c>
      <c r="F317" s="109"/>
      <c r="G317" s="111">
        <v>11182.68</v>
      </c>
      <c r="H317" s="112">
        <v>0</v>
      </c>
      <c r="I317" s="112">
        <v>0</v>
      </c>
      <c r="J317" s="112">
        <v>0</v>
      </c>
      <c r="K317" s="112">
        <v>0</v>
      </c>
      <c r="L317" s="112">
        <v>0</v>
      </c>
      <c r="M317" s="112">
        <v>0</v>
      </c>
      <c r="N317" s="112">
        <v>0</v>
      </c>
      <c r="O317" s="112">
        <v>0</v>
      </c>
      <c r="P317" s="112">
        <v>0</v>
      </c>
      <c r="Q317" s="112">
        <v>0</v>
      </c>
      <c r="R317" s="112">
        <v>11182.68</v>
      </c>
      <c r="S317" s="112">
        <v>0</v>
      </c>
      <c r="T317" s="112">
        <v>0</v>
      </c>
      <c r="U317" s="112">
        <v>0</v>
      </c>
    </row>
    <row r="318" ht="13.5" customHeight="1" spans="1:21">
      <c r="A318" s="110" t="s">
        <v>612</v>
      </c>
      <c r="B318" s="110" t="s">
        <v>614</v>
      </c>
      <c r="C318" s="110" t="s">
        <v>1243</v>
      </c>
      <c r="D318" s="109"/>
      <c r="E318" s="110" t="s">
        <v>618</v>
      </c>
      <c r="F318" s="110" t="s">
        <v>1208</v>
      </c>
      <c r="G318" s="111">
        <v>11182.68</v>
      </c>
      <c r="H318" s="112">
        <v>0</v>
      </c>
      <c r="I318" s="112">
        <v>0</v>
      </c>
      <c r="J318" s="112">
        <v>0</v>
      </c>
      <c r="K318" s="112">
        <v>0</v>
      </c>
      <c r="L318" s="112">
        <v>0</v>
      </c>
      <c r="M318" s="112">
        <v>0</v>
      </c>
      <c r="N318" s="112">
        <v>0</v>
      </c>
      <c r="O318" s="112">
        <v>0</v>
      </c>
      <c r="P318" s="112">
        <v>0</v>
      </c>
      <c r="Q318" s="112">
        <v>0</v>
      </c>
      <c r="R318" s="112">
        <v>11182.68</v>
      </c>
      <c r="S318" s="112">
        <v>0</v>
      </c>
      <c r="T318" s="112">
        <v>0</v>
      </c>
      <c r="U318" s="112">
        <v>0</v>
      </c>
    </row>
    <row r="319" ht="13.5" customHeight="1" spans="1:21">
      <c r="A319" s="109"/>
      <c r="B319" s="109"/>
      <c r="C319" s="109"/>
      <c r="D319" s="110" t="s">
        <v>878</v>
      </c>
      <c r="E319" s="110" t="s">
        <v>499</v>
      </c>
      <c r="F319" s="109"/>
      <c r="G319" s="111">
        <v>126948</v>
      </c>
      <c r="H319" s="112">
        <v>0</v>
      </c>
      <c r="I319" s="112">
        <v>0</v>
      </c>
      <c r="J319" s="112">
        <v>0</v>
      </c>
      <c r="K319" s="112">
        <v>0</v>
      </c>
      <c r="L319" s="112">
        <v>0</v>
      </c>
      <c r="M319" s="112">
        <v>0</v>
      </c>
      <c r="N319" s="112">
        <v>0</v>
      </c>
      <c r="O319" s="112">
        <v>0</v>
      </c>
      <c r="P319" s="112">
        <v>0</v>
      </c>
      <c r="Q319" s="112">
        <v>0</v>
      </c>
      <c r="R319" s="112">
        <v>126948</v>
      </c>
      <c r="S319" s="112">
        <v>0</v>
      </c>
      <c r="T319" s="112">
        <v>0</v>
      </c>
      <c r="U319" s="112">
        <v>0</v>
      </c>
    </row>
    <row r="320" ht="13.5" customHeight="1" spans="1:21">
      <c r="A320" s="110" t="s">
        <v>708</v>
      </c>
      <c r="B320" s="109"/>
      <c r="C320" s="109"/>
      <c r="D320" s="109"/>
      <c r="E320" s="110" t="s">
        <v>709</v>
      </c>
      <c r="F320" s="109"/>
      <c r="G320" s="111">
        <v>126948</v>
      </c>
      <c r="H320" s="112">
        <v>0</v>
      </c>
      <c r="I320" s="112">
        <v>0</v>
      </c>
      <c r="J320" s="112">
        <v>0</v>
      </c>
      <c r="K320" s="112">
        <v>0</v>
      </c>
      <c r="L320" s="112">
        <v>0</v>
      </c>
      <c r="M320" s="112">
        <v>0</v>
      </c>
      <c r="N320" s="112">
        <v>0</v>
      </c>
      <c r="O320" s="112">
        <v>0</v>
      </c>
      <c r="P320" s="112">
        <v>0</v>
      </c>
      <c r="Q320" s="112">
        <v>0</v>
      </c>
      <c r="R320" s="112">
        <v>126948</v>
      </c>
      <c r="S320" s="112">
        <v>0</v>
      </c>
      <c r="T320" s="112">
        <v>0</v>
      </c>
      <c r="U320" s="112">
        <v>0</v>
      </c>
    </row>
    <row r="321" ht="13.5" customHeight="1" spans="1:21">
      <c r="A321" s="109"/>
      <c r="B321" s="110" t="s">
        <v>716</v>
      </c>
      <c r="C321" s="109"/>
      <c r="D321" s="109"/>
      <c r="E321" s="110" t="s">
        <v>717</v>
      </c>
      <c r="F321" s="109"/>
      <c r="G321" s="111">
        <v>126948</v>
      </c>
      <c r="H321" s="112">
        <v>0</v>
      </c>
      <c r="I321" s="112">
        <v>0</v>
      </c>
      <c r="J321" s="112">
        <v>0</v>
      </c>
      <c r="K321" s="112">
        <v>0</v>
      </c>
      <c r="L321" s="112">
        <v>0</v>
      </c>
      <c r="M321" s="112">
        <v>0</v>
      </c>
      <c r="N321" s="112">
        <v>0</v>
      </c>
      <c r="O321" s="112">
        <v>0</v>
      </c>
      <c r="P321" s="112">
        <v>0</v>
      </c>
      <c r="Q321" s="112">
        <v>0</v>
      </c>
      <c r="R321" s="112">
        <v>126948</v>
      </c>
      <c r="S321" s="112">
        <v>0</v>
      </c>
      <c r="T321" s="112">
        <v>0</v>
      </c>
      <c r="U321" s="112">
        <v>0</v>
      </c>
    </row>
    <row r="322" ht="13.5" customHeight="1" spans="1:21">
      <c r="A322" s="110" t="s">
        <v>708</v>
      </c>
      <c r="B322" s="110" t="s">
        <v>716</v>
      </c>
      <c r="C322" s="110" t="s">
        <v>1206</v>
      </c>
      <c r="D322" s="109"/>
      <c r="E322" s="110" t="s">
        <v>719</v>
      </c>
      <c r="F322" s="110" t="s">
        <v>1208</v>
      </c>
      <c r="G322" s="111">
        <v>126948</v>
      </c>
      <c r="H322" s="112">
        <v>0</v>
      </c>
      <c r="I322" s="112">
        <v>0</v>
      </c>
      <c r="J322" s="112">
        <v>0</v>
      </c>
      <c r="K322" s="112">
        <v>0</v>
      </c>
      <c r="L322" s="112">
        <v>0</v>
      </c>
      <c r="M322" s="112">
        <v>0</v>
      </c>
      <c r="N322" s="112">
        <v>0</v>
      </c>
      <c r="O322" s="112">
        <v>0</v>
      </c>
      <c r="P322" s="112">
        <v>0</v>
      </c>
      <c r="Q322" s="112">
        <v>0</v>
      </c>
      <c r="R322" s="112">
        <v>126948</v>
      </c>
      <c r="S322" s="112">
        <v>0</v>
      </c>
      <c r="T322" s="112">
        <v>0</v>
      </c>
      <c r="U322" s="112">
        <v>0</v>
      </c>
    </row>
    <row r="323" ht="13.5" customHeight="1" spans="1:21">
      <c r="A323" s="109"/>
      <c r="B323" s="109"/>
      <c r="C323" s="109"/>
      <c r="D323" s="110" t="s">
        <v>879</v>
      </c>
      <c r="E323" s="110" t="s">
        <v>625</v>
      </c>
      <c r="F323" s="109"/>
      <c r="G323" s="111">
        <v>76579</v>
      </c>
      <c r="H323" s="112">
        <v>0</v>
      </c>
      <c r="I323" s="112">
        <v>0</v>
      </c>
      <c r="J323" s="112">
        <v>0</v>
      </c>
      <c r="K323" s="112">
        <v>0</v>
      </c>
      <c r="L323" s="112">
        <v>0</v>
      </c>
      <c r="M323" s="112">
        <v>0</v>
      </c>
      <c r="N323" s="112">
        <v>0</v>
      </c>
      <c r="O323" s="112">
        <v>0</v>
      </c>
      <c r="P323" s="112">
        <v>0</v>
      </c>
      <c r="Q323" s="112">
        <v>0</v>
      </c>
      <c r="R323" s="112">
        <v>76579</v>
      </c>
      <c r="S323" s="112">
        <v>0</v>
      </c>
      <c r="T323" s="112">
        <v>0</v>
      </c>
      <c r="U323" s="112">
        <v>0</v>
      </c>
    </row>
    <row r="324" ht="13.5" customHeight="1" spans="1:21">
      <c r="A324" s="110" t="s">
        <v>612</v>
      </c>
      <c r="B324" s="109"/>
      <c r="C324" s="109"/>
      <c r="D324" s="109"/>
      <c r="E324" s="110" t="s">
        <v>613</v>
      </c>
      <c r="F324" s="109"/>
      <c r="G324" s="111">
        <v>76579</v>
      </c>
      <c r="H324" s="112">
        <v>0</v>
      </c>
      <c r="I324" s="112">
        <v>0</v>
      </c>
      <c r="J324" s="112">
        <v>0</v>
      </c>
      <c r="K324" s="112">
        <v>0</v>
      </c>
      <c r="L324" s="112">
        <v>0</v>
      </c>
      <c r="M324" s="112">
        <v>0</v>
      </c>
      <c r="N324" s="112">
        <v>0</v>
      </c>
      <c r="O324" s="112">
        <v>0</v>
      </c>
      <c r="P324" s="112">
        <v>0</v>
      </c>
      <c r="Q324" s="112">
        <v>0</v>
      </c>
      <c r="R324" s="112">
        <v>76579</v>
      </c>
      <c r="S324" s="112">
        <v>0</v>
      </c>
      <c r="T324" s="112">
        <v>0</v>
      </c>
      <c r="U324" s="112">
        <v>0</v>
      </c>
    </row>
    <row r="325" ht="13.5" customHeight="1" spans="1:21">
      <c r="A325" s="109"/>
      <c r="B325" s="110" t="s">
        <v>614</v>
      </c>
      <c r="C325" s="109"/>
      <c r="D325" s="109"/>
      <c r="E325" s="110" t="s">
        <v>615</v>
      </c>
      <c r="F325" s="109"/>
      <c r="G325" s="111">
        <v>76579</v>
      </c>
      <c r="H325" s="112">
        <v>0</v>
      </c>
      <c r="I325" s="112">
        <v>0</v>
      </c>
      <c r="J325" s="112">
        <v>0</v>
      </c>
      <c r="K325" s="112">
        <v>0</v>
      </c>
      <c r="L325" s="112">
        <v>0</v>
      </c>
      <c r="M325" s="112">
        <v>0</v>
      </c>
      <c r="N325" s="112">
        <v>0</v>
      </c>
      <c r="O325" s="112">
        <v>0</v>
      </c>
      <c r="P325" s="112">
        <v>0</v>
      </c>
      <c r="Q325" s="112">
        <v>0</v>
      </c>
      <c r="R325" s="112">
        <v>76579</v>
      </c>
      <c r="S325" s="112">
        <v>0</v>
      </c>
      <c r="T325" s="112">
        <v>0</v>
      </c>
      <c r="U325" s="112">
        <v>0</v>
      </c>
    </row>
    <row r="326" ht="13.5" customHeight="1" spans="1:21">
      <c r="A326" s="110" t="s">
        <v>612</v>
      </c>
      <c r="B326" s="110" t="s">
        <v>614</v>
      </c>
      <c r="C326" s="110" t="s">
        <v>1244</v>
      </c>
      <c r="D326" s="109"/>
      <c r="E326" s="110" t="s">
        <v>624</v>
      </c>
      <c r="F326" s="110" t="s">
        <v>1207</v>
      </c>
      <c r="G326" s="111">
        <v>76579</v>
      </c>
      <c r="H326" s="112">
        <v>0</v>
      </c>
      <c r="I326" s="112">
        <v>0</v>
      </c>
      <c r="J326" s="112">
        <v>0</v>
      </c>
      <c r="K326" s="112">
        <v>0</v>
      </c>
      <c r="L326" s="112">
        <v>0</v>
      </c>
      <c r="M326" s="112">
        <v>0</v>
      </c>
      <c r="N326" s="112">
        <v>0</v>
      </c>
      <c r="O326" s="112">
        <v>0</v>
      </c>
      <c r="P326" s="112">
        <v>0</v>
      </c>
      <c r="Q326" s="112">
        <v>0</v>
      </c>
      <c r="R326" s="112">
        <v>76579</v>
      </c>
      <c r="S326" s="112">
        <v>0</v>
      </c>
      <c r="T326" s="112">
        <v>0</v>
      </c>
      <c r="U326" s="112">
        <v>0</v>
      </c>
    </row>
    <row r="327" ht="13.5" customHeight="1" spans="1:21">
      <c r="A327" s="109"/>
      <c r="B327" s="109"/>
      <c r="C327" s="109"/>
      <c r="D327" s="110" t="s">
        <v>881</v>
      </c>
      <c r="E327" s="110" t="s">
        <v>470</v>
      </c>
      <c r="F327" s="109"/>
      <c r="G327" s="111">
        <v>142548</v>
      </c>
      <c r="H327" s="112">
        <v>0</v>
      </c>
      <c r="I327" s="112">
        <v>0</v>
      </c>
      <c r="J327" s="112">
        <v>0</v>
      </c>
      <c r="K327" s="112">
        <v>0</v>
      </c>
      <c r="L327" s="112">
        <v>5076</v>
      </c>
      <c r="M327" s="112">
        <v>0</v>
      </c>
      <c r="N327" s="112">
        <v>0</v>
      </c>
      <c r="O327" s="112">
        <v>0</v>
      </c>
      <c r="P327" s="112">
        <v>0</v>
      </c>
      <c r="Q327" s="112">
        <v>0</v>
      </c>
      <c r="R327" s="112">
        <v>137472</v>
      </c>
      <c r="S327" s="112">
        <v>0</v>
      </c>
      <c r="T327" s="112">
        <v>0</v>
      </c>
      <c r="U327" s="112">
        <v>0</v>
      </c>
    </row>
    <row r="328" ht="13.5" customHeight="1" spans="1:21">
      <c r="A328" s="110" t="s">
        <v>612</v>
      </c>
      <c r="B328" s="109"/>
      <c r="C328" s="109"/>
      <c r="D328" s="109"/>
      <c r="E328" s="110" t="s">
        <v>613</v>
      </c>
      <c r="F328" s="109"/>
      <c r="G328" s="111">
        <v>5076</v>
      </c>
      <c r="H328" s="112">
        <v>0</v>
      </c>
      <c r="I328" s="112">
        <v>0</v>
      </c>
      <c r="J328" s="112">
        <v>0</v>
      </c>
      <c r="K328" s="112">
        <v>0</v>
      </c>
      <c r="L328" s="112">
        <v>5076</v>
      </c>
      <c r="M328" s="112">
        <v>0</v>
      </c>
      <c r="N328" s="112">
        <v>0</v>
      </c>
      <c r="O328" s="112">
        <v>0</v>
      </c>
      <c r="P328" s="112">
        <v>0</v>
      </c>
      <c r="Q328" s="112">
        <v>0</v>
      </c>
      <c r="R328" s="112">
        <v>0</v>
      </c>
      <c r="S328" s="112">
        <v>0</v>
      </c>
      <c r="T328" s="112">
        <v>0</v>
      </c>
      <c r="U328" s="112">
        <v>0</v>
      </c>
    </row>
    <row r="329" ht="13.5" customHeight="1" spans="1:21">
      <c r="A329" s="109"/>
      <c r="B329" s="110" t="s">
        <v>614</v>
      </c>
      <c r="C329" s="109"/>
      <c r="D329" s="109"/>
      <c r="E329" s="110" t="s">
        <v>615</v>
      </c>
      <c r="F329" s="109"/>
      <c r="G329" s="111">
        <v>5076</v>
      </c>
      <c r="H329" s="112">
        <v>0</v>
      </c>
      <c r="I329" s="112">
        <v>0</v>
      </c>
      <c r="J329" s="112">
        <v>0</v>
      </c>
      <c r="K329" s="112">
        <v>0</v>
      </c>
      <c r="L329" s="112">
        <v>5076</v>
      </c>
      <c r="M329" s="112">
        <v>0</v>
      </c>
      <c r="N329" s="112">
        <v>0</v>
      </c>
      <c r="O329" s="112">
        <v>0</v>
      </c>
      <c r="P329" s="112">
        <v>0</v>
      </c>
      <c r="Q329" s="112">
        <v>0</v>
      </c>
      <c r="R329" s="112">
        <v>0</v>
      </c>
      <c r="S329" s="112">
        <v>0</v>
      </c>
      <c r="T329" s="112">
        <v>0</v>
      </c>
      <c r="U329" s="112">
        <v>0</v>
      </c>
    </row>
    <row r="330" ht="13.5" customHeight="1" spans="1:21">
      <c r="A330" s="110" t="s">
        <v>612</v>
      </c>
      <c r="B330" s="110" t="s">
        <v>614</v>
      </c>
      <c r="C330" s="110" t="s">
        <v>1244</v>
      </c>
      <c r="D330" s="109"/>
      <c r="E330" s="110" t="s">
        <v>624</v>
      </c>
      <c r="F330" s="110" t="s">
        <v>1211</v>
      </c>
      <c r="G330" s="111">
        <v>5076</v>
      </c>
      <c r="H330" s="112">
        <v>0</v>
      </c>
      <c r="I330" s="112">
        <v>0</v>
      </c>
      <c r="J330" s="112">
        <v>0</v>
      </c>
      <c r="K330" s="112">
        <v>0</v>
      </c>
      <c r="L330" s="112">
        <v>5076</v>
      </c>
      <c r="M330" s="112">
        <v>0</v>
      </c>
      <c r="N330" s="112">
        <v>0</v>
      </c>
      <c r="O330" s="112">
        <v>0</v>
      </c>
      <c r="P330" s="112">
        <v>0</v>
      </c>
      <c r="Q330" s="112">
        <v>0</v>
      </c>
      <c r="R330" s="112">
        <v>0</v>
      </c>
      <c r="S330" s="112">
        <v>0</v>
      </c>
      <c r="T330" s="112">
        <v>0</v>
      </c>
      <c r="U330" s="112">
        <v>0</v>
      </c>
    </row>
    <row r="331" ht="13.5" customHeight="1" spans="1:21">
      <c r="A331" s="110" t="s">
        <v>708</v>
      </c>
      <c r="B331" s="109"/>
      <c r="C331" s="109"/>
      <c r="D331" s="109"/>
      <c r="E331" s="110" t="s">
        <v>709</v>
      </c>
      <c r="F331" s="109"/>
      <c r="G331" s="111">
        <v>137472</v>
      </c>
      <c r="H331" s="112">
        <v>0</v>
      </c>
      <c r="I331" s="112">
        <v>0</v>
      </c>
      <c r="J331" s="112">
        <v>0</v>
      </c>
      <c r="K331" s="112">
        <v>0</v>
      </c>
      <c r="L331" s="112">
        <v>0</v>
      </c>
      <c r="M331" s="112">
        <v>0</v>
      </c>
      <c r="N331" s="112">
        <v>0</v>
      </c>
      <c r="O331" s="112">
        <v>0</v>
      </c>
      <c r="P331" s="112">
        <v>0</v>
      </c>
      <c r="Q331" s="112">
        <v>0</v>
      </c>
      <c r="R331" s="112">
        <v>137472</v>
      </c>
      <c r="S331" s="112">
        <v>0</v>
      </c>
      <c r="T331" s="112">
        <v>0</v>
      </c>
      <c r="U331" s="112">
        <v>0</v>
      </c>
    </row>
    <row r="332" ht="13.5" customHeight="1" spans="1:21">
      <c r="A332" s="109"/>
      <c r="B332" s="110" t="s">
        <v>716</v>
      </c>
      <c r="C332" s="109"/>
      <c r="D332" s="109"/>
      <c r="E332" s="110" t="s">
        <v>717</v>
      </c>
      <c r="F332" s="109"/>
      <c r="G332" s="111">
        <v>137472</v>
      </c>
      <c r="H332" s="112">
        <v>0</v>
      </c>
      <c r="I332" s="112">
        <v>0</v>
      </c>
      <c r="J332" s="112">
        <v>0</v>
      </c>
      <c r="K332" s="112">
        <v>0</v>
      </c>
      <c r="L332" s="112">
        <v>0</v>
      </c>
      <c r="M332" s="112">
        <v>0</v>
      </c>
      <c r="N332" s="112">
        <v>0</v>
      </c>
      <c r="O332" s="112">
        <v>0</v>
      </c>
      <c r="P332" s="112">
        <v>0</v>
      </c>
      <c r="Q332" s="112">
        <v>0</v>
      </c>
      <c r="R332" s="112">
        <v>137472</v>
      </c>
      <c r="S332" s="112">
        <v>0</v>
      </c>
      <c r="T332" s="112">
        <v>0</v>
      </c>
      <c r="U332" s="112">
        <v>0</v>
      </c>
    </row>
    <row r="333" ht="13.5" customHeight="1" spans="1:21">
      <c r="A333" s="110" t="s">
        <v>708</v>
      </c>
      <c r="B333" s="110" t="s">
        <v>716</v>
      </c>
      <c r="C333" s="110" t="s">
        <v>1206</v>
      </c>
      <c r="D333" s="109"/>
      <c r="E333" s="110" t="s">
        <v>719</v>
      </c>
      <c r="F333" s="110" t="s">
        <v>1208</v>
      </c>
      <c r="G333" s="111">
        <v>137472</v>
      </c>
      <c r="H333" s="112">
        <v>0</v>
      </c>
      <c r="I333" s="112">
        <v>0</v>
      </c>
      <c r="J333" s="112">
        <v>0</v>
      </c>
      <c r="K333" s="112">
        <v>0</v>
      </c>
      <c r="L333" s="112">
        <v>0</v>
      </c>
      <c r="M333" s="112">
        <v>0</v>
      </c>
      <c r="N333" s="112">
        <v>0</v>
      </c>
      <c r="O333" s="112">
        <v>0</v>
      </c>
      <c r="P333" s="112">
        <v>0</v>
      </c>
      <c r="Q333" s="112">
        <v>0</v>
      </c>
      <c r="R333" s="112">
        <v>137472</v>
      </c>
      <c r="S333" s="112">
        <v>0</v>
      </c>
      <c r="T333" s="112">
        <v>0</v>
      </c>
      <c r="U333" s="112">
        <v>0</v>
      </c>
    </row>
    <row r="334" ht="13.5" customHeight="1" spans="1:21">
      <c r="A334" s="109"/>
      <c r="B334" s="109"/>
      <c r="C334" s="109"/>
      <c r="D334" s="110" t="s">
        <v>882</v>
      </c>
      <c r="E334" s="110" t="s">
        <v>883</v>
      </c>
      <c r="F334" s="109"/>
      <c r="G334" s="111">
        <v>356640</v>
      </c>
      <c r="H334" s="112">
        <v>0</v>
      </c>
      <c r="I334" s="112">
        <v>0</v>
      </c>
      <c r="J334" s="112">
        <v>0</v>
      </c>
      <c r="K334" s="112">
        <v>0</v>
      </c>
      <c r="L334" s="112">
        <v>28296</v>
      </c>
      <c r="M334" s="112">
        <v>0</v>
      </c>
      <c r="N334" s="112">
        <v>0</v>
      </c>
      <c r="O334" s="112">
        <v>0</v>
      </c>
      <c r="P334" s="112">
        <v>0</v>
      </c>
      <c r="Q334" s="112">
        <v>0</v>
      </c>
      <c r="R334" s="112">
        <v>328344</v>
      </c>
      <c r="S334" s="112">
        <v>0</v>
      </c>
      <c r="T334" s="112">
        <v>0</v>
      </c>
      <c r="U334" s="112">
        <v>0</v>
      </c>
    </row>
    <row r="335" ht="13.5" customHeight="1" spans="1:21">
      <c r="A335" s="109"/>
      <c r="B335" s="109"/>
      <c r="C335" s="109"/>
      <c r="D335" s="110" t="s">
        <v>884</v>
      </c>
      <c r="E335" s="110" t="s">
        <v>471</v>
      </c>
      <c r="F335" s="109"/>
      <c r="G335" s="111">
        <v>68988</v>
      </c>
      <c r="H335" s="112">
        <v>0</v>
      </c>
      <c r="I335" s="112">
        <v>0</v>
      </c>
      <c r="J335" s="112">
        <v>0</v>
      </c>
      <c r="K335" s="112">
        <v>0</v>
      </c>
      <c r="L335" s="112">
        <v>0</v>
      </c>
      <c r="M335" s="112">
        <v>0</v>
      </c>
      <c r="N335" s="112">
        <v>0</v>
      </c>
      <c r="O335" s="112">
        <v>0</v>
      </c>
      <c r="P335" s="112">
        <v>0</v>
      </c>
      <c r="Q335" s="112">
        <v>0</v>
      </c>
      <c r="R335" s="112">
        <v>68988</v>
      </c>
      <c r="S335" s="112">
        <v>0</v>
      </c>
      <c r="T335" s="112">
        <v>0</v>
      </c>
      <c r="U335" s="112">
        <v>0</v>
      </c>
    </row>
    <row r="336" ht="13.5" customHeight="1" spans="1:21">
      <c r="A336" s="110" t="s">
        <v>708</v>
      </c>
      <c r="B336" s="109"/>
      <c r="C336" s="109"/>
      <c r="D336" s="109"/>
      <c r="E336" s="110" t="s">
        <v>709</v>
      </c>
      <c r="F336" s="109"/>
      <c r="G336" s="111">
        <v>68988</v>
      </c>
      <c r="H336" s="112">
        <v>0</v>
      </c>
      <c r="I336" s="112">
        <v>0</v>
      </c>
      <c r="J336" s="112">
        <v>0</v>
      </c>
      <c r="K336" s="112">
        <v>0</v>
      </c>
      <c r="L336" s="112">
        <v>0</v>
      </c>
      <c r="M336" s="112">
        <v>0</v>
      </c>
      <c r="N336" s="112">
        <v>0</v>
      </c>
      <c r="O336" s="112">
        <v>0</v>
      </c>
      <c r="P336" s="112">
        <v>0</v>
      </c>
      <c r="Q336" s="112">
        <v>0</v>
      </c>
      <c r="R336" s="112">
        <v>68988</v>
      </c>
      <c r="S336" s="112">
        <v>0</v>
      </c>
      <c r="T336" s="112">
        <v>0</v>
      </c>
      <c r="U336" s="112">
        <v>0</v>
      </c>
    </row>
    <row r="337" ht="13.5" customHeight="1" spans="1:21">
      <c r="A337" s="109"/>
      <c r="B337" s="110" t="s">
        <v>716</v>
      </c>
      <c r="C337" s="109"/>
      <c r="D337" s="109"/>
      <c r="E337" s="110" t="s">
        <v>717</v>
      </c>
      <c r="F337" s="109"/>
      <c r="G337" s="111">
        <v>68988</v>
      </c>
      <c r="H337" s="112">
        <v>0</v>
      </c>
      <c r="I337" s="112">
        <v>0</v>
      </c>
      <c r="J337" s="112">
        <v>0</v>
      </c>
      <c r="K337" s="112">
        <v>0</v>
      </c>
      <c r="L337" s="112">
        <v>0</v>
      </c>
      <c r="M337" s="112">
        <v>0</v>
      </c>
      <c r="N337" s="112">
        <v>0</v>
      </c>
      <c r="O337" s="112">
        <v>0</v>
      </c>
      <c r="P337" s="112">
        <v>0</v>
      </c>
      <c r="Q337" s="112">
        <v>0</v>
      </c>
      <c r="R337" s="112">
        <v>68988</v>
      </c>
      <c r="S337" s="112">
        <v>0</v>
      </c>
      <c r="T337" s="112">
        <v>0</v>
      </c>
      <c r="U337" s="112">
        <v>0</v>
      </c>
    </row>
    <row r="338" ht="13.5" customHeight="1" spans="1:21">
      <c r="A338" s="110" t="s">
        <v>708</v>
      </c>
      <c r="B338" s="110" t="s">
        <v>716</v>
      </c>
      <c r="C338" s="110" t="s">
        <v>1206</v>
      </c>
      <c r="D338" s="109"/>
      <c r="E338" s="110" t="s">
        <v>719</v>
      </c>
      <c r="F338" s="110" t="s">
        <v>1207</v>
      </c>
      <c r="G338" s="111">
        <v>68988</v>
      </c>
      <c r="H338" s="112">
        <v>0</v>
      </c>
      <c r="I338" s="112">
        <v>0</v>
      </c>
      <c r="J338" s="112">
        <v>0</v>
      </c>
      <c r="K338" s="112">
        <v>0</v>
      </c>
      <c r="L338" s="112">
        <v>0</v>
      </c>
      <c r="M338" s="112">
        <v>0</v>
      </c>
      <c r="N338" s="112">
        <v>0</v>
      </c>
      <c r="O338" s="112">
        <v>0</v>
      </c>
      <c r="P338" s="112">
        <v>0</v>
      </c>
      <c r="Q338" s="112">
        <v>0</v>
      </c>
      <c r="R338" s="112">
        <v>68988</v>
      </c>
      <c r="S338" s="112">
        <v>0</v>
      </c>
      <c r="T338" s="112">
        <v>0</v>
      </c>
      <c r="U338" s="112">
        <v>0</v>
      </c>
    </row>
    <row r="339" ht="13.5" customHeight="1" spans="1:21">
      <c r="A339" s="109"/>
      <c r="B339" s="109"/>
      <c r="C339" s="109"/>
      <c r="D339" s="110" t="s">
        <v>885</v>
      </c>
      <c r="E339" s="110" t="s">
        <v>500</v>
      </c>
      <c r="F339" s="109"/>
      <c r="G339" s="111">
        <v>287652</v>
      </c>
      <c r="H339" s="112">
        <v>0</v>
      </c>
      <c r="I339" s="112">
        <v>0</v>
      </c>
      <c r="J339" s="112">
        <v>0</v>
      </c>
      <c r="K339" s="112">
        <v>0</v>
      </c>
      <c r="L339" s="112">
        <v>28296</v>
      </c>
      <c r="M339" s="112">
        <v>0</v>
      </c>
      <c r="N339" s="112">
        <v>0</v>
      </c>
      <c r="O339" s="112">
        <v>0</v>
      </c>
      <c r="P339" s="112">
        <v>0</v>
      </c>
      <c r="Q339" s="112">
        <v>0</v>
      </c>
      <c r="R339" s="112">
        <v>259356</v>
      </c>
      <c r="S339" s="112">
        <v>0</v>
      </c>
      <c r="T339" s="112">
        <v>0</v>
      </c>
      <c r="U339" s="112">
        <v>0</v>
      </c>
    </row>
    <row r="340" ht="13.5" customHeight="1" spans="1:21">
      <c r="A340" s="110" t="s">
        <v>612</v>
      </c>
      <c r="B340" s="109"/>
      <c r="C340" s="109"/>
      <c r="D340" s="109"/>
      <c r="E340" s="110" t="s">
        <v>613</v>
      </c>
      <c r="F340" s="109"/>
      <c r="G340" s="111">
        <v>287652</v>
      </c>
      <c r="H340" s="112">
        <v>0</v>
      </c>
      <c r="I340" s="112">
        <v>0</v>
      </c>
      <c r="J340" s="112">
        <v>0</v>
      </c>
      <c r="K340" s="112">
        <v>0</v>
      </c>
      <c r="L340" s="112">
        <v>28296</v>
      </c>
      <c r="M340" s="112">
        <v>0</v>
      </c>
      <c r="N340" s="112">
        <v>0</v>
      </c>
      <c r="O340" s="112">
        <v>0</v>
      </c>
      <c r="P340" s="112">
        <v>0</v>
      </c>
      <c r="Q340" s="112">
        <v>0</v>
      </c>
      <c r="R340" s="112">
        <v>259356</v>
      </c>
      <c r="S340" s="112">
        <v>0</v>
      </c>
      <c r="T340" s="112">
        <v>0</v>
      </c>
      <c r="U340" s="112">
        <v>0</v>
      </c>
    </row>
    <row r="341" ht="13.5" customHeight="1" spans="1:21">
      <c r="A341" s="109"/>
      <c r="B341" s="110" t="s">
        <v>646</v>
      </c>
      <c r="C341" s="109"/>
      <c r="D341" s="109"/>
      <c r="E341" s="110" t="s">
        <v>647</v>
      </c>
      <c r="F341" s="109"/>
      <c r="G341" s="111">
        <v>287652</v>
      </c>
      <c r="H341" s="112">
        <v>0</v>
      </c>
      <c r="I341" s="112">
        <v>0</v>
      </c>
      <c r="J341" s="112">
        <v>0</v>
      </c>
      <c r="K341" s="112">
        <v>0</v>
      </c>
      <c r="L341" s="112">
        <v>28296</v>
      </c>
      <c r="M341" s="112">
        <v>0</v>
      </c>
      <c r="N341" s="112">
        <v>0</v>
      </c>
      <c r="O341" s="112">
        <v>0</v>
      </c>
      <c r="P341" s="112">
        <v>0</v>
      </c>
      <c r="Q341" s="112">
        <v>0</v>
      </c>
      <c r="R341" s="112">
        <v>259356</v>
      </c>
      <c r="S341" s="112">
        <v>0</v>
      </c>
      <c r="T341" s="112">
        <v>0</v>
      </c>
      <c r="U341" s="112">
        <v>0</v>
      </c>
    </row>
    <row r="342" ht="13.5" customHeight="1" spans="1:21">
      <c r="A342" s="110" t="s">
        <v>612</v>
      </c>
      <c r="B342" s="110" t="s">
        <v>646</v>
      </c>
      <c r="C342" s="110" t="s">
        <v>1245</v>
      </c>
      <c r="D342" s="109"/>
      <c r="E342" s="110" t="s">
        <v>654</v>
      </c>
      <c r="F342" s="110" t="s">
        <v>1208</v>
      </c>
      <c r="G342" s="111">
        <v>259356</v>
      </c>
      <c r="H342" s="112">
        <v>0</v>
      </c>
      <c r="I342" s="112">
        <v>0</v>
      </c>
      <c r="J342" s="112">
        <v>0</v>
      </c>
      <c r="K342" s="112">
        <v>0</v>
      </c>
      <c r="L342" s="112">
        <v>0</v>
      </c>
      <c r="M342" s="112">
        <v>0</v>
      </c>
      <c r="N342" s="112">
        <v>0</v>
      </c>
      <c r="O342" s="112">
        <v>0</v>
      </c>
      <c r="P342" s="112">
        <v>0</v>
      </c>
      <c r="Q342" s="112">
        <v>0</v>
      </c>
      <c r="R342" s="112">
        <v>259356</v>
      </c>
      <c r="S342" s="112">
        <v>0</v>
      </c>
      <c r="T342" s="112">
        <v>0</v>
      </c>
      <c r="U342" s="112">
        <v>0</v>
      </c>
    </row>
    <row r="343" ht="13.5" customHeight="1" spans="1:21">
      <c r="A343" s="110" t="s">
        <v>612</v>
      </c>
      <c r="B343" s="110" t="s">
        <v>646</v>
      </c>
      <c r="C343" s="110" t="s">
        <v>1245</v>
      </c>
      <c r="D343" s="109"/>
      <c r="E343" s="110" t="s">
        <v>654</v>
      </c>
      <c r="F343" s="110" t="s">
        <v>1211</v>
      </c>
      <c r="G343" s="111">
        <v>28296</v>
      </c>
      <c r="H343" s="112">
        <v>0</v>
      </c>
      <c r="I343" s="112">
        <v>0</v>
      </c>
      <c r="J343" s="112">
        <v>0</v>
      </c>
      <c r="K343" s="112">
        <v>0</v>
      </c>
      <c r="L343" s="112">
        <v>28296</v>
      </c>
      <c r="M343" s="112">
        <v>0</v>
      </c>
      <c r="N343" s="112">
        <v>0</v>
      </c>
      <c r="O343" s="112">
        <v>0</v>
      </c>
      <c r="P343" s="112">
        <v>0</v>
      </c>
      <c r="Q343" s="112">
        <v>0</v>
      </c>
      <c r="R343" s="112">
        <v>0</v>
      </c>
      <c r="S343" s="112">
        <v>0</v>
      </c>
      <c r="T343" s="112">
        <v>0</v>
      </c>
      <c r="U343" s="112">
        <v>0</v>
      </c>
    </row>
    <row r="344" ht="13.5" customHeight="1" spans="1:21">
      <c r="A344" s="109"/>
      <c r="B344" s="109"/>
      <c r="C344" s="109"/>
      <c r="D344" s="110" t="s">
        <v>887</v>
      </c>
      <c r="E344" s="110" t="s">
        <v>888</v>
      </c>
      <c r="F344" s="109"/>
      <c r="G344" s="111">
        <v>551474</v>
      </c>
      <c r="H344" s="112">
        <v>0</v>
      </c>
      <c r="I344" s="112">
        <v>0</v>
      </c>
      <c r="J344" s="112">
        <v>0</v>
      </c>
      <c r="K344" s="112">
        <v>0</v>
      </c>
      <c r="L344" s="112">
        <v>9792</v>
      </c>
      <c r="M344" s="112">
        <v>0</v>
      </c>
      <c r="N344" s="112">
        <v>0</v>
      </c>
      <c r="O344" s="112">
        <v>0</v>
      </c>
      <c r="P344" s="112">
        <v>0</v>
      </c>
      <c r="Q344" s="112">
        <v>0</v>
      </c>
      <c r="R344" s="112">
        <v>541682</v>
      </c>
      <c r="S344" s="112">
        <v>0</v>
      </c>
      <c r="T344" s="112">
        <v>0</v>
      </c>
      <c r="U344" s="112">
        <v>0</v>
      </c>
    </row>
    <row r="345" ht="13.5" customHeight="1" spans="1:21">
      <c r="A345" s="109"/>
      <c r="B345" s="109"/>
      <c r="C345" s="109"/>
      <c r="D345" s="110" t="s">
        <v>889</v>
      </c>
      <c r="E345" s="110" t="s">
        <v>472</v>
      </c>
      <c r="F345" s="109"/>
      <c r="G345" s="111">
        <v>85644</v>
      </c>
      <c r="H345" s="112">
        <v>0</v>
      </c>
      <c r="I345" s="112">
        <v>0</v>
      </c>
      <c r="J345" s="112">
        <v>0</v>
      </c>
      <c r="K345" s="112">
        <v>0</v>
      </c>
      <c r="L345" s="112">
        <v>5076</v>
      </c>
      <c r="M345" s="112">
        <v>0</v>
      </c>
      <c r="N345" s="112">
        <v>0</v>
      </c>
      <c r="O345" s="112">
        <v>0</v>
      </c>
      <c r="P345" s="112">
        <v>0</v>
      </c>
      <c r="Q345" s="112">
        <v>0</v>
      </c>
      <c r="R345" s="112">
        <v>80568</v>
      </c>
      <c r="S345" s="112">
        <v>0</v>
      </c>
      <c r="T345" s="112">
        <v>0</v>
      </c>
      <c r="U345" s="112">
        <v>0</v>
      </c>
    </row>
    <row r="346" ht="13.5" customHeight="1" spans="1:21">
      <c r="A346" s="110" t="s">
        <v>612</v>
      </c>
      <c r="B346" s="109"/>
      <c r="C346" s="109"/>
      <c r="D346" s="109"/>
      <c r="E346" s="110" t="s">
        <v>613</v>
      </c>
      <c r="F346" s="109"/>
      <c r="G346" s="111">
        <v>85644</v>
      </c>
      <c r="H346" s="112">
        <v>0</v>
      </c>
      <c r="I346" s="112">
        <v>0</v>
      </c>
      <c r="J346" s="112">
        <v>0</v>
      </c>
      <c r="K346" s="112">
        <v>0</v>
      </c>
      <c r="L346" s="112">
        <v>5076</v>
      </c>
      <c r="M346" s="112">
        <v>0</v>
      </c>
      <c r="N346" s="112">
        <v>0</v>
      </c>
      <c r="O346" s="112">
        <v>0</v>
      </c>
      <c r="P346" s="112">
        <v>0</v>
      </c>
      <c r="Q346" s="112">
        <v>0</v>
      </c>
      <c r="R346" s="112">
        <v>80568</v>
      </c>
      <c r="S346" s="112">
        <v>0</v>
      </c>
      <c r="T346" s="112">
        <v>0</v>
      </c>
      <c r="U346" s="112">
        <v>0</v>
      </c>
    </row>
    <row r="347" ht="13.5" customHeight="1" spans="1:21">
      <c r="A347" s="109"/>
      <c r="B347" s="110" t="s">
        <v>632</v>
      </c>
      <c r="C347" s="109"/>
      <c r="D347" s="109"/>
      <c r="E347" s="110" t="s">
        <v>633</v>
      </c>
      <c r="F347" s="109"/>
      <c r="G347" s="111">
        <v>85644</v>
      </c>
      <c r="H347" s="112">
        <v>0</v>
      </c>
      <c r="I347" s="112">
        <v>0</v>
      </c>
      <c r="J347" s="112">
        <v>0</v>
      </c>
      <c r="K347" s="112">
        <v>0</v>
      </c>
      <c r="L347" s="112">
        <v>5076</v>
      </c>
      <c r="M347" s="112">
        <v>0</v>
      </c>
      <c r="N347" s="112">
        <v>0</v>
      </c>
      <c r="O347" s="112">
        <v>0</v>
      </c>
      <c r="P347" s="112">
        <v>0</v>
      </c>
      <c r="Q347" s="112">
        <v>0</v>
      </c>
      <c r="R347" s="112">
        <v>80568</v>
      </c>
      <c r="S347" s="112">
        <v>0</v>
      </c>
      <c r="T347" s="112">
        <v>0</v>
      </c>
      <c r="U347" s="112">
        <v>0</v>
      </c>
    </row>
    <row r="348" ht="13.5" customHeight="1" spans="1:21">
      <c r="A348" s="110" t="s">
        <v>612</v>
      </c>
      <c r="B348" s="110" t="s">
        <v>632</v>
      </c>
      <c r="C348" s="110" t="s">
        <v>1246</v>
      </c>
      <c r="D348" s="109"/>
      <c r="E348" s="110" t="s">
        <v>42</v>
      </c>
      <c r="F348" s="110" t="s">
        <v>1207</v>
      </c>
      <c r="G348" s="111">
        <v>80568</v>
      </c>
      <c r="H348" s="112">
        <v>0</v>
      </c>
      <c r="I348" s="112">
        <v>0</v>
      </c>
      <c r="J348" s="112">
        <v>0</v>
      </c>
      <c r="K348" s="112">
        <v>0</v>
      </c>
      <c r="L348" s="112">
        <v>0</v>
      </c>
      <c r="M348" s="112">
        <v>0</v>
      </c>
      <c r="N348" s="112">
        <v>0</v>
      </c>
      <c r="O348" s="112">
        <v>0</v>
      </c>
      <c r="P348" s="112">
        <v>0</v>
      </c>
      <c r="Q348" s="112">
        <v>0</v>
      </c>
      <c r="R348" s="112">
        <v>80568</v>
      </c>
      <c r="S348" s="112">
        <v>0</v>
      </c>
      <c r="T348" s="112">
        <v>0</v>
      </c>
      <c r="U348" s="112">
        <v>0</v>
      </c>
    </row>
    <row r="349" ht="13.5" customHeight="1" spans="1:21">
      <c r="A349" s="110" t="s">
        <v>612</v>
      </c>
      <c r="B349" s="110" t="s">
        <v>632</v>
      </c>
      <c r="C349" s="110" t="s">
        <v>1246</v>
      </c>
      <c r="D349" s="109"/>
      <c r="E349" s="110" t="s">
        <v>42</v>
      </c>
      <c r="F349" s="110" t="s">
        <v>1211</v>
      </c>
      <c r="G349" s="111">
        <v>5076</v>
      </c>
      <c r="H349" s="112">
        <v>0</v>
      </c>
      <c r="I349" s="112">
        <v>0</v>
      </c>
      <c r="J349" s="112">
        <v>0</v>
      </c>
      <c r="K349" s="112">
        <v>0</v>
      </c>
      <c r="L349" s="112">
        <v>5076</v>
      </c>
      <c r="M349" s="112">
        <v>0</v>
      </c>
      <c r="N349" s="112">
        <v>0</v>
      </c>
      <c r="O349" s="112">
        <v>0</v>
      </c>
      <c r="P349" s="112">
        <v>0</v>
      </c>
      <c r="Q349" s="112">
        <v>0</v>
      </c>
      <c r="R349" s="112">
        <v>0</v>
      </c>
      <c r="S349" s="112">
        <v>0</v>
      </c>
      <c r="T349" s="112">
        <v>0</v>
      </c>
      <c r="U349" s="112">
        <v>0</v>
      </c>
    </row>
    <row r="350" ht="13.5" customHeight="1" spans="1:21">
      <c r="A350" s="109"/>
      <c r="B350" s="109"/>
      <c r="C350" s="109"/>
      <c r="D350" s="110" t="s">
        <v>890</v>
      </c>
      <c r="E350" s="110" t="s">
        <v>637</v>
      </c>
      <c r="F350" s="109"/>
      <c r="G350" s="111">
        <v>107061</v>
      </c>
      <c r="H350" s="112">
        <v>0</v>
      </c>
      <c r="I350" s="112">
        <v>0</v>
      </c>
      <c r="J350" s="112">
        <v>0</v>
      </c>
      <c r="K350" s="112">
        <v>0</v>
      </c>
      <c r="L350" s="112">
        <v>0</v>
      </c>
      <c r="M350" s="112">
        <v>0</v>
      </c>
      <c r="N350" s="112">
        <v>0</v>
      </c>
      <c r="O350" s="112">
        <v>0</v>
      </c>
      <c r="P350" s="112">
        <v>0</v>
      </c>
      <c r="Q350" s="112">
        <v>0</v>
      </c>
      <c r="R350" s="112">
        <v>107061</v>
      </c>
      <c r="S350" s="112">
        <v>0</v>
      </c>
      <c r="T350" s="112">
        <v>0</v>
      </c>
      <c r="U350" s="112">
        <v>0</v>
      </c>
    </row>
    <row r="351" ht="13.5" customHeight="1" spans="1:21">
      <c r="A351" s="110" t="s">
        <v>612</v>
      </c>
      <c r="B351" s="109"/>
      <c r="C351" s="109"/>
      <c r="D351" s="109"/>
      <c r="E351" s="110" t="s">
        <v>613</v>
      </c>
      <c r="F351" s="109"/>
      <c r="G351" s="111">
        <v>107061</v>
      </c>
      <c r="H351" s="112">
        <v>0</v>
      </c>
      <c r="I351" s="112">
        <v>0</v>
      </c>
      <c r="J351" s="112">
        <v>0</v>
      </c>
      <c r="K351" s="112">
        <v>0</v>
      </c>
      <c r="L351" s="112">
        <v>0</v>
      </c>
      <c r="M351" s="112">
        <v>0</v>
      </c>
      <c r="N351" s="112">
        <v>0</v>
      </c>
      <c r="O351" s="112">
        <v>0</v>
      </c>
      <c r="P351" s="112">
        <v>0</v>
      </c>
      <c r="Q351" s="112">
        <v>0</v>
      </c>
      <c r="R351" s="112">
        <v>107061</v>
      </c>
      <c r="S351" s="112">
        <v>0</v>
      </c>
      <c r="T351" s="112">
        <v>0</v>
      </c>
      <c r="U351" s="112">
        <v>0</v>
      </c>
    </row>
    <row r="352" ht="13.5" customHeight="1" spans="1:21">
      <c r="A352" s="109"/>
      <c r="B352" s="110" t="s">
        <v>632</v>
      </c>
      <c r="C352" s="109"/>
      <c r="D352" s="109"/>
      <c r="E352" s="110" t="s">
        <v>633</v>
      </c>
      <c r="F352" s="109"/>
      <c r="G352" s="111">
        <v>107061</v>
      </c>
      <c r="H352" s="112">
        <v>0</v>
      </c>
      <c r="I352" s="112">
        <v>0</v>
      </c>
      <c r="J352" s="112">
        <v>0</v>
      </c>
      <c r="K352" s="112">
        <v>0</v>
      </c>
      <c r="L352" s="112">
        <v>0</v>
      </c>
      <c r="M352" s="112">
        <v>0</v>
      </c>
      <c r="N352" s="112">
        <v>0</v>
      </c>
      <c r="O352" s="112">
        <v>0</v>
      </c>
      <c r="P352" s="112">
        <v>0</v>
      </c>
      <c r="Q352" s="112">
        <v>0</v>
      </c>
      <c r="R352" s="112">
        <v>107061</v>
      </c>
      <c r="S352" s="112">
        <v>0</v>
      </c>
      <c r="T352" s="112">
        <v>0</v>
      </c>
      <c r="U352" s="112">
        <v>0</v>
      </c>
    </row>
    <row r="353" ht="13.5" customHeight="1" spans="1:21">
      <c r="A353" s="110" t="s">
        <v>612</v>
      </c>
      <c r="B353" s="110" t="s">
        <v>632</v>
      </c>
      <c r="C353" s="110" t="s">
        <v>1247</v>
      </c>
      <c r="D353" s="109"/>
      <c r="E353" s="110" t="s">
        <v>636</v>
      </c>
      <c r="F353" s="110" t="s">
        <v>1208</v>
      </c>
      <c r="G353" s="111">
        <v>107061</v>
      </c>
      <c r="H353" s="112">
        <v>0</v>
      </c>
      <c r="I353" s="112">
        <v>0</v>
      </c>
      <c r="J353" s="112">
        <v>0</v>
      </c>
      <c r="K353" s="112">
        <v>0</v>
      </c>
      <c r="L353" s="112">
        <v>0</v>
      </c>
      <c r="M353" s="112">
        <v>0</v>
      </c>
      <c r="N353" s="112">
        <v>0</v>
      </c>
      <c r="O353" s="112">
        <v>0</v>
      </c>
      <c r="P353" s="112">
        <v>0</v>
      </c>
      <c r="Q353" s="112">
        <v>0</v>
      </c>
      <c r="R353" s="112">
        <v>107061</v>
      </c>
      <c r="S353" s="112">
        <v>0</v>
      </c>
      <c r="T353" s="112">
        <v>0</v>
      </c>
      <c r="U353" s="112">
        <v>0</v>
      </c>
    </row>
    <row r="354" ht="13.5" customHeight="1" spans="1:21">
      <c r="A354" s="109"/>
      <c r="B354" s="109"/>
      <c r="C354" s="109"/>
      <c r="D354" s="110" t="s">
        <v>892</v>
      </c>
      <c r="E354" s="110" t="s">
        <v>473</v>
      </c>
      <c r="F354" s="109"/>
      <c r="G354" s="111">
        <v>146988</v>
      </c>
      <c r="H354" s="112">
        <v>0</v>
      </c>
      <c r="I354" s="112">
        <v>0</v>
      </c>
      <c r="J354" s="112">
        <v>0</v>
      </c>
      <c r="K354" s="112">
        <v>0</v>
      </c>
      <c r="L354" s="112">
        <v>0</v>
      </c>
      <c r="M354" s="112">
        <v>0</v>
      </c>
      <c r="N354" s="112">
        <v>0</v>
      </c>
      <c r="O354" s="112">
        <v>0</v>
      </c>
      <c r="P354" s="112">
        <v>0</v>
      </c>
      <c r="Q354" s="112">
        <v>0</v>
      </c>
      <c r="R354" s="112">
        <v>146988</v>
      </c>
      <c r="S354" s="112">
        <v>0</v>
      </c>
      <c r="T354" s="112">
        <v>0</v>
      </c>
      <c r="U354" s="112">
        <v>0</v>
      </c>
    </row>
    <row r="355" ht="13.5" customHeight="1" spans="1:21">
      <c r="A355" s="110" t="s">
        <v>708</v>
      </c>
      <c r="B355" s="109"/>
      <c r="C355" s="109"/>
      <c r="D355" s="109"/>
      <c r="E355" s="110" t="s">
        <v>709</v>
      </c>
      <c r="F355" s="109"/>
      <c r="G355" s="111">
        <v>146988</v>
      </c>
      <c r="H355" s="112">
        <v>0</v>
      </c>
      <c r="I355" s="112">
        <v>0</v>
      </c>
      <c r="J355" s="112">
        <v>0</v>
      </c>
      <c r="K355" s="112">
        <v>0</v>
      </c>
      <c r="L355" s="112">
        <v>0</v>
      </c>
      <c r="M355" s="112">
        <v>0</v>
      </c>
      <c r="N355" s="112">
        <v>0</v>
      </c>
      <c r="O355" s="112">
        <v>0</v>
      </c>
      <c r="P355" s="112">
        <v>0</v>
      </c>
      <c r="Q355" s="112">
        <v>0</v>
      </c>
      <c r="R355" s="112">
        <v>146988</v>
      </c>
      <c r="S355" s="112">
        <v>0</v>
      </c>
      <c r="T355" s="112">
        <v>0</v>
      </c>
      <c r="U355" s="112">
        <v>0</v>
      </c>
    </row>
    <row r="356" ht="13.5" customHeight="1" spans="1:21">
      <c r="A356" s="109"/>
      <c r="B356" s="110" t="s">
        <v>716</v>
      </c>
      <c r="C356" s="109"/>
      <c r="D356" s="109"/>
      <c r="E356" s="110" t="s">
        <v>717</v>
      </c>
      <c r="F356" s="109"/>
      <c r="G356" s="111">
        <v>146988</v>
      </c>
      <c r="H356" s="112">
        <v>0</v>
      </c>
      <c r="I356" s="112">
        <v>0</v>
      </c>
      <c r="J356" s="112">
        <v>0</v>
      </c>
      <c r="K356" s="112">
        <v>0</v>
      </c>
      <c r="L356" s="112">
        <v>0</v>
      </c>
      <c r="M356" s="112">
        <v>0</v>
      </c>
      <c r="N356" s="112">
        <v>0</v>
      </c>
      <c r="O356" s="112">
        <v>0</v>
      </c>
      <c r="P356" s="112">
        <v>0</v>
      </c>
      <c r="Q356" s="112">
        <v>0</v>
      </c>
      <c r="R356" s="112">
        <v>146988</v>
      </c>
      <c r="S356" s="112">
        <v>0</v>
      </c>
      <c r="T356" s="112">
        <v>0</v>
      </c>
      <c r="U356" s="112">
        <v>0</v>
      </c>
    </row>
    <row r="357" ht="13.5" customHeight="1" spans="1:21">
      <c r="A357" s="110" t="s">
        <v>708</v>
      </c>
      <c r="B357" s="110" t="s">
        <v>716</v>
      </c>
      <c r="C357" s="110" t="s">
        <v>1206</v>
      </c>
      <c r="D357" s="109"/>
      <c r="E357" s="110" t="s">
        <v>719</v>
      </c>
      <c r="F357" s="110" t="s">
        <v>1207</v>
      </c>
      <c r="G357" s="111">
        <v>146988</v>
      </c>
      <c r="H357" s="112">
        <v>0</v>
      </c>
      <c r="I357" s="112">
        <v>0</v>
      </c>
      <c r="J357" s="112">
        <v>0</v>
      </c>
      <c r="K357" s="112">
        <v>0</v>
      </c>
      <c r="L357" s="112">
        <v>0</v>
      </c>
      <c r="M357" s="112">
        <v>0</v>
      </c>
      <c r="N357" s="112">
        <v>0</v>
      </c>
      <c r="O357" s="112">
        <v>0</v>
      </c>
      <c r="P357" s="112">
        <v>0</v>
      </c>
      <c r="Q357" s="112">
        <v>0</v>
      </c>
      <c r="R357" s="112">
        <v>146988</v>
      </c>
      <c r="S357" s="112">
        <v>0</v>
      </c>
      <c r="T357" s="112">
        <v>0</v>
      </c>
      <c r="U357" s="112">
        <v>0</v>
      </c>
    </row>
    <row r="358" ht="13.5" customHeight="1" spans="1:21">
      <c r="A358" s="109"/>
      <c r="B358" s="109"/>
      <c r="C358" s="109"/>
      <c r="D358" s="110" t="s">
        <v>894</v>
      </c>
      <c r="E358" s="110" t="s">
        <v>380</v>
      </c>
      <c r="F358" s="109"/>
      <c r="G358" s="111">
        <v>108228</v>
      </c>
      <c r="H358" s="112">
        <v>0</v>
      </c>
      <c r="I358" s="112">
        <v>0</v>
      </c>
      <c r="J358" s="112">
        <v>0</v>
      </c>
      <c r="K358" s="112">
        <v>0</v>
      </c>
      <c r="L358" s="112">
        <v>4716</v>
      </c>
      <c r="M358" s="112">
        <v>0</v>
      </c>
      <c r="N358" s="112">
        <v>0</v>
      </c>
      <c r="O358" s="112">
        <v>0</v>
      </c>
      <c r="P358" s="112">
        <v>0</v>
      </c>
      <c r="Q358" s="112">
        <v>0</v>
      </c>
      <c r="R358" s="112">
        <v>103512</v>
      </c>
      <c r="S358" s="112">
        <v>0</v>
      </c>
      <c r="T358" s="112">
        <v>0</v>
      </c>
      <c r="U358" s="112">
        <v>0</v>
      </c>
    </row>
    <row r="359" ht="13.5" customHeight="1" spans="1:21">
      <c r="A359" s="110" t="s">
        <v>344</v>
      </c>
      <c r="B359" s="109"/>
      <c r="C359" s="109"/>
      <c r="D359" s="109"/>
      <c r="E359" s="110" t="s">
        <v>345</v>
      </c>
      <c r="F359" s="109"/>
      <c r="G359" s="111">
        <v>4716</v>
      </c>
      <c r="H359" s="112">
        <v>0</v>
      </c>
      <c r="I359" s="112">
        <v>0</v>
      </c>
      <c r="J359" s="112">
        <v>0</v>
      </c>
      <c r="K359" s="112">
        <v>0</v>
      </c>
      <c r="L359" s="112">
        <v>4716</v>
      </c>
      <c r="M359" s="112">
        <v>0</v>
      </c>
      <c r="N359" s="112">
        <v>0</v>
      </c>
      <c r="O359" s="112">
        <v>0</v>
      </c>
      <c r="P359" s="112">
        <v>0</v>
      </c>
      <c r="Q359" s="112">
        <v>0</v>
      </c>
      <c r="R359" s="112">
        <v>0</v>
      </c>
      <c r="S359" s="112">
        <v>0</v>
      </c>
      <c r="T359" s="112">
        <v>0</v>
      </c>
      <c r="U359" s="112">
        <v>0</v>
      </c>
    </row>
    <row r="360" ht="13.5" customHeight="1" spans="1:21">
      <c r="A360" s="109"/>
      <c r="B360" s="110" t="s">
        <v>372</v>
      </c>
      <c r="C360" s="109"/>
      <c r="D360" s="109"/>
      <c r="E360" s="110" t="s">
        <v>373</v>
      </c>
      <c r="F360" s="109"/>
      <c r="G360" s="111">
        <v>4716</v>
      </c>
      <c r="H360" s="112">
        <v>0</v>
      </c>
      <c r="I360" s="112">
        <v>0</v>
      </c>
      <c r="J360" s="112">
        <v>0</v>
      </c>
      <c r="K360" s="112">
        <v>0</v>
      </c>
      <c r="L360" s="112">
        <v>4716</v>
      </c>
      <c r="M360" s="112">
        <v>0</v>
      </c>
      <c r="N360" s="112">
        <v>0</v>
      </c>
      <c r="O360" s="112">
        <v>0</v>
      </c>
      <c r="P360" s="112">
        <v>0</v>
      </c>
      <c r="Q360" s="112">
        <v>0</v>
      </c>
      <c r="R360" s="112">
        <v>0</v>
      </c>
      <c r="S360" s="112">
        <v>0</v>
      </c>
      <c r="T360" s="112">
        <v>0</v>
      </c>
      <c r="U360" s="112">
        <v>0</v>
      </c>
    </row>
    <row r="361" ht="13.5" customHeight="1" spans="1:21">
      <c r="A361" s="110" t="s">
        <v>344</v>
      </c>
      <c r="B361" s="110" t="s">
        <v>372</v>
      </c>
      <c r="C361" s="110" t="s">
        <v>1248</v>
      </c>
      <c r="D361" s="109"/>
      <c r="E361" s="110" t="s">
        <v>379</v>
      </c>
      <c r="F361" s="110" t="s">
        <v>1211</v>
      </c>
      <c r="G361" s="111">
        <v>4716</v>
      </c>
      <c r="H361" s="112">
        <v>0</v>
      </c>
      <c r="I361" s="112">
        <v>0</v>
      </c>
      <c r="J361" s="112">
        <v>0</v>
      </c>
      <c r="K361" s="112">
        <v>0</v>
      </c>
      <c r="L361" s="112">
        <v>4716</v>
      </c>
      <c r="M361" s="112">
        <v>0</v>
      </c>
      <c r="N361" s="112">
        <v>0</v>
      </c>
      <c r="O361" s="112">
        <v>0</v>
      </c>
      <c r="P361" s="112">
        <v>0</v>
      </c>
      <c r="Q361" s="112">
        <v>0</v>
      </c>
      <c r="R361" s="112">
        <v>0</v>
      </c>
      <c r="S361" s="112">
        <v>0</v>
      </c>
      <c r="T361" s="112">
        <v>0</v>
      </c>
      <c r="U361" s="112">
        <v>0</v>
      </c>
    </row>
    <row r="362" ht="13.5" customHeight="1" spans="1:21">
      <c r="A362" s="110" t="s">
        <v>708</v>
      </c>
      <c r="B362" s="109"/>
      <c r="C362" s="109"/>
      <c r="D362" s="109"/>
      <c r="E362" s="110" t="s">
        <v>709</v>
      </c>
      <c r="F362" s="109"/>
      <c r="G362" s="111">
        <v>103512</v>
      </c>
      <c r="H362" s="112">
        <v>0</v>
      </c>
      <c r="I362" s="112">
        <v>0</v>
      </c>
      <c r="J362" s="112">
        <v>0</v>
      </c>
      <c r="K362" s="112">
        <v>0</v>
      </c>
      <c r="L362" s="112">
        <v>0</v>
      </c>
      <c r="M362" s="112">
        <v>0</v>
      </c>
      <c r="N362" s="112">
        <v>0</v>
      </c>
      <c r="O362" s="112">
        <v>0</v>
      </c>
      <c r="P362" s="112">
        <v>0</v>
      </c>
      <c r="Q362" s="112">
        <v>0</v>
      </c>
      <c r="R362" s="112">
        <v>103512</v>
      </c>
      <c r="S362" s="112">
        <v>0</v>
      </c>
      <c r="T362" s="112">
        <v>0</v>
      </c>
      <c r="U362" s="112">
        <v>0</v>
      </c>
    </row>
    <row r="363" ht="13.5" customHeight="1" spans="1:21">
      <c r="A363" s="109"/>
      <c r="B363" s="110" t="s">
        <v>716</v>
      </c>
      <c r="C363" s="109"/>
      <c r="D363" s="109"/>
      <c r="E363" s="110" t="s">
        <v>717</v>
      </c>
      <c r="F363" s="109"/>
      <c r="G363" s="111">
        <v>103512</v>
      </c>
      <c r="H363" s="112">
        <v>0</v>
      </c>
      <c r="I363" s="112">
        <v>0</v>
      </c>
      <c r="J363" s="112">
        <v>0</v>
      </c>
      <c r="K363" s="112">
        <v>0</v>
      </c>
      <c r="L363" s="112">
        <v>0</v>
      </c>
      <c r="M363" s="112">
        <v>0</v>
      </c>
      <c r="N363" s="112">
        <v>0</v>
      </c>
      <c r="O363" s="112">
        <v>0</v>
      </c>
      <c r="P363" s="112">
        <v>0</v>
      </c>
      <c r="Q363" s="112">
        <v>0</v>
      </c>
      <c r="R363" s="112">
        <v>103512</v>
      </c>
      <c r="S363" s="112">
        <v>0</v>
      </c>
      <c r="T363" s="112">
        <v>0</v>
      </c>
      <c r="U363" s="112">
        <v>0</v>
      </c>
    </row>
    <row r="364" ht="13.5" customHeight="1" spans="1:21">
      <c r="A364" s="110" t="s">
        <v>708</v>
      </c>
      <c r="B364" s="110" t="s">
        <v>716</v>
      </c>
      <c r="C364" s="110" t="s">
        <v>1206</v>
      </c>
      <c r="D364" s="109"/>
      <c r="E364" s="110" t="s">
        <v>719</v>
      </c>
      <c r="F364" s="110" t="s">
        <v>1208</v>
      </c>
      <c r="G364" s="111">
        <v>103512</v>
      </c>
      <c r="H364" s="112">
        <v>0</v>
      </c>
      <c r="I364" s="112">
        <v>0</v>
      </c>
      <c r="J364" s="112">
        <v>0</v>
      </c>
      <c r="K364" s="112">
        <v>0</v>
      </c>
      <c r="L364" s="112">
        <v>0</v>
      </c>
      <c r="M364" s="112">
        <v>0</v>
      </c>
      <c r="N364" s="112">
        <v>0</v>
      </c>
      <c r="O364" s="112">
        <v>0</v>
      </c>
      <c r="P364" s="112">
        <v>0</v>
      </c>
      <c r="Q364" s="112">
        <v>0</v>
      </c>
      <c r="R364" s="112">
        <v>103512</v>
      </c>
      <c r="S364" s="112">
        <v>0</v>
      </c>
      <c r="T364" s="112">
        <v>0</v>
      </c>
      <c r="U364" s="112">
        <v>0</v>
      </c>
    </row>
    <row r="365" ht="13.5" customHeight="1" spans="1:21">
      <c r="A365" s="109"/>
      <c r="B365" s="109"/>
      <c r="C365" s="109"/>
      <c r="D365" s="110" t="s">
        <v>895</v>
      </c>
      <c r="E365" s="110" t="s">
        <v>638</v>
      </c>
      <c r="F365" s="109"/>
      <c r="G365" s="111">
        <v>50141</v>
      </c>
      <c r="H365" s="112">
        <v>0</v>
      </c>
      <c r="I365" s="112">
        <v>0</v>
      </c>
      <c r="J365" s="112">
        <v>0</v>
      </c>
      <c r="K365" s="112">
        <v>0</v>
      </c>
      <c r="L365" s="112">
        <v>0</v>
      </c>
      <c r="M365" s="112">
        <v>0</v>
      </c>
      <c r="N365" s="112">
        <v>0</v>
      </c>
      <c r="O365" s="112">
        <v>0</v>
      </c>
      <c r="P365" s="112">
        <v>0</v>
      </c>
      <c r="Q365" s="112">
        <v>0</v>
      </c>
      <c r="R365" s="112">
        <v>50141</v>
      </c>
      <c r="S365" s="112">
        <v>0</v>
      </c>
      <c r="T365" s="112">
        <v>0</v>
      </c>
      <c r="U365" s="112">
        <v>0</v>
      </c>
    </row>
    <row r="366" ht="13.5" customHeight="1" spans="1:21">
      <c r="A366" s="110" t="s">
        <v>612</v>
      </c>
      <c r="B366" s="109"/>
      <c r="C366" s="109"/>
      <c r="D366" s="109"/>
      <c r="E366" s="110" t="s">
        <v>613</v>
      </c>
      <c r="F366" s="109"/>
      <c r="G366" s="111">
        <v>50141</v>
      </c>
      <c r="H366" s="112">
        <v>0</v>
      </c>
      <c r="I366" s="112">
        <v>0</v>
      </c>
      <c r="J366" s="112">
        <v>0</v>
      </c>
      <c r="K366" s="112">
        <v>0</v>
      </c>
      <c r="L366" s="112">
        <v>0</v>
      </c>
      <c r="M366" s="112">
        <v>0</v>
      </c>
      <c r="N366" s="112">
        <v>0</v>
      </c>
      <c r="O366" s="112">
        <v>0</v>
      </c>
      <c r="P366" s="112">
        <v>0</v>
      </c>
      <c r="Q366" s="112">
        <v>0</v>
      </c>
      <c r="R366" s="112">
        <v>50141</v>
      </c>
      <c r="S366" s="112">
        <v>0</v>
      </c>
      <c r="T366" s="112">
        <v>0</v>
      </c>
      <c r="U366" s="112">
        <v>0</v>
      </c>
    </row>
    <row r="367" ht="13.5" customHeight="1" spans="1:21">
      <c r="A367" s="109"/>
      <c r="B367" s="110" t="s">
        <v>632</v>
      </c>
      <c r="C367" s="109"/>
      <c r="D367" s="109"/>
      <c r="E367" s="110" t="s">
        <v>633</v>
      </c>
      <c r="F367" s="109"/>
      <c r="G367" s="111">
        <v>50141</v>
      </c>
      <c r="H367" s="112">
        <v>0</v>
      </c>
      <c r="I367" s="112">
        <v>0</v>
      </c>
      <c r="J367" s="112">
        <v>0</v>
      </c>
      <c r="K367" s="112">
        <v>0</v>
      </c>
      <c r="L367" s="112">
        <v>0</v>
      </c>
      <c r="M367" s="112">
        <v>0</v>
      </c>
      <c r="N367" s="112">
        <v>0</v>
      </c>
      <c r="O367" s="112">
        <v>0</v>
      </c>
      <c r="P367" s="112">
        <v>0</v>
      </c>
      <c r="Q367" s="112">
        <v>0</v>
      </c>
      <c r="R367" s="112">
        <v>50141</v>
      </c>
      <c r="S367" s="112">
        <v>0</v>
      </c>
      <c r="T367" s="112">
        <v>0</v>
      </c>
      <c r="U367" s="112">
        <v>0</v>
      </c>
    </row>
    <row r="368" ht="13.5" customHeight="1" spans="1:21">
      <c r="A368" s="110" t="s">
        <v>612</v>
      </c>
      <c r="B368" s="110" t="s">
        <v>632</v>
      </c>
      <c r="C368" s="110" t="s">
        <v>1247</v>
      </c>
      <c r="D368" s="109"/>
      <c r="E368" s="110" t="s">
        <v>636</v>
      </c>
      <c r="F368" s="110" t="s">
        <v>1208</v>
      </c>
      <c r="G368" s="111">
        <v>50141</v>
      </c>
      <c r="H368" s="112">
        <v>0</v>
      </c>
      <c r="I368" s="112">
        <v>0</v>
      </c>
      <c r="J368" s="112">
        <v>0</v>
      </c>
      <c r="K368" s="112">
        <v>0</v>
      </c>
      <c r="L368" s="112">
        <v>0</v>
      </c>
      <c r="M368" s="112">
        <v>0</v>
      </c>
      <c r="N368" s="112">
        <v>0</v>
      </c>
      <c r="O368" s="112">
        <v>0</v>
      </c>
      <c r="P368" s="112">
        <v>0</v>
      </c>
      <c r="Q368" s="112">
        <v>0</v>
      </c>
      <c r="R368" s="112">
        <v>50141</v>
      </c>
      <c r="S368" s="112">
        <v>0</v>
      </c>
      <c r="T368" s="112">
        <v>0</v>
      </c>
      <c r="U368" s="112">
        <v>0</v>
      </c>
    </row>
    <row r="369" ht="13.5" customHeight="1" spans="1:21">
      <c r="A369" s="109"/>
      <c r="B369" s="109"/>
      <c r="C369" s="109"/>
      <c r="D369" s="110" t="s">
        <v>896</v>
      </c>
      <c r="E369" s="110" t="s">
        <v>639</v>
      </c>
      <c r="F369" s="109"/>
      <c r="G369" s="111">
        <v>53412</v>
      </c>
      <c r="H369" s="112">
        <v>0</v>
      </c>
      <c r="I369" s="112">
        <v>0</v>
      </c>
      <c r="J369" s="112">
        <v>0</v>
      </c>
      <c r="K369" s="112">
        <v>0</v>
      </c>
      <c r="L369" s="112">
        <v>0</v>
      </c>
      <c r="M369" s="112">
        <v>0</v>
      </c>
      <c r="N369" s="112">
        <v>0</v>
      </c>
      <c r="O369" s="112">
        <v>0</v>
      </c>
      <c r="P369" s="112">
        <v>0</v>
      </c>
      <c r="Q369" s="112">
        <v>0</v>
      </c>
      <c r="R369" s="112">
        <v>53412</v>
      </c>
      <c r="S369" s="112">
        <v>0</v>
      </c>
      <c r="T369" s="112">
        <v>0</v>
      </c>
      <c r="U369" s="112">
        <v>0</v>
      </c>
    </row>
    <row r="370" ht="13.5" customHeight="1" spans="1:21">
      <c r="A370" s="110" t="s">
        <v>612</v>
      </c>
      <c r="B370" s="109"/>
      <c r="C370" s="109"/>
      <c r="D370" s="109"/>
      <c r="E370" s="110" t="s">
        <v>613</v>
      </c>
      <c r="F370" s="109"/>
      <c r="G370" s="111">
        <v>53412</v>
      </c>
      <c r="H370" s="112">
        <v>0</v>
      </c>
      <c r="I370" s="112">
        <v>0</v>
      </c>
      <c r="J370" s="112">
        <v>0</v>
      </c>
      <c r="K370" s="112">
        <v>0</v>
      </c>
      <c r="L370" s="112">
        <v>0</v>
      </c>
      <c r="M370" s="112">
        <v>0</v>
      </c>
      <c r="N370" s="112">
        <v>0</v>
      </c>
      <c r="O370" s="112">
        <v>0</v>
      </c>
      <c r="P370" s="112">
        <v>0</v>
      </c>
      <c r="Q370" s="112">
        <v>0</v>
      </c>
      <c r="R370" s="112">
        <v>53412</v>
      </c>
      <c r="S370" s="112">
        <v>0</v>
      </c>
      <c r="T370" s="112">
        <v>0</v>
      </c>
      <c r="U370" s="112">
        <v>0</v>
      </c>
    </row>
    <row r="371" ht="13.5" customHeight="1" spans="1:21">
      <c r="A371" s="109"/>
      <c r="B371" s="110" t="s">
        <v>632</v>
      </c>
      <c r="C371" s="109"/>
      <c r="D371" s="109"/>
      <c r="E371" s="110" t="s">
        <v>633</v>
      </c>
      <c r="F371" s="109"/>
      <c r="G371" s="111">
        <v>53412</v>
      </c>
      <c r="H371" s="112">
        <v>0</v>
      </c>
      <c r="I371" s="112">
        <v>0</v>
      </c>
      <c r="J371" s="112">
        <v>0</v>
      </c>
      <c r="K371" s="112">
        <v>0</v>
      </c>
      <c r="L371" s="112">
        <v>0</v>
      </c>
      <c r="M371" s="112">
        <v>0</v>
      </c>
      <c r="N371" s="112">
        <v>0</v>
      </c>
      <c r="O371" s="112">
        <v>0</v>
      </c>
      <c r="P371" s="112">
        <v>0</v>
      </c>
      <c r="Q371" s="112">
        <v>0</v>
      </c>
      <c r="R371" s="112">
        <v>53412</v>
      </c>
      <c r="S371" s="112">
        <v>0</v>
      </c>
      <c r="T371" s="112">
        <v>0</v>
      </c>
      <c r="U371" s="112">
        <v>0</v>
      </c>
    </row>
    <row r="372" ht="13.5" customHeight="1" spans="1:21">
      <c r="A372" s="110" t="s">
        <v>612</v>
      </c>
      <c r="B372" s="110" t="s">
        <v>632</v>
      </c>
      <c r="C372" s="110" t="s">
        <v>1247</v>
      </c>
      <c r="D372" s="109"/>
      <c r="E372" s="110" t="s">
        <v>636</v>
      </c>
      <c r="F372" s="110" t="s">
        <v>1208</v>
      </c>
      <c r="G372" s="111">
        <v>53412</v>
      </c>
      <c r="H372" s="112">
        <v>0</v>
      </c>
      <c r="I372" s="112">
        <v>0</v>
      </c>
      <c r="J372" s="112">
        <v>0</v>
      </c>
      <c r="K372" s="112">
        <v>0</v>
      </c>
      <c r="L372" s="112">
        <v>0</v>
      </c>
      <c r="M372" s="112">
        <v>0</v>
      </c>
      <c r="N372" s="112">
        <v>0</v>
      </c>
      <c r="O372" s="112">
        <v>0</v>
      </c>
      <c r="P372" s="112">
        <v>0</v>
      </c>
      <c r="Q372" s="112">
        <v>0</v>
      </c>
      <c r="R372" s="112">
        <v>53412</v>
      </c>
      <c r="S372" s="112">
        <v>0</v>
      </c>
      <c r="T372" s="112">
        <v>0</v>
      </c>
      <c r="U372" s="112">
        <v>0</v>
      </c>
    </row>
    <row r="373" ht="13.5" customHeight="1" spans="1:21">
      <c r="A373" s="109"/>
      <c r="B373" s="109"/>
      <c r="C373" s="109"/>
      <c r="D373" s="110" t="s">
        <v>897</v>
      </c>
      <c r="E373" s="110" t="s">
        <v>898</v>
      </c>
      <c r="F373" s="109"/>
      <c r="G373" s="111">
        <v>89904</v>
      </c>
      <c r="H373" s="112">
        <v>0</v>
      </c>
      <c r="I373" s="112">
        <v>0</v>
      </c>
      <c r="J373" s="112">
        <v>0</v>
      </c>
      <c r="K373" s="112">
        <v>0</v>
      </c>
      <c r="L373" s="112">
        <v>0</v>
      </c>
      <c r="M373" s="112">
        <v>0</v>
      </c>
      <c r="N373" s="112">
        <v>0</v>
      </c>
      <c r="O373" s="112">
        <v>0</v>
      </c>
      <c r="P373" s="112">
        <v>0</v>
      </c>
      <c r="Q373" s="112">
        <v>0</v>
      </c>
      <c r="R373" s="112">
        <v>89904</v>
      </c>
      <c r="S373" s="112">
        <v>0</v>
      </c>
      <c r="T373" s="112">
        <v>0</v>
      </c>
      <c r="U373" s="112">
        <v>0</v>
      </c>
    </row>
    <row r="374" ht="13.5" customHeight="1" spans="1:21">
      <c r="A374" s="109"/>
      <c r="B374" s="109"/>
      <c r="C374" s="109"/>
      <c r="D374" s="110" t="s">
        <v>899</v>
      </c>
      <c r="E374" s="110" t="s">
        <v>474</v>
      </c>
      <c r="F374" s="109"/>
      <c r="G374" s="111">
        <v>89904</v>
      </c>
      <c r="H374" s="112">
        <v>0</v>
      </c>
      <c r="I374" s="112">
        <v>0</v>
      </c>
      <c r="J374" s="112">
        <v>0</v>
      </c>
      <c r="K374" s="112">
        <v>0</v>
      </c>
      <c r="L374" s="112">
        <v>0</v>
      </c>
      <c r="M374" s="112">
        <v>0</v>
      </c>
      <c r="N374" s="112">
        <v>0</v>
      </c>
      <c r="O374" s="112">
        <v>0</v>
      </c>
      <c r="P374" s="112">
        <v>0</v>
      </c>
      <c r="Q374" s="112">
        <v>0</v>
      </c>
      <c r="R374" s="112">
        <v>89904</v>
      </c>
      <c r="S374" s="112">
        <v>0</v>
      </c>
      <c r="T374" s="112">
        <v>0</v>
      </c>
      <c r="U374" s="112">
        <v>0</v>
      </c>
    </row>
    <row r="375" ht="13.5" customHeight="1" spans="1:21">
      <c r="A375" s="110" t="s">
        <v>708</v>
      </c>
      <c r="B375" s="109"/>
      <c r="C375" s="109"/>
      <c r="D375" s="109"/>
      <c r="E375" s="110" t="s">
        <v>709</v>
      </c>
      <c r="F375" s="109"/>
      <c r="G375" s="111">
        <v>89904</v>
      </c>
      <c r="H375" s="112">
        <v>0</v>
      </c>
      <c r="I375" s="112">
        <v>0</v>
      </c>
      <c r="J375" s="112">
        <v>0</v>
      </c>
      <c r="K375" s="112">
        <v>0</v>
      </c>
      <c r="L375" s="112">
        <v>0</v>
      </c>
      <c r="M375" s="112">
        <v>0</v>
      </c>
      <c r="N375" s="112">
        <v>0</v>
      </c>
      <c r="O375" s="112">
        <v>0</v>
      </c>
      <c r="P375" s="112">
        <v>0</v>
      </c>
      <c r="Q375" s="112">
        <v>0</v>
      </c>
      <c r="R375" s="112">
        <v>89904</v>
      </c>
      <c r="S375" s="112">
        <v>0</v>
      </c>
      <c r="T375" s="112">
        <v>0</v>
      </c>
      <c r="U375" s="112">
        <v>0</v>
      </c>
    </row>
    <row r="376" ht="13.5" customHeight="1" spans="1:21">
      <c r="A376" s="109"/>
      <c r="B376" s="110" t="s">
        <v>716</v>
      </c>
      <c r="C376" s="109"/>
      <c r="D376" s="109"/>
      <c r="E376" s="110" t="s">
        <v>717</v>
      </c>
      <c r="F376" s="109"/>
      <c r="G376" s="111">
        <v>89904</v>
      </c>
      <c r="H376" s="112">
        <v>0</v>
      </c>
      <c r="I376" s="112">
        <v>0</v>
      </c>
      <c r="J376" s="112">
        <v>0</v>
      </c>
      <c r="K376" s="112">
        <v>0</v>
      </c>
      <c r="L376" s="112">
        <v>0</v>
      </c>
      <c r="M376" s="112">
        <v>0</v>
      </c>
      <c r="N376" s="112">
        <v>0</v>
      </c>
      <c r="O376" s="112">
        <v>0</v>
      </c>
      <c r="P376" s="112">
        <v>0</v>
      </c>
      <c r="Q376" s="112">
        <v>0</v>
      </c>
      <c r="R376" s="112">
        <v>89904</v>
      </c>
      <c r="S376" s="112">
        <v>0</v>
      </c>
      <c r="T376" s="112">
        <v>0</v>
      </c>
      <c r="U376" s="112">
        <v>0</v>
      </c>
    </row>
    <row r="377" ht="13.5" customHeight="1" spans="1:21">
      <c r="A377" s="110" t="s">
        <v>708</v>
      </c>
      <c r="B377" s="110" t="s">
        <v>716</v>
      </c>
      <c r="C377" s="110" t="s">
        <v>1206</v>
      </c>
      <c r="D377" s="109"/>
      <c r="E377" s="110" t="s">
        <v>719</v>
      </c>
      <c r="F377" s="110" t="s">
        <v>1207</v>
      </c>
      <c r="G377" s="111">
        <v>89904</v>
      </c>
      <c r="H377" s="112">
        <v>0</v>
      </c>
      <c r="I377" s="112">
        <v>0</v>
      </c>
      <c r="J377" s="112">
        <v>0</v>
      </c>
      <c r="K377" s="112">
        <v>0</v>
      </c>
      <c r="L377" s="112">
        <v>0</v>
      </c>
      <c r="M377" s="112">
        <v>0</v>
      </c>
      <c r="N377" s="112">
        <v>0</v>
      </c>
      <c r="O377" s="112">
        <v>0</v>
      </c>
      <c r="P377" s="112">
        <v>0</v>
      </c>
      <c r="Q377" s="112">
        <v>0</v>
      </c>
      <c r="R377" s="112">
        <v>89904</v>
      </c>
      <c r="S377" s="112">
        <v>0</v>
      </c>
      <c r="T377" s="112">
        <v>0</v>
      </c>
      <c r="U377" s="112">
        <v>0</v>
      </c>
    </row>
    <row r="378" ht="13.5" customHeight="1" spans="1:21">
      <c r="A378" s="109"/>
      <c r="B378" s="109"/>
      <c r="C378" s="109"/>
      <c r="D378" s="110" t="s">
        <v>900</v>
      </c>
      <c r="E378" s="110" t="s">
        <v>901</v>
      </c>
      <c r="F378" s="109"/>
      <c r="G378" s="111">
        <v>217344</v>
      </c>
      <c r="H378" s="112">
        <v>0</v>
      </c>
      <c r="I378" s="112">
        <v>0</v>
      </c>
      <c r="J378" s="112">
        <v>0</v>
      </c>
      <c r="K378" s="112">
        <v>0</v>
      </c>
      <c r="L378" s="112">
        <v>0</v>
      </c>
      <c r="M378" s="112">
        <v>0</v>
      </c>
      <c r="N378" s="112">
        <v>0</v>
      </c>
      <c r="O378" s="112">
        <v>0</v>
      </c>
      <c r="P378" s="112">
        <v>0</v>
      </c>
      <c r="Q378" s="112">
        <v>0</v>
      </c>
      <c r="R378" s="112">
        <v>217344</v>
      </c>
      <c r="S378" s="112">
        <v>0</v>
      </c>
      <c r="T378" s="112">
        <v>0</v>
      </c>
      <c r="U378" s="112">
        <v>0</v>
      </c>
    </row>
    <row r="379" ht="13.5" customHeight="1" spans="1:21">
      <c r="A379" s="109"/>
      <c r="B379" s="109"/>
      <c r="C379" s="109"/>
      <c r="D379" s="110" t="s">
        <v>902</v>
      </c>
      <c r="E379" s="110" t="s">
        <v>649</v>
      </c>
      <c r="F379" s="109"/>
      <c r="G379" s="111">
        <v>75537</v>
      </c>
      <c r="H379" s="112">
        <v>0</v>
      </c>
      <c r="I379" s="112">
        <v>0</v>
      </c>
      <c r="J379" s="112">
        <v>0</v>
      </c>
      <c r="K379" s="112">
        <v>0</v>
      </c>
      <c r="L379" s="112">
        <v>0</v>
      </c>
      <c r="M379" s="112">
        <v>0</v>
      </c>
      <c r="N379" s="112">
        <v>0</v>
      </c>
      <c r="O379" s="112">
        <v>0</v>
      </c>
      <c r="P379" s="112">
        <v>0</v>
      </c>
      <c r="Q379" s="112">
        <v>0</v>
      </c>
      <c r="R379" s="112">
        <v>75537</v>
      </c>
      <c r="S379" s="112">
        <v>0</v>
      </c>
      <c r="T379" s="112">
        <v>0</v>
      </c>
      <c r="U379" s="112">
        <v>0</v>
      </c>
    </row>
    <row r="380" ht="13.5" customHeight="1" spans="1:21">
      <c r="A380" s="110" t="s">
        <v>708</v>
      </c>
      <c r="B380" s="109"/>
      <c r="C380" s="109"/>
      <c r="D380" s="109"/>
      <c r="E380" s="110" t="s">
        <v>709</v>
      </c>
      <c r="F380" s="109"/>
      <c r="G380" s="111">
        <v>75537</v>
      </c>
      <c r="H380" s="112">
        <v>0</v>
      </c>
      <c r="I380" s="112">
        <v>0</v>
      </c>
      <c r="J380" s="112">
        <v>0</v>
      </c>
      <c r="K380" s="112">
        <v>0</v>
      </c>
      <c r="L380" s="112">
        <v>0</v>
      </c>
      <c r="M380" s="112">
        <v>0</v>
      </c>
      <c r="N380" s="112">
        <v>0</v>
      </c>
      <c r="O380" s="112">
        <v>0</v>
      </c>
      <c r="P380" s="112">
        <v>0</v>
      </c>
      <c r="Q380" s="112">
        <v>0</v>
      </c>
      <c r="R380" s="112">
        <v>75537</v>
      </c>
      <c r="S380" s="112">
        <v>0</v>
      </c>
      <c r="T380" s="112">
        <v>0</v>
      </c>
      <c r="U380" s="112">
        <v>0</v>
      </c>
    </row>
    <row r="381" ht="13.5" customHeight="1" spans="1:21">
      <c r="A381" s="109"/>
      <c r="B381" s="110" t="s">
        <v>716</v>
      </c>
      <c r="C381" s="109"/>
      <c r="D381" s="109"/>
      <c r="E381" s="110" t="s">
        <v>717</v>
      </c>
      <c r="F381" s="109"/>
      <c r="G381" s="111">
        <v>75537</v>
      </c>
      <c r="H381" s="112">
        <v>0</v>
      </c>
      <c r="I381" s="112">
        <v>0</v>
      </c>
      <c r="J381" s="112">
        <v>0</v>
      </c>
      <c r="K381" s="112">
        <v>0</v>
      </c>
      <c r="L381" s="112">
        <v>0</v>
      </c>
      <c r="M381" s="112">
        <v>0</v>
      </c>
      <c r="N381" s="112">
        <v>0</v>
      </c>
      <c r="O381" s="112">
        <v>0</v>
      </c>
      <c r="P381" s="112">
        <v>0</v>
      </c>
      <c r="Q381" s="112">
        <v>0</v>
      </c>
      <c r="R381" s="112">
        <v>75537</v>
      </c>
      <c r="S381" s="112">
        <v>0</v>
      </c>
      <c r="T381" s="112">
        <v>0</v>
      </c>
      <c r="U381" s="112">
        <v>0</v>
      </c>
    </row>
    <row r="382" ht="13.5" customHeight="1" spans="1:21">
      <c r="A382" s="110" t="s">
        <v>708</v>
      </c>
      <c r="B382" s="110" t="s">
        <v>716</v>
      </c>
      <c r="C382" s="110" t="s">
        <v>1206</v>
      </c>
      <c r="D382" s="109"/>
      <c r="E382" s="110" t="s">
        <v>719</v>
      </c>
      <c r="F382" s="110" t="s">
        <v>1207</v>
      </c>
      <c r="G382" s="111">
        <v>75537</v>
      </c>
      <c r="H382" s="112">
        <v>0</v>
      </c>
      <c r="I382" s="112">
        <v>0</v>
      </c>
      <c r="J382" s="112">
        <v>0</v>
      </c>
      <c r="K382" s="112">
        <v>0</v>
      </c>
      <c r="L382" s="112">
        <v>0</v>
      </c>
      <c r="M382" s="112">
        <v>0</v>
      </c>
      <c r="N382" s="112">
        <v>0</v>
      </c>
      <c r="O382" s="112">
        <v>0</v>
      </c>
      <c r="P382" s="112">
        <v>0</v>
      </c>
      <c r="Q382" s="112">
        <v>0</v>
      </c>
      <c r="R382" s="112">
        <v>75537</v>
      </c>
      <c r="S382" s="112">
        <v>0</v>
      </c>
      <c r="T382" s="112">
        <v>0</v>
      </c>
      <c r="U382" s="112">
        <v>0</v>
      </c>
    </row>
    <row r="383" ht="13.5" customHeight="1" spans="1:21">
      <c r="A383" s="109"/>
      <c r="B383" s="109"/>
      <c r="C383" s="109"/>
      <c r="D383" s="110" t="s">
        <v>903</v>
      </c>
      <c r="E383" s="110" t="s">
        <v>650</v>
      </c>
      <c r="F383" s="109"/>
      <c r="G383" s="111">
        <v>141807</v>
      </c>
      <c r="H383" s="112">
        <v>0</v>
      </c>
      <c r="I383" s="112">
        <v>0</v>
      </c>
      <c r="J383" s="112">
        <v>0</v>
      </c>
      <c r="K383" s="112">
        <v>0</v>
      </c>
      <c r="L383" s="112">
        <v>0</v>
      </c>
      <c r="M383" s="112">
        <v>0</v>
      </c>
      <c r="N383" s="112">
        <v>0</v>
      </c>
      <c r="O383" s="112">
        <v>0</v>
      </c>
      <c r="P383" s="112">
        <v>0</v>
      </c>
      <c r="Q383" s="112">
        <v>0</v>
      </c>
      <c r="R383" s="112">
        <v>141807</v>
      </c>
      <c r="S383" s="112">
        <v>0</v>
      </c>
      <c r="T383" s="112">
        <v>0</v>
      </c>
      <c r="U383" s="112">
        <v>0</v>
      </c>
    </row>
    <row r="384" ht="13.5" customHeight="1" spans="1:21">
      <c r="A384" s="110" t="s">
        <v>708</v>
      </c>
      <c r="B384" s="109"/>
      <c r="C384" s="109"/>
      <c r="D384" s="109"/>
      <c r="E384" s="110" t="s">
        <v>709</v>
      </c>
      <c r="F384" s="109"/>
      <c r="G384" s="111">
        <v>141807</v>
      </c>
      <c r="H384" s="112">
        <v>0</v>
      </c>
      <c r="I384" s="112">
        <v>0</v>
      </c>
      <c r="J384" s="112">
        <v>0</v>
      </c>
      <c r="K384" s="112">
        <v>0</v>
      </c>
      <c r="L384" s="112">
        <v>0</v>
      </c>
      <c r="M384" s="112">
        <v>0</v>
      </c>
      <c r="N384" s="112">
        <v>0</v>
      </c>
      <c r="O384" s="112">
        <v>0</v>
      </c>
      <c r="P384" s="112">
        <v>0</v>
      </c>
      <c r="Q384" s="112">
        <v>0</v>
      </c>
      <c r="R384" s="112">
        <v>141807</v>
      </c>
      <c r="S384" s="112">
        <v>0</v>
      </c>
      <c r="T384" s="112">
        <v>0</v>
      </c>
      <c r="U384" s="112">
        <v>0</v>
      </c>
    </row>
    <row r="385" ht="13.5" customHeight="1" spans="1:21">
      <c r="A385" s="109"/>
      <c r="B385" s="110" t="s">
        <v>716</v>
      </c>
      <c r="C385" s="109"/>
      <c r="D385" s="109"/>
      <c r="E385" s="110" t="s">
        <v>717</v>
      </c>
      <c r="F385" s="109"/>
      <c r="G385" s="111">
        <v>141807</v>
      </c>
      <c r="H385" s="112">
        <v>0</v>
      </c>
      <c r="I385" s="112">
        <v>0</v>
      </c>
      <c r="J385" s="112">
        <v>0</v>
      </c>
      <c r="K385" s="112">
        <v>0</v>
      </c>
      <c r="L385" s="112">
        <v>0</v>
      </c>
      <c r="M385" s="112">
        <v>0</v>
      </c>
      <c r="N385" s="112">
        <v>0</v>
      </c>
      <c r="O385" s="112">
        <v>0</v>
      </c>
      <c r="P385" s="112">
        <v>0</v>
      </c>
      <c r="Q385" s="112">
        <v>0</v>
      </c>
      <c r="R385" s="112">
        <v>141807</v>
      </c>
      <c r="S385" s="112">
        <v>0</v>
      </c>
      <c r="T385" s="112">
        <v>0</v>
      </c>
      <c r="U385" s="112">
        <v>0</v>
      </c>
    </row>
    <row r="386" ht="13.5" customHeight="1" spans="1:21">
      <c r="A386" s="110" t="s">
        <v>708</v>
      </c>
      <c r="B386" s="110" t="s">
        <v>716</v>
      </c>
      <c r="C386" s="110" t="s">
        <v>1206</v>
      </c>
      <c r="D386" s="109"/>
      <c r="E386" s="110" t="s">
        <v>719</v>
      </c>
      <c r="F386" s="110" t="s">
        <v>1208</v>
      </c>
      <c r="G386" s="111">
        <v>141807</v>
      </c>
      <c r="H386" s="112">
        <v>0</v>
      </c>
      <c r="I386" s="112">
        <v>0</v>
      </c>
      <c r="J386" s="112">
        <v>0</v>
      </c>
      <c r="K386" s="112">
        <v>0</v>
      </c>
      <c r="L386" s="112">
        <v>0</v>
      </c>
      <c r="M386" s="112">
        <v>0</v>
      </c>
      <c r="N386" s="112">
        <v>0</v>
      </c>
      <c r="O386" s="112">
        <v>0</v>
      </c>
      <c r="P386" s="112">
        <v>0</v>
      </c>
      <c r="Q386" s="112">
        <v>0</v>
      </c>
      <c r="R386" s="112">
        <v>141807</v>
      </c>
      <c r="S386" s="112">
        <v>0</v>
      </c>
      <c r="T386" s="112">
        <v>0</v>
      </c>
      <c r="U386" s="112">
        <v>0</v>
      </c>
    </row>
    <row r="387" ht="13.5" customHeight="1" spans="1:21">
      <c r="A387" s="109"/>
      <c r="B387" s="109"/>
      <c r="C387" s="109"/>
      <c r="D387" s="110" t="s">
        <v>904</v>
      </c>
      <c r="E387" s="110" t="s">
        <v>905</v>
      </c>
      <c r="F387" s="109"/>
      <c r="G387" s="111">
        <v>44559.36</v>
      </c>
      <c r="H387" s="112">
        <v>0</v>
      </c>
      <c r="I387" s="112">
        <v>0</v>
      </c>
      <c r="J387" s="112">
        <v>0</v>
      </c>
      <c r="K387" s="112">
        <v>0</v>
      </c>
      <c r="L387" s="112">
        <v>0</v>
      </c>
      <c r="M387" s="112">
        <v>0</v>
      </c>
      <c r="N387" s="112">
        <v>0</v>
      </c>
      <c r="O387" s="112">
        <v>0</v>
      </c>
      <c r="P387" s="112">
        <v>0</v>
      </c>
      <c r="Q387" s="112">
        <v>0</v>
      </c>
      <c r="R387" s="112">
        <v>44559.36</v>
      </c>
      <c r="S387" s="112">
        <v>0</v>
      </c>
      <c r="T387" s="112">
        <v>0</v>
      </c>
      <c r="U387" s="112">
        <v>0</v>
      </c>
    </row>
    <row r="388" ht="13.5" customHeight="1" spans="1:21">
      <c r="A388" s="109"/>
      <c r="B388" s="109"/>
      <c r="C388" s="109"/>
      <c r="D388" s="110" t="s">
        <v>906</v>
      </c>
      <c r="E388" s="110" t="s">
        <v>299</v>
      </c>
      <c r="F388" s="109"/>
      <c r="G388" s="111">
        <v>44559.36</v>
      </c>
      <c r="H388" s="112">
        <v>0</v>
      </c>
      <c r="I388" s="112">
        <v>0</v>
      </c>
      <c r="J388" s="112">
        <v>0</v>
      </c>
      <c r="K388" s="112">
        <v>0</v>
      </c>
      <c r="L388" s="112">
        <v>0</v>
      </c>
      <c r="M388" s="112">
        <v>0</v>
      </c>
      <c r="N388" s="112">
        <v>0</v>
      </c>
      <c r="O388" s="112">
        <v>0</v>
      </c>
      <c r="P388" s="112">
        <v>0</v>
      </c>
      <c r="Q388" s="112">
        <v>0</v>
      </c>
      <c r="R388" s="112">
        <v>44559.36</v>
      </c>
      <c r="S388" s="112">
        <v>0</v>
      </c>
      <c r="T388" s="112">
        <v>0</v>
      </c>
      <c r="U388" s="112">
        <v>0</v>
      </c>
    </row>
    <row r="389" ht="13.5" customHeight="1" spans="1:21">
      <c r="A389" s="110" t="s">
        <v>294</v>
      </c>
      <c r="B389" s="109"/>
      <c r="C389" s="109"/>
      <c r="D389" s="109"/>
      <c r="E389" s="110" t="s">
        <v>295</v>
      </c>
      <c r="F389" s="109"/>
      <c r="G389" s="111">
        <v>44559.36</v>
      </c>
      <c r="H389" s="112">
        <v>0</v>
      </c>
      <c r="I389" s="112">
        <v>0</v>
      </c>
      <c r="J389" s="112">
        <v>0</v>
      </c>
      <c r="K389" s="112">
        <v>0</v>
      </c>
      <c r="L389" s="112">
        <v>0</v>
      </c>
      <c r="M389" s="112">
        <v>0</v>
      </c>
      <c r="N389" s="112">
        <v>0</v>
      </c>
      <c r="O389" s="112">
        <v>0</v>
      </c>
      <c r="P389" s="112">
        <v>0</v>
      </c>
      <c r="Q389" s="112">
        <v>0</v>
      </c>
      <c r="R389" s="112">
        <v>44559.36</v>
      </c>
      <c r="S389" s="112">
        <v>0</v>
      </c>
      <c r="T389" s="112">
        <v>0</v>
      </c>
      <c r="U389" s="112">
        <v>0</v>
      </c>
    </row>
    <row r="390" ht="13.5" customHeight="1" spans="1:21">
      <c r="A390" s="109"/>
      <c r="B390" s="110" t="s">
        <v>296</v>
      </c>
      <c r="C390" s="109"/>
      <c r="D390" s="109"/>
      <c r="E390" s="110" t="s">
        <v>297</v>
      </c>
      <c r="F390" s="109"/>
      <c r="G390" s="111">
        <v>44559.36</v>
      </c>
      <c r="H390" s="112">
        <v>0</v>
      </c>
      <c r="I390" s="112">
        <v>0</v>
      </c>
      <c r="J390" s="112">
        <v>0</v>
      </c>
      <c r="K390" s="112">
        <v>0</v>
      </c>
      <c r="L390" s="112">
        <v>0</v>
      </c>
      <c r="M390" s="112">
        <v>0</v>
      </c>
      <c r="N390" s="112">
        <v>0</v>
      </c>
      <c r="O390" s="112">
        <v>0</v>
      </c>
      <c r="P390" s="112">
        <v>0</v>
      </c>
      <c r="Q390" s="112">
        <v>0</v>
      </c>
      <c r="R390" s="112">
        <v>44559.36</v>
      </c>
      <c r="S390" s="112">
        <v>0</v>
      </c>
      <c r="T390" s="112">
        <v>0</v>
      </c>
      <c r="U390" s="112">
        <v>0</v>
      </c>
    </row>
    <row r="391" ht="13.5" customHeight="1" spans="1:21">
      <c r="A391" s="110" t="s">
        <v>294</v>
      </c>
      <c r="B391" s="110" t="s">
        <v>296</v>
      </c>
      <c r="C391" s="110" t="s">
        <v>1249</v>
      </c>
      <c r="D391" s="109"/>
      <c r="E391" s="110" t="s">
        <v>42</v>
      </c>
      <c r="F391" s="110" t="s">
        <v>1207</v>
      </c>
      <c r="G391" s="111">
        <v>44559.36</v>
      </c>
      <c r="H391" s="112">
        <v>0</v>
      </c>
      <c r="I391" s="112">
        <v>0</v>
      </c>
      <c r="J391" s="112">
        <v>0</v>
      </c>
      <c r="K391" s="112">
        <v>0</v>
      </c>
      <c r="L391" s="112">
        <v>0</v>
      </c>
      <c r="M391" s="112">
        <v>0</v>
      </c>
      <c r="N391" s="112">
        <v>0</v>
      </c>
      <c r="O391" s="112">
        <v>0</v>
      </c>
      <c r="P391" s="112">
        <v>0</v>
      </c>
      <c r="Q391" s="112">
        <v>0</v>
      </c>
      <c r="R391" s="112">
        <v>44559.36</v>
      </c>
      <c r="S391" s="112">
        <v>0</v>
      </c>
      <c r="T391" s="112">
        <v>0</v>
      </c>
      <c r="U391" s="112">
        <v>0</v>
      </c>
    </row>
    <row r="392" ht="13.5" customHeight="1" spans="1:21">
      <c r="A392" s="109"/>
      <c r="B392" s="109"/>
      <c r="C392" s="109"/>
      <c r="D392" s="110" t="s">
        <v>911</v>
      </c>
      <c r="E392" s="110" t="s">
        <v>912</v>
      </c>
      <c r="F392" s="109"/>
      <c r="G392" s="111">
        <v>33548</v>
      </c>
      <c r="H392" s="112">
        <v>0</v>
      </c>
      <c r="I392" s="112">
        <v>0</v>
      </c>
      <c r="J392" s="112">
        <v>0</v>
      </c>
      <c r="K392" s="112">
        <v>0</v>
      </c>
      <c r="L392" s="112">
        <v>0</v>
      </c>
      <c r="M392" s="112">
        <v>0</v>
      </c>
      <c r="N392" s="112">
        <v>0</v>
      </c>
      <c r="O392" s="112">
        <v>0</v>
      </c>
      <c r="P392" s="112">
        <v>0</v>
      </c>
      <c r="Q392" s="112">
        <v>0</v>
      </c>
      <c r="R392" s="112">
        <v>33548</v>
      </c>
      <c r="S392" s="112">
        <v>0</v>
      </c>
      <c r="T392" s="112">
        <v>0</v>
      </c>
      <c r="U392" s="112">
        <v>0</v>
      </c>
    </row>
    <row r="393" ht="13.5" customHeight="1" spans="1:21">
      <c r="A393" s="109"/>
      <c r="B393" s="109"/>
      <c r="C393" s="109"/>
      <c r="D393" s="110" t="s">
        <v>913</v>
      </c>
      <c r="E393" s="110" t="s">
        <v>172</v>
      </c>
      <c r="F393" s="109"/>
      <c r="G393" s="111">
        <v>33548</v>
      </c>
      <c r="H393" s="112">
        <v>0</v>
      </c>
      <c r="I393" s="112">
        <v>0</v>
      </c>
      <c r="J393" s="112">
        <v>0</v>
      </c>
      <c r="K393" s="112">
        <v>0</v>
      </c>
      <c r="L393" s="112">
        <v>0</v>
      </c>
      <c r="M393" s="112">
        <v>0</v>
      </c>
      <c r="N393" s="112">
        <v>0</v>
      </c>
      <c r="O393" s="112">
        <v>0</v>
      </c>
      <c r="P393" s="112">
        <v>0</v>
      </c>
      <c r="Q393" s="112">
        <v>0</v>
      </c>
      <c r="R393" s="112">
        <v>33548</v>
      </c>
      <c r="S393" s="112">
        <v>0</v>
      </c>
      <c r="T393" s="112">
        <v>0</v>
      </c>
      <c r="U393" s="112">
        <v>0</v>
      </c>
    </row>
    <row r="394" ht="13.5" customHeight="1" spans="1:21">
      <c r="A394" s="110" t="s">
        <v>708</v>
      </c>
      <c r="B394" s="109"/>
      <c r="C394" s="109"/>
      <c r="D394" s="109"/>
      <c r="E394" s="110" t="s">
        <v>709</v>
      </c>
      <c r="F394" s="109"/>
      <c r="G394" s="111">
        <v>33548</v>
      </c>
      <c r="H394" s="112">
        <v>0</v>
      </c>
      <c r="I394" s="112">
        <v>0</v>
      </c>
      <c r="J394" s="112">
        <v>0</v>
      </c>
      <c r="K394" s="112">
        <v>0</v>
      </c>
      <c r="L394" s="112">
        <v>0</v>
      </c>
      <c r="M394" s="112">
        <v>0</v>
      </c>
      <c r="N394" s="112">
        <v>0</v>
      </c>
      <c r="O394" s="112">
        <v>0</v>
      </c>
      <c r="P394" s="112">
        <v>0</v>
      </c>
      <c r="Q394" s="112">
        <v>0</v>
      </c>
      <c r="R394" s="112">
        <v>33548</v>
      </c>
      <c r="S394" s="112">
        <v>0</v>
      </c>
      <c r="T394" s="112">
        <v>0</v>
      </c>
      <c r="U394" s="112">
        <v>0</v>
      </c>
    </row>
    <row r="395" ht="13.5" customHeight="1" spans="1:21">
      <c r="A395" s="109"/>
      <c r="B395" s="110" t="s">
        <v>716</v>
      </c>
      <c r="C395" s="109"/>
      <c r="D395" s="109"/>
      <c r="E395" s="110" t="s">
        <v>717</v>
      </c>
      <c r="F395" s="109"/>
      <c r="G395" s="111">
        <v>33548</v>
      </c>
      <c r="H395" s="112">
        <v>0</v>
      </c>
      <c r="I395" s="112">
        <v>0</v>
      </c>
      <c r="J395" s="112">
        <v>0</v>
      </c>
      <c r="K395" s="112">
        <v>0</v>
      </c>
      <c r="L395" s="112">
        <v>0</v>
      </c>
      <c r="M395" s="112">
        <v>0</v>
      </c>
      <c r="N395" s="112">
        <v>0</v>
      </c>
      <c r="O395" s="112">
        <v>0</v>
      </c>
      <c r="P395" s="112">
        <v>0</v>
      </c>
      <c r="Q395" s="112">
        <v>0</v>
      </c>
      <c r="R395" s="112">
        <v>33548</v>
      </c>
      <c r="S395" s="112">
        <v>0</v>
      </c>
      <c r="T395" s="112">
        <v>0</v>
      </c>
      <c r="U395" s="112">
        <v>0</v>
      </c>
    </row>
    <row r="396" ht="13.5" customHeight="1" spans="1:21">
      <c r="A396" s="110" t="s">
        <v>708</v>
      </c>
      <c r="B396" s="110" t="s">
        <v>716</v>
      </c>
      <c r="C396" s="110" t="s">
        <v>1206</v>
      </c>
      <c r="D396" s="109"/>
      <c r="E396" s="110" t="s">
        <v>719</v>
      </c>
      <c r="F396" s="110" t="s">
        <v>1207</v>
      </c>
      <c r="G396" s="111">
        <v>33548</v>
      </c>
      <c r="H396" s="112">
        <v>0</v>
      </c>
      <c r="I396" s="112">
        <v>0</v>
      </c>
      <c r="J396" s="112">
        <v>0</v>
      </c>
      <c r="K396" s="112">
        <v>0</v>
      </c>
      <c r="L396" s="112">
        <v>0</v>
      </c>
      <c r="M396" s="112">
        <v>0</v>
      </c>
      <c r="N396" s="112">
        <v>0</v>
      </c>
      <c r="O396" s="112">
        <v>0</v>
      </c>
      <c r="P396" s="112">
        <v>0</v>
      </c>
      <c r="Q396" s="112">
        <v>0</v>
      </c>
      <c r="R396" s="112">
        <v>33548</v>
      </c>
      <c r="S396" s="112">
        <v>0</v>
      </c>
      <c r="T396" s="112">
        <v>0</v>
      </c>
      <c r="U396" s="112">
        <v>0</v>
      </c>
    </row>
    <row r="397" ht="13.5" customHeight="1" spans="1:21">
      <c r="A397" s="109"/>
      <c r="B397" s="109"/>
      <c r="C397" s="109"/>
      <c r="D397" s="110" t="s">
        <v>914</v>
      </c>
      <c r="E397" s="110" t="s">
        <v>915</v>
      </c>
      <c r="F397" s="109"/>
      <c r="G397" s="111">
        <v>926300.12</v>
      </c>
      <c r="H397" s="112">
        <v>0</v>
      </c>
      <c r="I397" s="112">
        <v>0</v>
      </c>
      <c r="J397" s="112">
        <v>0</v>
      </c>
      <c r="K397" s="112">
        <v>0</v>
      </c>
      <c r="L397" s="112">
        <v>0</v>
      </c>
      <c r="M397" s="112">
        <v>0</v>
      </c>
      <c r="N397" s="112">
        <v>0</v>
      </c>
      <c r="O397" s="112">
        <v>0</v>
      </c>
      <c r="P397" s="112">
        <v>0</v>
      </c>
      <c r="Q397" s="112">
        <v>0</v>
      </c>
      <c r="R397" s="112">
        <v>159774</v>
      </c>
      <c r="S397" s="112">
        <v>0</v>
      </c>
      <c r="T397" s="112">
        <v>0</v>
      </c>
      <c r="U397" s="112">
        <v>766526.12</v>
      </c>
    </row>
    <row r="398" ht="13.5" customHeight="1" spans="1:21">
      <c r="A398" s="109"/>
      <c r="B398" s="109"/>
      <c r="C398" s="109"/>
      <c r="D398" s="110" t="s">
        <v>916</v>
      </c>
      <c r="E398" s="110" t="s">
        <v>138</v>
      </c>
      <c r="F398" s="109"/>
      <c r="G398" s="111">
        <v>926300.12</v>
      </c>
      <c r="H398" s="112">
        <v>0</v>
      </c>
      <c r="I398" s="112">
        <v>0</v>
      </c>
      <c r="J398" s="112">
        <v>0</v>
      </c>
      <c r="K398" s="112">
        <v>0</v>
      </c>
      <c r="L398" s="112">
        <v>0</v>
      </c>
      <c r="M398" s="112">
        <v>0</v>
      </c>
      <c r="N398" s="112">
        <v>0</v>
      </c>
      <c r="O398" s="112">
        <v>0</v>
      </c>
      <c r="P398" s="112">
        <v>0</v>
      </c>
      <c r="Q398" s="112">
        <v>0</v>
      </c>
      <c r="R398" s="112">
        <v>159774</v>
      </c>
      <c r="S398" s="112">
        <v>0</v>
      </c>
      <c r="T398" s="112">
        <v>0</v>
      </c>
      <c r="U398" s="112">
        <v>766526.12</v>
      </c>
    </row>
    <row r="399" ht="13.5" customHeight="1" spans="1:21">
      <c r="A399" s="110" t="s">
        <v>344</v>
      </c>
      <c r="B399" s="109"/>
      <c r="C399" s="109"/>
      <c r="D399" s="109"/>
      <c r="E399" s="110" t="s">
        <v>345</v>
      </c>
      <c r="F399" s="109"/>
      <c r="G399" s="111">
        <v>766526.12</v>
      </c>
      <c r="H399" s="112">
        <v>0</v>
      </c>
      <c r="I399" s="112">
        <v>0</v>
      </c>
      <c r="J399" s="112">
        <v>0</v>
      </c>
      <c r="K399" s="112">
        <v>0</v>
      </c>
      <c r="L399" s="112">
        <v>0</v>
      </c>
      <c r="M399" s="112">
        <v>0</v>
      </c>
      <c r="N399" s="112">
        <v>0</v>
      </c>
      <c r="O399" s="112">
        <v>0</v>
      </c>
      <c r="P399" s="112">
        <v>0</v>
      </c>
      <c r="Q399" s="112">
        <v>0</v>
      </c>
      <c r="R399" s="112">
        <v>0</v>
      </c>
      <c r="S399" s="112">
        <v>0</v>
      </c>
      <c r="T399" s="112">
        <v>0</v>
      </c>
      <c r="U399" s="112">
        <v>766526.12</v>
      </c>
    </row>
    <row r="400" ht="13.5" customHeight="1" spans="1:21">
      <c r="A400" s="109"/>
      <c r="B400" s="110" t="s">
        <v>346</v>
      </c>
      <c r="C400" s="109"/>
      <c r="D400" s="109"/>
      <c r="E400" s="110" t="s">
        <v>347</v>
      </c>
      <c r="F400" s="109"/>
      <c r="G400" s="111">
        <v>766526.12</v>
      </c>
      <c r="H400" s="112">
        <v>0</v>
      </c>
      <c r="I400" s="112">
        <v>0</v>
      </c>
      <c r="J400" s="112">
        <v>0</v>
      </c>
      <c r="K400" s="112">
        <v>0</v>
      </c>
      <c r="L400" s="112">
        <v>0</v>
      </c>
      <c r="M400" s="112">
        <v>0</v>
      </c>
      <c r="N400" s="112">
        <v>0</v>
      </c>
      <c r="O400" s="112">
        <v>0</v>
      </c>
      <c r="P400" s="112">
        <v>0</v>
      </c>
      <c r="Q400" s="112">
        <v>0</v>
      </c>
      <c r="R400" s="112">
        <v>0</v>
      </c>
      <c r="S400" s="112">
        <v>0</v>
      </c>
      <c r="T400" s="112">
        <v>0</v>
      </c>
      <c r="U400" s="112">
        <v>766526.12</v>
      </c>
    </row>
    <row r="401" ht="13.5" customHeight="1" spans="1:21">
      <c r="A401" s="110" t="s">
        <v>344</v>
      </c>
      <c r="B401" s="110" t="s">
        <v>346</v>
      </c>
      <c r="C401" s="110" t="s">
        <v>1250</v>
      </c>
      <c r="D401" s="109"/>
      <c r="E401" s="110" t="s">
        <v>42</v>
      </c>
      <c r="F401" s="110" t="s">
        <v>1251</v>
      </c>
      <c r="G401" s="111">
        <v>766526.12</v>
      </c>
      <c r="H401" s="112">
        <v>0</v>
      </c>
      <c r="I401" s="112">
        <v>0</v>
      </c>
      <c r="J401" s="112">
        <v>0</v>
      </c>
      <c r="K401" s="112">
        <v>0</v>
      </c>
      <c r="L401" s="112">
        <v>0</v>
      </c>
      <c r="M401" s="112">
        <v>0</v>
      </c>
      <c r="N401" s="112">
        <v>0</v>
      </c>
      <c r="O401" s="112">
        <v>0</v>
      </c>
      <c r="P401" s="112">
        <v>0</v>
      </c>
      <c r="Q401" s="112">
        <v>0</v>
      </c>
      <c r="R401" s="112">
        <v>0</v>
      </c>
      <c r="S401" s="112">
        <v>0</v>
      </c>
      <c r="T401" s="112">
        <v>0</v>
      </c>
      <c r="U401" s="112">
        <v>766526.12</v>
      </c>
    </row>
    <row r="402" ht="13.5" customHeight="1" spans="1:21">
      <c r="A402" s="110" t="s">
        <v>708</v>
      </c>
      <c r="B402" s="109"/>
      <c r="C402" s="109"/>
      <c r="D402" s="109"/>
      <c r="E402" s="110" t="s">
        <v>709</v>
      </c>
      <c r="F402" s="109"/>
      <c r="G402" s="111">
        <v>159774</v>
      </c>
      <c r="H402" s="112">
        <v>0</v>
      </c>
      <c r="I402" s="112">
        <v>0</v>
      </c>
      <c r="J402" s="112">
        <v>0</v>
      </c>
      <c r="K402" s="112">
        <v>0</v>
      </c>
      <c r="L402" s="112">
        <v>0</v>
      </c>
      <c r="M402" s="112">
        <v>0</v>
      </c>
      <c r="N402" s="112">
        <v>0</v>
      </c>
      <c r="O402" s="112">
        <v>0</v>
      </c>
      <c r="P402" s="112">
        <v>0</v>
      </c>
      <c r="Q402" s="112">
        <v>0</v>
      </c>
      <c r="R402" s="112">
        <v>159774</v>
      </c>
      <c r="S402" s="112">
        <v>0</v>
      </c>
      <c r="T402" s="112">
        <v>0</v>
      </c>
      <c r="U402" s="112">
        <v>0</v>
      </c>
    </row>
    <row r="403" ht="13.5" customHeight="1" spans="1:21">
      <c r="A403" s="109"/>
      <c r="B403" s="110" t="s">
        <v>716</v>
      </c>
      <c r="C403" s="109"/>
      <c r="D403" s="109"/>
      <c r="E403" s="110" t="s">
        <v>717</v>
      </c>
      <c r="F403" s="109"/>
      <c r="G403" s="111">
        <v>159774</v>
      </c>
      <c r="H403" s="112">
        <v>0</v>
      </c>
      <c r="I403" s="112">
        <v>0</v>
      </c>
      <c r="J403" s="112">
        <v>0</v>
      </c>
      <c r="K403" s="112">
        <v>0</v>
      </c>
      <c r="L403" s="112">
        <v>0</v>
      </c>
      <c r="M403" s="112">
        <v>0</v>
      </c>
      <c r="N403" s="112">
        <v>0</v>
      </c>
      <c r="O403" s="112">
        <v>0</v>
      </c>
      <c r="P403" s="112">
        <v>0</v>
      </c>
      <c r="Q403" s="112">
        <v>0</v>
      </c>
      <c r="R403" s="112">
        <v>159774</v>
      </c>
      <c r="S403" s="112">
        <v>0</v>
      </c>
      <c r="T403" s="112">
        <v>0</v>
      </c>
      <c r="U403" s="112">
        <v>0</v>
      </c>
    </row>
    <row r="404" ht="13.5" customHeight="1" spans="1:21">
      <c r="A404" s="110" t="s">
        <v>708</v>
      </c>
      <c r="B404" s="110" t="s">
        <v>716</v>
      </c>
      <c r="C404" s="110" t="s">
        <v>1206</v>
      </c>
      <c r="D404" s="109"/>
      <c r="E404" s="110" t="s">
        <v>719</v>
      </c>
      <c r="F404" s="110" t="s">
        <v>1207</v>
      </c>
      <c r="G404" s="111">
        <v>159774</v>
      </c>
      <c r="H404" s="112">
        <v>0</v>
      </c>
      <c r="I404" s="112">
        <v>0</v>
      </c>
      <c r="J404" s="112">
        <v>0</v>
      </c>
      <c r="K404" s="112">
        <v>0</v>
      </c>
      <c r="L404" s="112">
        <v>0</v>
      </c>
      <c r="M404" s="112">
        <v>0</v>
      </c>
      <c r="N404" s="112">
        <v>0</v>
      </c>
      <c r="O404" s="112">
        <v>0</v>
      </c>
      <c r="P404" s="112">
        <v>0</v>
      </c>
      <c r="Q404" s="112">
        <v>0</v>
      </c>
      <c r="R404" s="112">
        <v>159774</v>
      </c>
      <c r="S404" s="112">
        <v>0</v>
      </c>
      <c r="T404" s="112">
        <v>0</v>
      </c>
      <c r="U404" s="112">
        <v>0</v>
      </c>
    </row>
    <row r="405" ht="13.5" customHeight="1" spans="1:21">
      <c r="A405" s="109"/>
      <c r="B405" s="109"/>
      <c r="C405" s="109"/>
      <c r="D405" s="110" t="s">
        <v>917</v>
      </c>
      <c r="E405" s="110" t="s">
        <v>918</v>
      </c>
      <c r="F405" s="109"/>
      <c r="G405" s="111">
        <v>3695499.8</v>
      </c>
      <c r="H405" s="112">
        <v>0</v>
      </c>
      <c r="I405" s="112">
        <v>0</v>
      </c>
      <c r="J405" s="112">
        <v>0</v>
      </c>
      <c r="K405" s="112">
        <v>0</v>
      </c>
      <c r="L405" s="112">
        <v>67464</v>
      </c>
      <c r="M405" s="112">
        <v>0</v>
      </c>
      <c r="N405" s="112">
        <v>0</v>
      </c>
      <c r="O405" s="112">
        <v>0</v>
      </c>
      <c r="P405" s="112">
        <v>0</v>
      </c>
      <c r="Q405" s="112">
        <v>0</v>
      </c>
      <c r="R405" s="112">
        <v>3628035.8</v>
      </c>
      <c r="S405" s="112">
        <v>0</v>
      </c>
      <c r="T405" s="112">
        <v>0</v>
      </c>
      <c r="U405" s="112">
        <v>0</v>
      </c>
    </row>
    <row r="406" ht="13.5" customHeight="1" spans="1:21">
      <c r="A406" s="109"/>
      <c r="B406" s="109"/>
      <c r="C406" s="109"/>
      <c r="D406" s="110" t="s">
        <v>919</v>
      </c>
      <c r="E406" s="110" t="s">
        <v>439</v>
      </c>
      <c r="F406" s="109"/>
      <c r="G406" s="111">
        <v>183012</v>
      </c>
      <c r="H406" s="112">
        <v>0</v>
      </c>
      <c r="I406" s="112">
        <v>0</v>
      </c>
      <c r="J406" s="112">
        <v>0</v>
      </c>
      <c r="K406" s="112">
        <v>0</v>
      </c>
      <c r="L406" s="112">
        <v>29736</v>
      </c>
      <c r="M406" s="112">
        <v>0</v>
      </c>
      <c r="N406" s="112">
        <v>0</v>
      </c>
      <c r="O406" s="112">
        <v>0</v>
      </c>
      <c r="P406" s="112">
        <v>0</v>
      </c>
      <c r="Q406" s="112">
        <v>0</v>
      </c>
      <c r="R406" s="112">
        <v>153276</v>
      </c>
      <c r="S406" s="112">
        <v>0</v>
      </c>
      <c r="T406" s="112">
        <v>0</v>
      </c>
      <c r="U406" s="112">
        <v>0</v>
      </c>
    </row>
    <row r="407" ht="13.5" customHeight="1" spans="1:21">
      <c r="A407" s="110" t="s">
        <v>506</v>
      </c>
      <c r="B407" s="109"/>
      <c r="C407" s="109"/>
      <c r="D407" s="109"/>
      <c r="E407" s="110" t="s">
        <v>507</v>
      </c>
      <c r="F407" s="109"/>
      <c r="G407" s="111">
        <v>29736</v>
      </c>
      <c r="H407" s="112">
        <v>0</v>
      </c>
      <c r="I407" s="112">
        <v>0</v>
      </c>
      <c r="J407" s="112">
        <v>0</v>
      </c>
      <c r="K407" s="112">
        <v>0</v>
      </c>
      <c r="L407" s="112">
        <v>29736</v>
      </c>
      <c r="M407" s="112">
        <v>0</v>
      </c>
      <c r="N407" s="112">
        <v>0</v>
      </c>
      <c r="O407" s="112">
        <v>0</v>
      </c>
      <c r="P407" s="112">
        <v>0</v>
      </c>
      <c r="Q407" s="112">
        <v>0</v>
      </c>
      <c r="R407" s="112">
        <v>0</v>
      </c>
      <c r="S407" s="112">
        <v>0</v>
      </c>
      <c r="T407" s="112">
        <v>0</v>
      </c>
      <c r="U407" s="112">
        <v>0</v>
      </c>
    </row>
    <row r="408" ht="13.5" customHeight="1" spans="1:21">
      <c r="A408" s="109"/>
      <c r="B408" s="110" t="s">
        <v>508</v>
      </c>
      <c r="C408" s="109"/>
      <c r="D408" s="109"/>
      <c r="E408" s="110" t="s">
        <v>509</v>
      </c>
      <c r="F408" s="109"/>
      <c r="G408" s="111">
        <v>29736</v>
      </c>
      <c r="H408" s="112">
        <v>0</v>
      </c>
      <c r="I408" s="112">
        <v>0</v>
      </c>
      <c r="J408" s="112">
        <v>0</v>
      </c>
      <c r="K408" s="112">
        <v>0</v>
      </c>
      <c r="L408" s="112">
        <v>29736</v>
      </c>
      <c r="M408" s="112">
        <v>0</v>
      </c>
      <c r="N408" s="112">
        <v>0</v>
      </c>
      <c r="O408" s="112">
        <v>0</v>
      </c>
      <c r="P408" s="112">
        <v>0</v>
      </c>
      <c r="Q408" s="112">
        <v>0</v>
      </c>
      <c r="R408" s="112">
        <v>0</v>
      </c>
      <c r="S408" s="112">
        <v>0</v>
      </c>
      <c r="T408" s="112">
        <v>0</v>
      </c>
      <c r="U408" s="112">
        <v>0</v>
      </c>
    </row>
    <row r="409" ht="13.5" customHeight="1" spans="1:21">
      <c r="A409" s="110" t="s">
        <v>506</v>
      </c>
      <c r="B409" s="110" t="s">
        <v>508</v>
      </c>
      <c r="C409" s="110" t="s">
        <v>1252</v>
      </c>
      <c r="D409" s="109"/>
      <c r="E409" s="110" t="s">
        <v>42</v>
      </c>
      <c r="F409" s="110" t="s">
        <v>1211</v>
      </c>
      <c r="G409" s="111">
        <v>29736</v>
      </c>
      <c r="H409" s="112">
        <v>0</v>
      </c>
      <c r="I409" s="112">
        <v>0</v>
      </c>
      <c r="J409" s="112">
        <v>0</v>
      </c>
      <c r="K409" s="112">
        <v>0</v>
      </c>
      <c r="L409" s="112">
        <v>29736</v>
      </c>
      <c r="M409" s="112">
        <v>0</v>
      </c>
      <c r="N409" s="112">
        <v>0</v>
      </c>
      <c r="O409" s="112">
        <v>0</v>
      </c>
      <c r="P409" s="112">
        <v>0</v>
      </c>
      <c r="Q409" s="112">
        <v>0</v>
      </c>
      <c r="R409" s="112">
        <v>0</v>
      </c>
      <c r="S409" s="112">
        <v>0</v>
      </c>
      <c r="T409" s="112">
        <v>0</v>
      </c>
      <c r="U409" s="112">
        <v>0</v>
      </c>
    </row>
    <row r="410" ht="13.5" customHeight="1" spans="1:21">
      <c r="A410" s="110" t="s">
        <v>708</v>
      </c>
      <c r="B410" s="109"/>
      <c r="C410" s="109"/>
      <c r="D410" s="109"/>
      <c r="E410" s="110" t="s">
        <v>709</v>
      </c>
      <c r="F410" s="109"/>
      <c r="G410" s="111">
        <v>153276</v>
      </c>
      <c r="H410" s="112">
        <v>0</v>
      </c>
      <c r="I410" s="112">
        <v>0</v>
      </c>
      <c r="J410" s="112">
        <v>0</v>
      </c>
      <c r="K410" s="112">
        <v>0</v>
      </c>
      <c r="L410" s="112">
        <v>0</v>
      </c>
      <c r="M410" s="112">
        <v>0</v>
      </c>
      <c r="N410" s="112">
        <v>0</v>
      </c>
      <c r="O410" s="112">
        <v>0</v>
      </c>
      <c r="P410" s="112">
        <v>0</v>
      </c>
      <c r="Q410" s="112">
        <v>0</v>
      </c>
      <c r="R410" s="112">
        <v>153276</v>
      </c>
      <c r="S410" s="112">
        <v>0</v>
      </c>
      <c r="T410" s="112">
        <v>0</v>
      </c>
      <c r="U410" s="112">
        <v>0</v>
      </c>
    </row>
    <row r="411" ht="13.5" customHeight="1" spans="1:21">
      <c r="A411" s="109"/>
      <c r="B411" s="110" t="s">
        <v>716</v>
      </c>
      <c r="C411" s="109"/>
      <c r="D411" s="109"/>
      <c r="E411" s="110" t="s">
        <v>717</v>
      </c>
      <c r="F411" s="109"/>
      <c r="G411" s="111">
        <v>153276</v>
      </c>
      <c r="H411" s="112">
        <v>0</v>
      </c>
      <c r="I411" s="112">
        <v>0</v>
      </c>
      <c r="J411" s="112">
        <v>0</v>
      </c>
      <c r="K411" s="112">
        <v>0</v>
      </c>
      <c r="L411" s="112">
        <v>0</v>
      </c>
      <c r="M411" s="112">
        <v>0</v>
      </c>
      <c r="N411" s="112">
        <v>0</v>
      </c>
      <c r="O411" s="112">
        <v>0</v>
      </c>
      <c r="P411" s="112">
        <v>0</v>
      </c>
      <c r="Q411" s="112">
        <v>0</v>
      </c>
      <c r="R411" s="112">
        <v>153276</v>
      </c>
      <c r="S411" s="112">
        <v>0</v>
      </c>
      <c r="T411" s="112">
        <v>0</v>
      </c>
      <c r="U411" s="112">
        <v>0</v>
      </c>
    </row>
    <row r="412" ht="13.5" customHeight="1" spans="1:21">
      <c r="A412" s="110" t="s">
        <v>708</v>
      </c>
      <c r="B412" s="110" t="s">
        <v>716</v>
      </c>
      <c r="C412" s="110" t="s">
        <v>1206</v>
      </c>
      <c r="D412" s="109"/>
      <c r="E412" s="110" t="s">
        <v>719</v>
      </c>
      <c r="F412" s="110" t="s">
        <v>1208</v>
      </c>
      <c r="G412" s="111">
        <v>92124</v>
      </c>
      <c r="H412" s="112">
        <v>0</v>
      </c>
      <c r="I412" s="112">
        <v>0</v>
      </c>
      <c r="J412" s="112">
        <v>0</v>
      </c>
      <c r="K412" s="112">
        <v>0</v>
      </c>
      <c r="L412" s="112">
        <v>0</v>
      </c>
      <c r="M412" s="112">
        <v>0</v>
      </c>
      <c r="N412" s="112">
        <v>0</v>
      </c>
      <c r="O412" s="112">
        <v>0</v>
      </c>
      <c r="P412" s="112">
        <v>0</v>
      </c>
      <c r="Q412" s="112">
        <v>0</v>
      </c>
      <c r="R412" s="112">
        <v>92124</v>
      </c>
      <c r="S412" s="112">
        <v>0</v>
      </c>
      <c r="T412" s="112">
        <v>0</v>
      </c>
      <c r="U412" s="112">
        <v>0</v>
      </c>
    </row>
    <row r="413" ht="13.5" customHeight="1" spans="1:21">
      <c r="A413" s="110" t="s">
        <v>708</v>
      </c>
      <c r="B413" s="110" t="s">
        <v>716</v>
      </c>
      <c r="C413" s="110" t="s">
        <v>1206</v>
      </c>
      <c r="D413" s="109"/>
      <c r="E413" s="110" t="s">
        <v>719</v>
      </c>
      <c r="F413" s="110" t="s">
        <v>1207</v>
      </c>
      <c r="G413" s="111">
        <v>61152</v>
      </c>
      <c r="H413" s="112">
        <v>0</v>
      </c>
      <c r="I413" s="112">
        <v>0</v>
      </c>
      <c r="J413" s="112">
        <v>0</v>
      </c>
      <c r="K413" s="112">
        <v>0</v>
      </c>
      <c r="L413" s="112">
        <v>0</v>
      </c>
      <c r="M413" s="112">
        <v>0</v>
      </c>
      <c r="N413" s="112">
        <v>0</v>
      </c>
      <c r="O413" s="112">
        <v>0</v>
      </c>
      <c r="P413" s="112">
        <v>0</v>
      </c>
      <c r="Q413" s="112">
        <v>0</v>
      </c>
      <c r="R413" s="112">
        <v>61152</v>
      </c>
      <c r="S413" s="112">
        <v>0</v>
      </c>
      <c r="T413" s="112">
        <v>0</v>
      </c>
      <c r="U413" s="112">
        <v>0</v>
      </c>
    </row>
    <row r="414" ht="13.5" customHeight="1" spans="1:21">
      <c r="A414" s="109"/>
      <c r="B414" s="109"/>
      <c r="C414" s="109"/>
      <c r="D414" s="110" t="s">
        <v>920</v>
      </c>
      <c r="E414" s="110" t="s">
        <v>475</v>
      </c>
      <c r="F414" s="109"/>
      <c r="G414" s="111">
        <v>140724</v>
      </c>
      <c r="H414" s="112">
        <v>0</v>
      </c>
      <c r="I414" s="112">
        <v>0</v>
      </c>
      <c r="J414" s="112">
        <v>0</v>
      </c>
      <c r="K414" s="112">
        <v>0</v>
      </c>
      <c r="L414" s="112">
        <v>0</v>
      </c>
      <c r="M414" s="112">
        <v>0</v>
      </c>
      <c r="N414" s="112">
        <v>0</v>
      </c>
      <c r="O414" s="112">
        <v>0</v>
      </c>
      <c r="P414" s="112">
        <v>0</v>
      </c>
      <c r="Q414" s="112">
        <v>0</v>
      </c>
      <c r="R414" s="112">
        <v>140724</v>
      </c>
      <c r="S414" s="112">
        <v>0</v>
      </c>
      <c r="T414" s="112">
        <v>0</v>
      </c>
      <c r="U414" s="112">
        <v>0</v>
      </c>
    </row>
    <row r="415" ht="13.5" customHeight="1" spans="1:21">
      <c r="A415" s="110" t="s">
        <v>708</v>
      </c>
      <c r="B415" s="109"/>
      <c r="C415" s="109"/>
      <c r="D415" s="109"/>
      <c r="E415" s="110" t="s">
        <v>709</v>
      </c>
      <c r="F415" s="109"/>
      <c r="G415" s="111">
        <v>140724</v>
      </c>
      <c r="H415" s="112">
        <v>0</v>
      </c>
      <c r="I415" s="112">
        <v>0</v>
      </c>
      <c r="J415" s="112">
        <v>0</v>
      </c>
      <c r="K415" s="112">
        <v>0</v>
      </c>
      <c r="L415" s="112">
        <v>0</v>
      </c>
      <c r="M415" s="112">
        <v>0</v>
      </c>
      <c r="N415" s="112">
        <v>0</v>
      </c>
      <c r="O415" s="112">
        <v>0</v>
      </c>
      <c r="P415" s="112">
        <v>0</v>
      </c>
      <c r="Q415" s="112">
        <v>0</v>
      </c>
      <c r="R415" s="112">
        <v>140724</v>
      </c>
      <c r="S415" s="112">
        <v>0</v>
      </c>
      <c r="T415" s="112">
        <v>0</v>
      </c>
      <c r="U415" s="112">
        <v>0</v>
      </c>
    </row>
    <row r="416" ht="13.5" customHeight="1" spans="1:21">
      <c r="A416" s="109"/>
      <c r="B416" s="110" t="s">
        <v>716</v>
      </c>
      <c r="C416" s="109"/>
      <c r="D416" s="109"/>
      <c r="E416" s="110" t="s">
        <v>717</v>
      </c>
      <c r="F416" s="109"/>
      <c r="G416" s="111">
        <v>140724</v>
      </c>
      <c r="H416" s="112">
        <v>0</v>
      </c>
      <c r="I416" s="112">
        <v>0</v>
      </c>
      <c r="J416" s="112">
        <v>0</v>
      </c>
      <c r="K416" s="112">
        <v>0</v>
      </c>
      <c r="L416" s="112">
        <v>0</v>
      </c>
      <c r="M416" s="112">
        <v>0</v>
      </c>
      <c r="N416" s="112">
        <v>0</v>
      </c>
      <c r="O416" s="112">
        <v>0</v>
      </c>
      <c r="P416" s="112">
        <v>0</v>
      </c>
      <c r="Q416" s="112">
        <v>0</v>
      </c>
      <c r="R416" s="112">
        <v>140724</v>
      </c>
      <c r="S416" s="112">
        <v>0</v>
      </c>
      <c r="T416" s="112">
        <v>0</v>
      </c>
      <c r="U416" s="112">
        <v>0</v>
      </c>
    </row>
    <row r="417" ht="13.5" customHeight="1" spans="1:21">
      <c r="A417" s="110" t="s">
        <v>708</v>
      </c>
      <c r="B417" s="110" t="s">
        <v>716</v>
      </c>
      <c r="C417" s="110" t="s">
        <v>1206</v>
      </c>
      <c r="D417" s="109"/>
      <c r="E417" s="110" t="s">
        <v>719</v>
      </c>
      <c r="F417" s="110" t="s">
        <v>1208</v>
      </c>
      <c r="G417" s="111">
        <v>99684</v>
      </c>
      <c r="H417" s="112">
        <v>0</v>
      </c>
      <c r="I417" s="112">
        <v>0</v>
      </c>
      <c r="J417" s="112">
        <v>0</v>
      </c>
      <c r="K417" s="112">
        <v>0</v>
      </c>
      <c r="L417" s="112">
        <v>0</v>
      </c>
      <c r="M417" s="112">
        <v>0</v>
      </c>
      <c r="N417" s="112">
        <v>0</v>
      </c>
      <c r="O417" s="112">
        <v>0</v>
      </c>
      <c r="P417" s="112">
        <v>0</v>
      </c>
      <c r="Q417" s="112">
        <v>0</v>
      </c>
      <c r="R417" s="112">
        <v>99684</v>
      </c>
      <c r="S417" s="112">
        <v>0</v>
      </c>
      <c r="T417" s="112">
        <v>0</v>
      </c>
      <c r="U417" s="112">
        <v>0</v>
      </c>
    </row>
    <row r="418" ht="13.5" customHeight="1" spans="1:21">
      <c r="A418" s="110" t="s">
        <v>708</v>
      </c>
      <c r="B418" s="110" t="s">
        <v>716</v>
      </c>
      <c r="C418" s="110" t="s">
        <v>1206</v>
      </c>
      <c r="D418" s="109"/>
      <c r="E418" s="110" t="s">
        <v>719</v>
      </c>
      <c r="F418" s="110" t="s">
        <v>1207</v>
      </c>
      <c r="G418" s="111">
        <v>41040</v>
      </c>
      <c r="H418" s="112">
        <v>0</v>
      </c>
      <c r="I418" s="112">
        <v>0</v>
      </c>
      <c r="J418" s="112">
        <v>0</v>
      </c>
      <c r="K418" s="112">
        <v>0</v>
      </c>
      <c r="L418" s="112">
        <v>0</v>
      </c>
      <c r="M418" s="112">
        <v>0</v>
      </c>
      <c r="N418" s="112">
        <v>0</v>
      </c>
      <c r="O418" s="112">
        <v>0</v>
      </c>
      <c r="P418" s="112">
        <v>0</v>
      </c>
      <c r="Q418" s="112">
        <v>0</v>
      </c>
      <c r="R418" s="112">
        <v>41040</v>
      </c>
      <c r="S418" s="112">
        <v>0</v>
      </c>
      <c r="T418" s="112">
        <v>0</v>
      </c>
      <c r="U418" s="112">
        <v>0</v>
      </c>
    </row>
    <row r="419" ht="13.5" customHeight="1" spans="1:21">
      <c r="A419" s="109"/>
      <c r="B419" s="109"/>
      <c r="C419" s="109"/>
      <c r="D419" s="110" t="s">
        <v>922</v>
      </c>
      <c r="E419" s="110" t="s">
        <v>476</v>
      </c>
      <c r="F419" s="109"/>
      <c r="G419" s="111">
        <v>306863</v>
      </c>
      <c r="H419" s="112">
        <v>0</v>
      </c>
      <c r="I419" s="112">
        <v>0</v>
      </c>
      <c r="J419" s="112">
        <v>0</v>
      </c>
      <c r="K419" s="112">
        <v>0</v>
      </c>
      <c r="L419" s="112">
        <v>9432</v>
      </c>
      <c r="M419" s="112">
        <v>0</v>
      </c>
      <c r="N419" s="112">
        <v>0</v>
      </c>
      <c r="O419" s="112">
        <v>0</v>
      </c>
      <c r="P419" s="112">
        <v>0</v>
      </c>
      <c r="Q419" s="112">
        <v>0</v>
      </c>
      <c r="R419" s="112">
        <v>297431</v>
      </c>
      <c r="S419" s="112">
        <v>0</v>
      </c>
      <c r="T419" s="112">
        <v>0</v>
      </c>
      <c r="U419" s="112">
        <v>0</v>
      </c>
    </row>
    <row r="420" ht="13.5" customHeight="1" spans="1:21">
      <c r="A420" s="110" t="s">
        <v>506</v>
      </c>
      <c r="B420" s="109"/>
      <c r="C420" s="109"/>
      <c r="D420" s="109"/>
      <c r="E420" s="110" t="s">
        <v>507</v>
      </c>
      <c r="F420" s="109"/>
      <c r="G420" s="111">
        <v>9432</v>
      </c>
      <c r="H420" s="112">
        <v>0</v>
      </c>
      <c r="I420" s="112">
        <v>0</v>
      </c>
      <c r="J420" s="112">
        <v>0</v>
      </c>
      <c r="K420" s="112">
        <v>0</v>
      </c>
      <c r="L420" s="112">
        <v>9432</v>
      </c>
      <c r="M420" s="112">
        <v>0</v>
      </c>
      <c r="N420" s="112">
        <v>0</v>
      </c>
      <c r="O420" s="112">
        <v>0</v>
      </c>
      <c r="P420" s="112">
        <v>0</v>
      </c>
      <c r="Q420" s="112">
        <v>0</v>
      </c>
      <c r="R420" s="112">
        <v>0</v>
      </c>
      <c r="S420" s="112">
        <v>0</v>
      </c>
      <c r="T420" s="112">
        <v>0</v>
      </c>
      <c r="U420" s="112">
        <v>0</v>
      </c>
    </row>
    <row r="421" ht="13.5" customHeight="1" spans="1:21">
      <c r="A421" s="109"/>
      <c r="B421" s="110" t="s">
        <v>521</v>
      </c>
      <c r="C421" s="109"/>
      <c r="D421" s="109"/>
      <c r="E421" s="110" t="s">
        <v>522</v>
      </c>
      <c r="F421" s="109"/>
      <c r="G421" s="111">
        <v>9432</v>
      </c>
      <c r="H421" s="112">
        <v>0</v>
      </c>
      <c r="I421" s="112">
        <v>0</v>
      </c>
      <c r="J421" s="112">
        <v>0</v>
      </c>
      <c r="K421" s="112">
        <v>0</v>
      </c>
      <c r="L421" s="112">
        <v>9432</v>
      </c>
      <c r="M421" s="112">
        <v>0</v>
      </c>
      <c r="N421" s="112">
        <v>0</v>
      </c>
      <c r="O421" s="112">
        <v>0</v>
      </c>
      <c r="P421" s="112">
        <v>0</v>
      </c>
      <c r="Q421" s="112">
        <v>0</v>
      </c>
      <c r="R421" s="112">
        <v>0</v>
      </c>
      <c r="S421" s="112">
        <v>0</v>
      </c>
      <c r="T421" s="112">
        <v>0</v>
      </c>
      <c r="U421" s="112">
        <v>0</v>
      </c>
    </row>
    <row r="422" ht="13.5" customHeight="1" spans="1:21">
      <c r="A422" s="110" t="s">
        <v>506</v>
      </c>
      <c r="B422" s="110" t="s">
        <v>521</v>
      </c>
      <c r="C422" s="110" t="s">
        <v>1253</v>
      </c>
      <c r="D422" s="109"/>
      <c r="E422" s="110" t="s">
        <v>524</v>
      </c>
      <c r="F422" s="110" t="s">
        <v>1211</v>
      </c>
      <c r="G422" s="111">
        <v>9432</v>
      </c>
      <c r="H422" s="112">
        <v>0</v>
      </c>
      <c r="I422" s="112">
        <v>0</v>
      </c>
      <c r="J422" s="112">
        <v>0</v>
      </c>
      <c r="K422" s="112">
        <v>0</v>
      </c>
      <c r="L422" s="112">
        <v>9432</v>
      </c>
      <c r="M422" s="112">
        <v>0</v>
      </c>
      <c r="N422" s="112">
        <v>0</v>
      </c>
      <c r="O422" s="112">
        <v>0</v>
      </c>
      <c r="P422" s="112">
        <v>0</v>
      </c>
      <c r="Q422" s="112">
        <v>0</v>
      </c>
      <c r="R422" s="112">
        <v>0</v>
      </c>
      <c r="S422" s="112">
        <v>0</v>
      </c>
      <c r="T422" s="112">
        <v>0</v>
      </c>
      <c r="U422" s="112">
        <v>0</v>
      </c>
    </row>
    <row r="423" ht="13.5" customHeight="1" spans="1:21">
      <c r="A423" s="110" t="s">
        <v>708</v>
      </c>
      <c r="B423" s="109"/>
      <c r="C423" s="109"/>
      <c r="D423" s="109"/>
      <c r="E423" s="110" t="s">
        <v>709</v>
      </c>
      <c r="F423" s="109"/>
      <c r="G423" s="111">
        <v>297431</v>
      </c>
      <c r="H423" s="112">
        <v>0</v>
      </c>
      <c r="I423" s="112">
        <v>0</v>
      </c>
      <c r="J423" s="112">
        <v>0</v>
      </c>
      <c r="K423" s="112">
        <v>0</v>
      </c>
      <c r="L423" s="112">
        <v>0</v>
      </c>
      <c r="M423" s="112">
        <v>0</v>
      </c>
      <c r="N423" s="112">
        <v>0</v>
      </c>
      <c r="O423" s="112">
        <v>0</v>
      </c>
      <c r="P423" s="112">
        <v>0</v>
      </c>
      <c r="Q423" s="112">
        <v>0</v>
      </c>
      <c r="R423" s="112">
        <v>297431</v>
      </c>
      <c r="S423" s="112">
        <v>0</v>
      </c>
      <c r="T423" s="112">
        <v>0</v>
      </c>
      <c r="U423" s="112">
        <v>0</v>
      </c>
    </row>
    <row r="424" ht="13.5" customHeight="1" spans="1:21">
      <c r="A424" s="109"/>
      <c r="B424" s="110" t="s">
        <v>716</v>
      </c>
      <c r="C424" s="109"/>
      <c r="D424" s="109"/>
      <c r="E424" s="110" t="s">
        <v>717</v>
      </c>
      <c r="F424" s="109"/>
      <c r="G424" s="111">
        <v>297431</v>
      </c>
      <c r="H424" s="112">
        <v>0</v>
      </c>
      <c r="I424" s="112">
        <v>0</v>
      </c>
      <c r="J424" s="112">
        <v>0</v>
      </c>
      <c r="K424" s="112">
        <v>0</v>
      </c>
      <c r="L424" s="112">
        <v>0</v>
      </c>
      <c r="M424" s="112">
        <v>0</v>
      </c>
      <c r="N424" s="112">
        <v>0</v>
      </c>
      <c r="O424" s="112">
        <v>0</v>
      </c>
      <c r="P424" s="112">
        <v>0</v>
      </c>
      <c r="Q424" s="112">
        <v>0</v>
      </c>
      <c r="R424" s="112">
        <v>297431</v>
      </c>
      <c r="S424" s="112">
        <v>0</v>
      </c>
      <c r="T424" s="112">
        <v>0</v>
      </c>
      <c r="U424" s="112">
        <v>0</v>
      </c>
    </row>
    <row r="425" ht="13.5" customHeight="1" spans="1:21">
      <c r="A425" s="110" t="s">
        <v>708</v>
      </c>
      <c r="B425" s="110" t="s">
        <v>716</v>
      </c>
      <c r="C425" s="110" t="s">
        <v>1206</v>
      </c>
      <c r="D425" s="109"/>
      <c r="E425" s="110" t="s">
        <v>719</v>
      </c>
      <c r="F425" s="110" t="s">
        <v>1208</v>
      </c>
      <c r="G425" s="111">
        <v>297431</v>
      </c>
      <c r="H425" s="112">
        <v>0</v>
      </c>
      <c r="I425" s="112">
        <v>0</v>
      </c>
      <c r="J425" s="112">
        <v>0</v>
      </c>
      <c r="K425" s="112">
        <v>0</v>
      </c>
      <c r="L425" s="112">
        <v>0</v>
      </c>
      <c r="M425" s="112">
        <v>0</v>
      </c>
      <c r="N425" s="112">
        <v>0</v>
      </c>
      <c r="O425" s="112">
        <v>0</v>
      </c>
      <c r="P425" s="112">
        <v>0</v>
      </c>
      <c r="Q425" s="112">
        <v>0</v>
      </c>
      <c r="R425" s="112">
        <v>297431</v>
      </c>
      <c r="S425" s="112">
        <v>0</v>
      </c>
      <c r="T425" s="112">
        <v>0</v>
      </c>
      <c r="U425" s="112">
        <v>0</v>
      </c>
    </row>
    <row r="426" ht="13.5" customHeight="1" spans="1:21">
      <c r="A426" s="109"/>
      <c r="B426" s="109"/>
      <c r="C426" s="109"/>
      <c r="D426" s="110" t="s">
        <v>924</v>
      </c>
      <c r="E426" s="110" t="s">
        <v>477</v>
      </c>
      <c r="F426" s="109"/>
      <c r="G426" s="111">
        <v>232737.12</v>
      </c>
      <c r="H426" s="112">
        <v>0</v>
      </c>
      <c r="I426" s="112">
        <v>0</v>
      </c>
      <c r="J426" s="112">
        <v>0</v>
      </c>
      <c r="K426" s="112">
        <v>0</v>
      </c>
      <c r="L426" s="112">
        <v>0</v>
      </c>
      <c r="M426" s="112">
        <v>0</v>
      </c>
      <c r="N426" s="112">
        <v>0</v>
      </c>
      <c r="O426" s="112">
        <v>0</v>
      </c>
      <c r="P426" s="112">
        <v>0</v>
      </c>
      <c r="Q426" s="112">
        <v>0</v>
      </c>
      <c r="R426" s="112">
        <v>232737.12</v>
      </c>
      <c r="S426" s="112">
        <v>0</v>
      </c>
      <c r="T426" s="112">
        <v>0</v>
      </c>
      <c r="U426" s="112">
        <v>0</v>
      </c>
    </row>
    <row r="427" ht="13.5" customHeight="1" spans="1:21">
      <c r="A427" s="110" t="s">
        <v>708</v>
      </c>
      <c r="B427" s="109"/>
      <c r="C427" s="109"/>
      <c r="D427" s="109"/>
      <c r="E427" s="110" t="s">
        <v>709</v>
      </c>
      <c r="F427" s="109"/>
      <c r="G427" s="111">
        <v>232737.12</v>
      </c>
      <c r="H427" s="112">
        <v>0</v>
      </c>
      <c r="I427" s="112">
        <v>0</v>
      </c>
      <c r="J427" s="112">
        <v>0</v>
      </c>
      <c r="K427" s="112">
        <v>0</v>
      </c>
      <c r="L427" s="112">
        <v>0</v>
      </c>
      <c r="M427" s="112">
        <v>0</v>
      </c>
      <c r="N427" s="112">
        <v>0</v>
      </c>
      <c r="O427" s="112">
        <v>0</v>
      </c>
      <c r="P427" s="112">
        <v>0</v>
      </c>
      <c r="Q427" s="112">
        <v>0</v>
      </c>
      <c r="R427" s="112">
        <v>232737.12</v>
      </c>
      <c r="S427" s="112">
        <v>0</v>
      </c>
      <c r="T427" s="112">
        <v>0</v>
      </c>
      <c r="U427" s="112">
        <v>0</v>
      </c>
    </row>
    <row r="428" ht="13.5" customHeight="1" spans="1:21">
      <c r="A428" s="109"/>
      <c r="B428" s="110" t="s">
        <v>716</v>
      </c>
      <c r="C428" s="109"/>
      <c r="D428" s="109"/>
      <c r="E428" s="110" t="s">
        <v>717</v>
      </c>
      <c r="F428" s="109"/>
      <c r="G428" s="111">
        <v>232737.12</v>
      </c>
      <c r="H428" s="112">
        <v>0</v>
      </c>
      <c r="I428" s="112">
        <v>0</v>
      </c>
      <c r="J428" s="112">
        <v>0</v>
      </c>
      <c r="K428" s="112">
        <v>0</v>
      </c>
      <c r="L428" s="112">
        <v>0</v>
      </c>
      <c r="M428" s="112">
        <v>0</v>
      </c>
      <c r="N428" s="112">
        <v>0</v>
      </c>
      <c r="O428" s="112">
        <v>0</v>
      </c>
      <c r="P428" s="112">
        <v>0</v>
      </c>
      <c r="Q428" s="112">
        <v>0</v>
      </c>
      <c r="R428" s="112">
        <v>232737.12</v>
      </c>
      <c r="S428" s="112">
        <v>0</v>
      </c>
      <c r="T428" s="112">
        <v>0</v>
      </c>
      <c r="U428" s="112">
        <v>0</v>
      </c>
    </row>
    <row r="429" ht="13.5" customHeight="1" spans="1:21">
      <c r="A429" s="110" t="s">
        <v>708</v>
      </c>
      <c r="B429" s="110" t="s">
        <v>716</v>
      </c>
      <c r="C429" s="110" t="s">
        <v>1206</v>
      </c>
      <c r="D429" s="109"/>
      <c r="E429" s="110" t="s">
        <v>719</v>
      </c>
      <c r="F429" s="110" t="s">
        <v>1208</v>
      </c>
      <c r="G429" s="111">
        <v>232737.12</v>
      </c>
      <c r="H429" s="112">
        <v>0</v>
      </c>
      <c r="I429" s="112">
        <v>0</v>
      </c>
      <c r="J429" s="112">
        <v>0</v>
      </c>
      <c r="K429" s="112">
        <v>0</v>
      </c>
      <c r="L429" s="112">
        <v>0</v>
      </c>
      <c r="M429" s="112">
        <v>0</v>
      </c>
      <c r="N429" s="112">
        <v>0</v>
      </c>
      <c r="O429" s="112">
        <v>0</v>
      </c>
      <c r="P429" s="112">
        <v>0</v>
      </c>
      <c r="Q429" s="112">
        <v>0</v>
      </c>
      <c r="R429" s="112">
        <v>232737.12</v>
      </c>
      <c r="S429" s="112">
        <v>0</v>
      </c>
      <c r="T429" s="112">
        <v>0</v>
      </c>
      <c r="U429" s="112">
        <v>0</v>
      </c>
    </row>
    <row r="430" ht="13.5" customHeight="1" spans="1:21">
      <c r="A430" s="109"/>
      <c r="B430" s="109"/>
      <c r="C430" s="109"/>
      <c r="D430" s="110" t="s">
        <v>926</v>
      </c>
      <c r="E430" s="110" t="s">
        <v>478</v>
      </c>
      <c r="F430" s="109"/>
      <c r="G430" s="111">
        <v>59409.36</v>
      </c>
      <c r="H430" s="112">
        <v>0</v>
      </c>
      <c r="I430" s="112">
        <v>0</v>
      </c>
      <c r="J430" s="112">
        <v>0</v>
      </c>
      <c r="K430" s="112">
        <v>0</v>
      </c>
      <c r="L430" s="112">
        <v>0</v>
      </c>
      <c r="M430" s="112">
        <v>0</v>
      </c>
      <c r="N430" s="112">
        <v>0</v>
      </c>
      <c r="O430" s="112">
        <v>0</v>
      </c>
      <c r="P430" s="112">
        <v>0</v>
      </c>
      <c r="Q430" s="112">
        <v>0</v>
      </c>
      <c r="R430" s="112">
        <v>59409.36</v>
      </c>
      <c r="S430" s="112">
        <v>0</v>
      </c>
      <c r="T430" s="112">
        <v>0</v>
      </c>
      <c r="U430" s="112">
        <v>0</v>
      </c>
    </row>
    <row r="431" ht="13.5" customHeight="1" spans="1:21">
      <c r="A431" s="110" t="s">
        <v>708</v>
      </c>
      <c r="B431" s="109"/>
      <c r="C431" s="109"/>
      <c r="D431" s="109"/>
      <c r="E431" s="110" t="s">
        <v>709</v>
      </c>
      <c r="F431" s="109"/>
      <c r="G431" s="111">
        <v>59409.36</v>
      </c>
      <c r="H431" s="112">
        <v>0</v>
      </c>
      <c r="I431" s="112">
        <v>0</v>
      </c>
      <c r="J431" s="112">
        <v>0</v>
      </c>
      <c r="K431" s="112">
        <v>0</v>
      </c>
      <c r="L431" s="112">
        <v>0</v>
      </c>
      <c r="M431" s="112">
        <v>0</v>
      </c>
      <c r="N431" s="112">
        <v>0</v>
      </c>
      <c r="O431" s="112">
        <v>0</v>
      </c>
      <c r="P431" s="112">
        <v>0</v>
      </c>
      <c r="Q431" s="112">
        <v>0</v>
      </c>
      <c r="R431" s="112">
        <v>59409.36</v>
      </c>
      <c r="S431" s="112">
        <v>0</v>
      </c>
      <c r="T431" s="112">
        <v>0</v>
      </c>
      <c r="U431" s="112">
        <v>0</v>
      </c>
    </row>
    <row r="432" ht="13.5" customHeight="1" spans="1:21">
      <c r="A432" s="109"/>
      <c r="B432" s="110" t="s">
        <v>716</v>
      </c>
      <c r="C432" s="109"/>
      <c r="D432" s="109"/>
      <c r="E432" s="110" t="s">
        <v>717</v>
      </c>
      <c r="F432" s="109"/>
      <c r="G432" s="111">
        <v>59409.36</v>
      </c>
      <c r="H432" s="112">
        <v>0</v>
      </c>
      <c r="I432" s="112">
        <v>0</v>
      </c>
      <c r="J432" s="112">
        <v>0</v>
      </c>
      <c r="K432" s="112">
        <v>0</v>
      </c>
      <c r="L432" s="112">
        <v>0</v>
      </c>
      <c r="M432" s="112">
        <v>0</v>
      </c>
      <c r="N432" s="112">
        <v>0</v>
      </c>
      <c r="O432" s="112">
        <v>0</v>
      </c>
      <c r="P432" s="112">
        <v>0</v>
      </c>
      <c r="Q432" s="112">
        <v>0</v>
      </c>
      <c r="R432" s="112">
        <v>59409.36</v>
      </c>
      <c r="S432" s="112">
        <v>0</v>
      </c>
      <c r="T432" s="112">
        <v>0</v>
      </c>
      <c r="U432" s="112">
        <v>0</v>
      </c>
    </row>
    <row r="433" ht="13.5" customHeight="1" spans="1:21">
      <c r="A433" s="110" t="s">
        <v>708</v>
      </c>
      <c r="B433" s="110" t="s">
        <v>716</v>
      </c>
      <c r="C433" s="110" t="s">
        <v>1206</v>
      </c>
      <c r="D433" s="109"/>
      <c r="E433" s="110" t="s">
        <v>719</v>
      </c>
      <c r="F433" s="110" t="s">
        <v>1208</v>
      </c>
      <c r="G433" s="111">
        <v>59409.36</v>
      </c>
      <c r="H433" s="112">
        <v>0</v>
      </c>
      <c r="I433" s="112">
        <v>0</v>
      </c>
      <c r="J433" s="112">
        <v>0</v>
      </c>
      <c r="K433" s="112">
        <v>0</v>
      </c>
      <c r="L433" s="112">
        <v>0</v>
      </c>
      <c r="M433" s="112">
        <v>0</v>
      </c>
      <c r="N433" s="112">
        <v>0</v>
      </c>
      <c r="O433" s="112">
        <v>0</v>
      </c>
      <c r="P433" s="112">
        <v>0</v>
      </c>
      <c r="Q433" s="112">
        <v>0</v>
      </c>
      <c r="R433" s="112">
        <v>59409.36</v>
      </c>
      <c r="S433" s="112">
        <v>0</v>
      </c>
      <c r="T433" s="112">
        <v>0</v>
      </c>
      <c r="U433" s="112">
        <v>0</v>
      </c>
    </row>
    <row r="434" ht="13.5" customHeight="1" spans="1:21">
      <c r="A434" s="109"/>
      <c r="B434" s="109"/>
      <c r="C434" s="109"/>
      <c r="D434" s="110" t="s">
        <v>927</v>
      </c>
      <c r="E434" s="110" t="s">
        <v>479</v>
      </c>
      <c r="F434" s="109"/>
      <c r="G434" s="111">
        <v>52427.52</v>
      </c>
      <c r="H434" s="112">
        <v>0</v>
      </c>
      <c r="I434" s="112">
        <v>0</v>
      </c>
      <c r="J434" s="112">
        <v>0</v>
      </c>
      <c r="K434" s="112">
        <v>0</v>
      </c>
      <c r="L434" s="112">
        <v>0</v>
      </c>
      <c r="M434" s="112">
        <v>0</v>
      </c>
      <c r="N434" s="112">
        <v>0</v>
      </c>
      <c r="O434" s="112">
        <v>0</v>
      </c>
      <c r="P434" s="112">
        <v>0</v>
      </c>
      <c r="Q434" s="112">
        <v>0</v>
      </c>
      <c r="R434" s="112">
        <v>52427.52</v>
      </c>
      <c r="S434" s="112">
        <v>0</v>
      </c>
      <c r="T434" s="112">
        <v>0</v>
      </c>
      <c r="U434" s="112">
        <v>0</v>
      </c>
    </row>
    <row r="435" ht="13.5" customHeight="1" spans="1:21">
      <c r="A435" s="110" t="s">
        <v>708</v>
      </c>
      <c r="B435" s="109"/>
      <c r="C435" s="109"/>
      <c r="D435" s="109"/>
      <c r="E435" s="110" t="s">
        <v>709</v>
      </c>
      <c r="F435" s="109"/>
      <c r="G435" s="111">
        <v>52427.52</v>
      </c>
      <c r="H435" s="112">
        <v>0</v>
      </c>
      <c r="I435" s="112">
        <v>0</v>
      </c>
      <c r="J435" s="112">
        <v>0</v>
      </c>
      <c r="K435" s="112">
        <v>0</v>
      </c>
      <c r="L435" s="112">
        <v>0</v>
      </c>
      <c r="M435" s="112">
        <v>0</v>
      </c>
      <c r="N435" s="112">
        <v>0</v>
      </c>
      <c r="O435" s="112">
        <v>0</v>
      </c>
      <c r="P435" s="112">
        <v>0</v>
      </c>
      <c r="Q435" s="112">
        <v>0</v>
      </c>
      <c r="R435" s="112">
        <v>52427.52</v>
      </c>
      <c r="S435" s="112">
        <v>0</v>
      </c>
      <c r="T435" s="112">
        <v>0</v>
      </c>
      <c r="U435" s="112">
        <v>0</v>
      </c>
    </row>
    <row r="436" ht="13.5" customHeight="1" spans="1:21">
      <c r="A436" s="109"/>
      <c r="B436" s="110" t="s">
        <v>716</v>
      </c>
      <c r="C436" s="109"/>
      <c r="D436" s="109"/>
      <c r="E436" s="110" t="s">
        <v>717</v>
      </c>
      <c r="F436" s="109"/>
      <c r="G436" s="111">
        <v>52427.52</v>
      </c>
      <c r="H436" s="112">
        <v>0</v>
      </c>
      <c r="I436" s="112">
        <v>0</v>
      </c>
      <c r="J436" s="112">
        <v>0</v>
      </c>
      <c r="K436" s="112">
        <v>0</v>
      </c>
      <c r="L436" s="112">
        <v>0</v>
      </c>
      <c r="M436" s="112">
        <v>0</v>
      </c>
      <c r="N436" s="112">
        <v>0</v>
      </c>
      <c r="O436" s="112">
        <v>0</v>
      </c>
      <c r="P436" s="112">
        <v>0</v>
      </c>
      <c r="Q436" s="112">
        <v>0</v>
      </c>
      <c r="R436" s="112">
        <v>52427.52</v>
      </c>
      <c r="S436" s="112">
        <v>0</v>
      </c>
      <c r="T436" s="112">
        <v>0</v>
      </c>
      <c r="U436" s="112">
        <v>0</v>
      </c>
    </row>
    <row r="437" ht="13.5" customHeight="1" spans="1:21">
      <c r="A437" s="110" t="s">
        <v>708</v>
      </c>
      <c r="B437" s="110" t="s">
        <v>716</v>
      </c>
      <c r="C437" s="110" t="s">
        <v>1206</v>
      </c>
      <c r="D437" s="109"/>
      <c r="E437" s="110" t="s">
        <v>719</v>
      </c>
      <c r="F437" s="110" t="s">
        <v>1208</v>
      </c>
      <c r="G437" s="111">
        <v>52427.52</v>
      </c>
      <c r="H437" s="112">
        <v>0</v>
      </c>
      <c r="I437" s="112">
        <v>0</v>
      </c>
      <c r="J437" s="112">
        <v>0</v>
      </c>
      <c r="K437" s="112">
        <v>0</v>
      </c>
      <c r="L437" s="112">
        <v>0</v>
      </c>
      <c r="M437" s="112">
        <v>0</v>
      </c>
      <c r="N437" s="112">
        <v>0</v>
      </c>
      <c r="O437" s="112">
        <v>0</v>
      </c>
      <c r="P437" s="112">
        <v>0</v>
      </c>
      <c r="Q437" s="112">
        <v>0</v>
      </c>
      <c r="R437" s="112">
        <v>52427.52</v>
      </c>
      <c r="S437" s="112">
        <v>0</v>
      </c>
      <c r="T437" s="112">
        <v>0</v>
      </c>
      <c r="U437" s="112">
        <v>0</v>
      </c>
    </row>
    <row r="438" ht="13.5" customHeight="1" spans="1:21">
      <c r="A438" s="109"/>
      <c r="B438" s="109"/>
      <c r="C438" s="109"/>
      <c r="D438" s="110" t="s">
        <v>1254</v>
      </c>
      <c r="E438" s="110" t="s">
        <v>480</v>
      </c>
      <c r="F438" s="109"/>
      <c r="G438" s="111">
        <v>22057.92</v>
      </c>
      <c r="H438" s="112">
        <v>0</v>
      </c>
      <c r="I438" s="112">
        <v>0</v>
      </c>
      <c r="J438" s="112">
        <v>0</v>
      </c>
      <c r="K438" s="112">
        <v>0</v>
      </c>
      <c r="L438" s="112">
        <v>0</v>
      </c>
      <c r="M438" s="112">
        <v>0</v>
      </c>
      <c r="N438" s="112">
        <v>0</v>
      </c>
      <c r="O438" s="112">
        <v>0</v>
      </c>
      <c r="P438" s="112">
        <v>0</v>
      </c>
      <c r="Q438" s="112">
        <v>0</v>
      </c>
      <c r="R438" s="112">
        <v>22057.92</v>
      </c>
      <c r="S438" s="112">
        <v>0</v>
      </c>
      <c r="T438" s="112">
        <v>0</v>
      </c>
      <c r="U438" s="112">
        <v>0</v>
      </c>
    </row>
    <row r="439" ht="13.5" customHeight="1" spans="1:21">
      <c r="A439" s="110" t="s">
        <v>708</v>
      </c>
      <c r="B439" s="109"/>
      <c r="C439" s="109"/>
      <c r="D439" s="109"/>
      <c r="E439" s="110" t="s">
        <v>709</v>
      </c>
      <c r="F439" s="109"/>
      <c r="G439" s="111">
        <v>22057.92</v>
      </c>
      <c r="H439" s="112">
        <v>0</v>
      </c>
      <c r="I439" s="112">
        <v>0</v>
      </c>
      <c r="J439" s="112">
        <v>0</v>
      </c>
      <c r="K439" s="112">
        <v>0</v>
      </c>
      <c r="L439" s="112">
        <v>0</v>
      </c>
      <c r="M439" s="112">
        <v>0</v>
      </c>
      <c r="N439" s="112">
        <v>0</v>
      </c>
      <c r="O439" s="112">
        <v>0</v>
      </c>
      <c r="P439" s="112">
        <v>0</v>
      </c>
      <c r="Q439" s="112">
        <v>0</v>
      </c>
      <c r="R439" s="112">
        <v>22057.92</v>
      </c>
      <c r="S439" s="112">
        <v>0</v>
      </c>
      <c r="T439" s="112">
        <v>0</v>
      </c>
      <c r="U439" s="112">
        <v>0</v>
      </c>
    </row>
    <row r="440" ht="13.5" customHeight="1" spans="1:21">
      <c r="A440" s="109"/>
      <c r="B440" s="110" t="s">
        <v>716</v>
      </c>
      <c r="C440" s="109"/>
      <c r="D440" s="109"/>
      <c r="E440" s="110" t="s">
        <v>717</v>
      </c>
      <c r="F440" s="109"/>
      <c r="G440" s="111">
        <v>22057.92</v>
      </c>
      <c r="H440" s="112">
        <v>0</v>
      </c>
      <c r="I440" s="112">
        <v>0</v>
      </c>
      <c r="J440" s="112">
        <v>0</v>
      </c>
      <c r="K440" s="112">
        <v>0</v>
      </c>
      <c r="L440" s="112">
        <v>0</v>
      </c>
      <c r="M440" s="112">
        <v>0</v>
      </c>
      <c r="N440" s="112">
        <v>0</v>
      </c>
      <c r="O440" s="112">
        <v>0</v>
      </c>
      <c r="P440" s="112">
        <v>0</v>
      </c>
      <c r="Q440" s="112">
        <v>0</v>
      </c>
      <c r="R440" s="112">
        <v>22057.92</v>
      </c>
      <c r="S440" s="112">
        <v>0</v>
      </c>
      <c r="T440" s="112">
        <v>0</v>
      </c>
      <c r="U440" s="112">
        <v>0</v>
      </c>
    </row>
    <row r="441" ht="13.5" customHeight="1" spans="1:21">
      <c r="A441" s="110" t="s">
        <v>708</v>
      </c>
      <c r="B441" s="110" t="s">
        <v>716</v>
      </c>
      <c r="C441" s="110" t="s">
        <v>1206</v>
      </c>
      <c r="D441" s="109"/>
      <c r="E441" s="110" t="s">
        <v>719</v>
      </c>
      <c r="F441" s="110" t="s">
        <v>1208</v>
      </c>
      <c r="G441" s="111">
        <v>22057.92</v>
      </c>
      <c r="H441" s="112">
        <v>0</v>
      </c>
      <c r="I441" s="112">
        <v>0</v>
      </c>
      <c r="J441" s="112">
        <v>0</v>
      </c>
      <c r="K441" s="112">
        <v>0</v>
      </c>
      <c r="L441" s="112">
        <v>0</v>
      </c>
      <c r="M441" s="112">
        <v>0</v>
      </c>
      <c r="N441" s="112">
        <v>0</v>
      </c>
      <c r="O441" s="112">
        <v>0</v>
      </c>
      <c r="P441" s="112">
        <v>0</v>
      </c>
      <c r="Q441" s="112">
        <v>0</v>
      </c>
      <c r="R441" s="112">
        <v>22057.92</v>
      </c>
      <c r="S441" s="112">
        <v>0</v>
      </c>
      <c r="T441" s="112">
        <v>0</v>
      </c>
      <c r="U441" s="112">
        <v>0</v>
      </c>
    </row>
    <row r="442" ht="13.5" customHeight="1" spans="1:21">
      <c r="A442" s="109"/>
      <c r="B442" s="109"/>
      <c r="C442" s="109"/>
      <c r="D442" s="110" t="s">
        <v>928</v>
      </c>
      <c r="E442" s="110" t="s">
        <v>481</v>
      </c>
      <c r="F442" s="109"/>
      <c r="G442" s="111">
        <v>1522776</v>
      </c>
      <c r="H442" s="112">
        <v>0</v>
      </c>
      <c r="I442" s="112">
        <v>0</v>
      </c>
      <c r="J442" s="112">
        <v>0</v>
      </c>
      <c r="K442" s="112">
        <v>0</v>
      </c>
      <c r="L442" s="112">
        <v>14148</v>
      </c>
      <c r="M442" s="112">
        <v>0</v>
      </c>
      <c r="N442" s="112">
        <v>0</v>
      </c>
      <c r="O442" s="112">
        <v>0</v>
      </c>
      <c r="P442" s="112">
        <v>0</v>
      </c>
      <c r="Q442" s="112">
        <v>0</v>
      </c>
      <c r="R442" s="112">
        <v>1508628</v>
      </c>
      <c r="S442" s="112">
        <v>0</v>
      </c>
      <c r="T442" s="112">
        <v>0</v>
      </c>
      <c r="U442" s="112">
        <v>0</v>
      </c>
    </row>
    <row r="443" ht="13.5" customHeight="1" spans="1:21">
      <c r="A443" s="110" t="s">
        <v>506</v>
      </c>
      <c r="B443" s="109"/>
      <c r="C443" s="109"/>
      <c r="D443" s="109"/>
      <c r="E443" s="110" t="s">
        <v>507</v>
      </c>
      <c r="F443" s="109"/>
      <c r="G443" s="111">
        <v>1522776</v>
      </c>
      <c r="H443" s="112">
        <v>0</v>
      </c>
      <c r="I443" s="112">
        <v>0</v>
      </c>
      <c r="J443" s="112">
        <v>0</v>
      </c>
      <c r="K443" s="112">
        <v>0</v>
      </c>
      <c r="L443" s="112">
        <v>14148</v>
      </c>
      <c r="M443" s="112">
        <v>0</v>
      </c>
      <c r="N443" s="112">
        <v>0</v>
      </c>
      <c r="O443" s="112">
        <v>0</v>
      </c>
      <c r="P443" s="112">
        <v>0</v>
      </c>
      <c r="Q443" s="112">
        <v>0</v>
      </c>
      <c r="R443" s="112">
        <v>1508628</v>
      </c>
      <c r="S443" s="112">
        <v>0</v>
      </c>
      <c r="T443" s="112">
        <v>0</v>
      </c>
      <c r="U443" s="112">
        <v>0</v>
      </c>
    </row>
    <row r="444" ht="13.5" customHeight="1" spans="1:21">
      <c r="A444" s="109"/>
      <c r="B444" s="110" t="s">
        <v>511</v>
      </c>
      <c r="C444" s="109"/>
      <c r="D444" s="109"/>
      <c r="E444" s="110" t="s">
        <v>512</v>
      </c>
      <c r="F444" s="109"/>
      <c r="G444" s="111">
        <v>1522776</v>
      </c>
      <c r="H444" s="112">
        <v>0</v>
      </c>
      <c r="I444" s="112">
        <v>0</v>
      </c>
      <c r="J444" s="112">
        <v>0</v>
      </c>
      <c r="K444" s="112">
        <v>0</v>
      </c>
      <c r="L444" s="112">
        <v>14148</v>
      </c>
      <c r="M444" s="112">
        <v>0</v>
      </c>
      <c r="N444" s="112">
        <v>0</v>
      </c>
      <c r="O444" s="112">
        <v>0</v>
      </c>
      <c r="P444" s="112">
        <v>0</v>
      </c>
      <c r="Q444" s="112">
        <v>0</v>
      </c>
      <c r="R444" s="112">
        <v>1508628</v>
      </c>
      <c r="S444" s="112">
        <v>0</v>
      </c>
      <c r="T444" s="112">
        <v>0</v>
      </c>
      <c r="U444" s="112">
        <v>0</v>
      </c>
    </row>
    <row r="445" ht="13.5" customHeight="1" spans="1:21">
      <c r="A445" s="110" t="s">
        <v>506</v>
      </c>
      <c r="B445" s="110" t="s">
        <v>511</v>
      </c>
      <c r="C445" s="110" t="s">
        <v>1255</v>
      </c>
      <c r="D445" s="109"/>
      <c r="E445" s="110" t="s">
        <v>514</v>
      </c>
      <c r="F445" s="110" t="s">
        <v>1208</v>
      </c>
      <c r="G445" s="111">
        <v>1508628</v>
      </c>
      <c r="H445" s="112">
        <v>0</v>
      </c>
      <c r="I445" s="112">
        <v>0</v>
      </c>
      <c r="J445" s="112">
        <v>0</v>
      </c>
      <c r="K445" s="112">
        <v>0</v>
      </c>
      <c r="L445" s="112">
        <v>0</v>
      </c>
      <c r="M445" s="112">
        <v>0</v>
      </c>
      <c r="N445" s="112">
        <v>0</v>
      </c>
      <c r="O445" s="112">
        <v>0</v>
      </c>
      <c r="P445" s="112">
        <v>0</v>
      </c>
      <c r="Q445" s="112">
        <v>0</v>
      </c>
      <c r="R445" s="112">
        <v>1508628</v>
      </c>
      <c r="S445" s="112">
        <v>0</v>
      </c>
      <c r="T445" s="112">
        <v>0</v>
      </c>
      <c r="U445" s="112">
        <v>0</v>
      </c>
    </row>
    <row r="446" ht="13.5" customHeight="1" spans="1:21">
      <c r="A446" s="110" t="s">
        <v>506</v>
      </c>
      <c r="B446" s="110" t="s">
        <v>511</v>
      </c>
      <c r="C446" s="110" t="s">
        <v>1255</v>
      </c>
      <c r="D446" s="109"/>
      <c r="E446" s="110" t="s">
        <v>514</v>
      </c>
      <c r="F446" s="110" t="s">
        <v>1211</v>
      </c>
      <c r="G446" s="111">
        <v>14148</v>
      </c>
      <c r="H446" s="112">
        <v>0</v>
      </c>
      <c r="I446" s="112">
        <v>0</v>
      </c>
      <c r="J446" s="112">
        <v>0</v>
      </c>
      <c r="K446" s="112">
        <v>0</v>
      </c>
      <c r="L446" s="112">
        <v>14148</v>
      </c>
      <c r="M446" s="112">
        <v>0</v>
      </c>
      <c r="N446" s="112">
        <v>0</v>
      </c>
      <c r="O446" s="112">
        <v>0</v>
      </c>
      <c r="P446" s="112">
        <v>0</v>
      </c>
      <c r="Q446" s="112">
        <v>0</v>
      </c>
      <c r="R446" s="112">
        <v>0</v>
      </c>
      <c r="S446" s="112">
        <v>0</v>
      </c>
      <c r="T446" s="112">
        <v>0</v>
      </c>
      <c r="U446" s="112">
        <v>0</v>
      </c>
    </row>
    <row r="447" ht="13.5" customHeight="1" spans="1:21">
      <c r="A447" s="109"/>
      <c r="B447" s="109"/>
      <c r="C447" s="109"/>
      <c r="D447" s="110" t="s">
        <v>930</v>
      </c>
      <c r="E447" s="110" t="s">
        <v>482</v>
      </c>
      <c r="F447" s="109"/>
      <c r="G447" s="111">
        <v>120386.88</v>
      </c>
      <c r="H447" s="112">
        <v>0</v>
      </c>
      <c r="I447" s="112">
        <v>0</v>
      </c>
      <c r="J447" s="112">
        <v>0</v>
      </c>
      <c r="K447" s="112">
        <v>0</v>
      </c>
      <c r="L447" s="112">
        <v>0</v>
      </c>
      <c r="M447" s="112">
        <v>0</v>
      </c>
      <c r="N447" s="112">
        <v>0</v>
      </c>
      <c r="O447" s="112">
        <v>0</v>
      </c>
      <c r="P447" s="112">
        <v>0</v>
      </c>
      <c r="Q447" s="112">
        <v>0</v>
      </c>
      <c r="R447" s="112">
        <v>120386.88</v>
      </c>
      <c r="S447" s="112">
        <v>0</v>
      </c>
      <c r="T447" s="112">
        <v>0</v>
      </c>
      <c r="U447" s="112">
        <v>0</v>
      </c>
    </row>
    <row r="448" ht="13.5" customHeight="1" spans="1:21">
      <c r="A448" s="110" t="s">
        <v>708</v>
      </c>
      <c r="B448" s="109"/>
      <c r="C448" s="109"/>
      <c r="D448" s="109"/>
      <c r="E448" s="110" t="s">
        <v>709</v>
      </c>
      <c r="F448" s="109"/>
      <c r="G448" s="111">
        <v>120386.88</v>
      </c>
      <c r="H448" s="112">
        <v>0</v>
      </c>
      <c r="I448" s="112">
        <v>0</v>
      </c>
      <c r="J448" s="112">
        <v>0</v>
      </c>
      <c r="K448" s="112">
        <v>0</v>
      </c>
      <c r="L448" s="112">
        <v>0</v>
      </c>
      <c r="M448" s="112">
        <v>0</v>
      </c>
      <c r="N448" s="112">
        <v>0</v>
      </c>
      <c r="O448" s="112">
        <v>0</v>
      </c>
      <c r="P448" s="112">
        <v>0</v>
      </c>
      <c r="Q448" s="112">
        <v>0</v>
      </c>
      <c r="R448" s="112">
        <v>120386.88</v>
      </c>
      <c r="S448" s="112">
        <v>0</v>
      </c>
      <c r="T448" s="112">
        <v>0</v>
      </c>
      <c r="U448" s="112">
        <v>0</v>
      </c>
    </row>
    <row r="449" ht="13.5" customHeight="1" spans="1:21">
      <c r="A449" s="109"/>
      <c r="B449" s="110" t="s">
        <v>716</v>
      </c>
      <c r="C449" s="109"/>
      <c r="D449" s="109"/>
      <c r="E449" s="110" t="s">
        <v>717</v>
      </c>
      <c r="F449" s="109"/>
      <c r="G449" s="111">
        <v>120386.88</v>
      </c>
      <c r="H449" s="112">
        <v>0</v>
      </c>
      <c r="I449" s="112">
        <v>0</v>
      </c>
      <c r="J449" s="112">
        <v>0</v>
      </c>
      <c r="K449" s="112">
        <v>0</v>
      </c>
      <c r="L449" s="112">
        <v>0</v>
      </c>
      <c r="M449" s="112">
        <v>0</v>
      </c>
      <c r="N449" s="112">
        <v>0</v>
      </c>
      <c r="O449" s="112">
        <v>0</v>
      </c>
      <c r="P449" s="112">
        <v>0</v>
      </c>
      <c r="Q449" s="112">
        <v>0</v>
      </c>
      <c r="R449" s="112">
        <v>120386.88</v>
      </c>
      <c r="S449" s="112">
        <v>0</v>
      </c>
      <c r="T449" s="112">
        <v>0</v>
      </c>
      <c r="U449" s="112">
        <v>0</v>
      </c>
    </row>
    <row r="450" ht="13.5" customHeight="1" spans="1:21">
      <c r="A450" s="110" t="s">
        <v>708</v>
      </c>
      <c r="B450" s="110" t="s">
        <v>716</v>
      </c>
      <c r="C450" s="110" t="s">
        <v>1206</v>
      </c>
      <c r="D450" s="109"/>
      <c r="E450" s="110" t="s">
        <v>719</v>
      </c>
      <c r="F450" s="110" t="s">
        <v>1208</v>
      </c>
      <c r="G450" s="111">
        <v>120386.88</v>
      </c>
      <c r="H450" s="112">
        <v>0</v>
      </c>
      <c r="I450" s="112">
        <v>0</v>
      </c>
      <c r="J450" s="112">
        <v>0</v>
      </c>
      <c r="K450" s="112">
        <v>0</v>
      </c>
      <c r="L450" s="112">
        <v>0</v>
      </c>
      <c r="M450" s="112">
        <v>0</v>
      </c>
      <c r="N450" s="112">
        <v>0</v>
      </c>
      <c r="O450" s="112">
        <v>0</v>
      </c>
      <c r="P450" s="112">
        <v>0</v>
      </c>
      <c r="Q450" s="112">
        <v>0</v>
      </c>
      <c r="R450" s="112">
        <v>120386.88</v>
      </c>
      <c r="S450" s="112">
        <v>0</v>
      </c>
      <c r="T450" s="112">
        <v>0</v>
      </c>
      <c r="U450" s="112">
        <v>0</v>
      </c>
    </row>
    <row r="451" ht="13.5" customHeight="1" spans="1:21">
      <c r="A451" s="109"/>
      <c r="B451" s="109"/>
      <c r="C451" s="109"/>
      <c r="D451" s="110" t="s">
        <v>932</v>
      </c>
      <c r="E451" s="110" t="s">
        <v>483</v>
      </c>
      <c r="F451" s="109"/>
      <c r="G451" s="111">
        <v>185758.56</v>
      </c>
      <c r="H451" s="112">
        <v>0</v>
      </c>
      <c r="I451" s="112">
        <v>0</v>
      </c>
      <c r="J451" s="112">
        <v>0</v>
      </c>
      <c r="K451" s="112">
        <v>0</v>
      </c>
      <c r="L451" s="112">
        <v>9432</v>
      </c>
      <c r="M451" s="112">
        <v>0</v>
      </c>
      <c r="N451" s="112">
        <v>0</v>
      </c>
      <c r="O451" s="112">
        <v>0</v>
      </c>
      <c r="P451" s="112">
        <v>0</v>
      </c>
      <c r="Q451" s="112">
        <v>0</v>
      </c>
      <c r="R451" s="112">
        <v>176326.56</v>
      </c>
      <c r="S451" s="112">
        <v>0</v>
      </c>
      <c r="T451" s="112">
        <v>0</v>
      </c>
      <c r="U451" s="112">
        <v>0</v>
      </c>
    </row>
    <row r="452" ht="13.5" customHeight="1" spans="1:21">
      <c r="A452" s="110" t="s">
        <v>506</v>
      </c>
      <c r="B452" s="109"/>
      <c r="C452" s="109"/>
      <c r="D452" s="109"/>
      <c r="E452" s="110" t="s">
        <v>507</v>
      </c>
      <c r="F452" s="109"/>
      <c r="G452" s="111">
        <v>9432</v>
      </c>
      <c r="H452" s="112">
        <v>0</v>
      </c>
      <c r="I452" s="112">
        <v>0</v>
      </c>
      <c r="J452" s="112">
        <v>0</v>
      </c>
      <c r="K452" s="112">
        <v>0</v>
      </c>
      <c r="L452" s="112">
        <v>9432</v>
      </c>
      <c r="M452" s="112">
        <v>0</v>
      </c>
      <c r="N452" s="112">
        <v>0</v>
      </c>
      <c r="O452" s="112">
        <v>0</v>
      </c>
      <c r="P452" s="112">
        <v>0</v>
      </c>
      <c r="Q452" s="112">
        <v>0</v>
      </c>
      <c r="R452" s="112">
        <v>0</v>
      </c>
      <c r="S452" s="112">
        <v>0</v>
      </c>
      <c r="T452" s="112">
        <v>0</v>
      </c>
      <c r="U452" s="112">
        <v>0</v>
      </c>
    </row>
    <row r="453" ht="13.5" customHeight="1" spans="1:21">
      <c r="A453" s="109"/>
      <c r="B453" s="110" t="s">
        <v>515</v>
      </c>
      <c r="C453" s="109"/>
      <c r="D453" s="109"/>
      <c r="E453" s="110" t="s">
        <v>516</v>
      </c>
      <c r="F453" s="109"/>
      <c r="G453" s="111">
        <v>9432</v>
      </c>
      <c r="H453" s="112">
        <v>0</v>
      </c>
      <c r="I453" s="112">
        <v>0</v>
      </c>
      <c r="J453" s="112">
        <v>0</v>
      </c>
      <c r="K453" s="112">
        <v>0</v>
      </c>
      <c r="L453" s="112">
        <v>9432</v>
      </c>
      <c r="M453" s="112">
        <v>0</v>
      </c>
      <c r="N453" s="112">
        <v>0</v>
      </c>
      <c r="O453" s="112">
        <v>0</v>
      </c>
      <c r="P453" s="112">
        <v>0</v>
      </c>
      <c r="Q453" s="112">
        <v>0</v>
      </c>
      <c r="R453" s="112">
        <v>0</v>
      </c>
      <c r="S453" s="112">
        <v>0</v>
      </c>
      <c r="T453" s="112">
        <v>0</v>
      </c>
      <c r="U453" s="112">
        <v>0</v>
      </c>
    </row>
    <row r="454" ht="13.5" customHeight="1" spans="1:21">
      <c r="A454" s="110" t="s">
        <v>506</v>
      </c>
      <c r="B454" s="110" t="s">
        <v>515</v>
      </c>
      <c r="C454" s="110" t="s">
        <v>1256</v>
      </c>
      <c r="D454" s="109"/>
      <c r="E454" s="110" t="s">
        <v>518</v>
      </c>
      <c r="F454" s="110" t="s">
        <v>1211</v>
      </c>
      <c r="G454" s="111">
        <v>9432</v>
      </c>
      <c r="H454" s="112">
        <v>0</v>
      </c>
      <c r="I454" s="112">
        <v>0</v>
      </c>
      <c r="J454" s="112">
        <v>0</v>
      </c>
      <c r="K454" s="112">
        <v>0</v>
      </c>
      <c r="L454" s="112">
        <v>9432</v>
      </c>
      <c r="M454" s="112">
        <v>0</v>
      </c>
      <c r="N454" s="112">
        <v>0</v>
      </c>
      <c r="O454" s="112">
        <v>0</v>
      </c>
      <c r="P454" s="112">
        <v>0</v>
      </c>
      <c r="Q454" s="112">
        <v>0</v>
      </c>
      <c r="R454" s="112">
        <v>0</v>
      </c>
      <c r="S454" s="112">
        <v>0</v>
      </c>
      <c r="T454" s="112">
        <v>0</v>
      </c>
      <c r="U454" s="112">
        <v>0</v>
      </c>
    </row>
    <row r="455" ht="13.5" customHeight="1" spans="1:21">
      <c r="A455" s="110" t="s">
        <v>708</v>
      </c>
      <c r="B455" s="109"/>
      <c r="C455" s="109"/>
      <c r="D455" s="109"/>
      <c r="E455" s="110" t="s">
        <v>709</v>
      </c>
      <c r="F455" s="109"/>
      <c r="G455" s="111">
        <v>176326.56</v>
      </c>
      <c r="H455" s="112">
        <v>0</v>
      </c>
      <c r="I455" s="112">
        <v>0</v>
      </c>
      <c r="J455" s="112">
        <v>0</v>
      </c>
      <c r="K455" s="112">
        <v>0</v>
      </c>
      <c r="L455" s="112">
        <v>0</v>
      </c>
      <c r="M455" s="112">
        <v>0</v>
      </c>
      <c r="N455" s="112">
        <v>0</v>
      </c>
      <c r="O455" s="112">
        <v>0</v>
      </c>
      <c r="P455" s="112">
        <v>0</v>
      </c>
      <c r="Q455" s="112">
        <v>0</v>
      </c>
      <c r="R455" s="112">
        <v>176326.56</v>
      </c>
      <c r="S455" s="112">
        <v>0</v>
      </c>
      <c r="T455" s="112">
        <v>0</v>
      </c>
      <c r="U455" s="112">
        <v>0</v>
      </c>
    </row>
    <row r="456" ht="13.5" customHeight="1" spans="1:21">
      <c r="A456" s="109"/>
      <c r="B456" s="110" t="s">
        <v>716</v>
      </c>
      <c r="C456" s="109"/>
      <c r="D456" s="109"/>
      <c r="E456" s="110" t="s">
        <v>717</v>
      </c>
      <c r="F456" s="109"/>
      <c r="G456" s="111">
        <v>176326.56</v>
      </c>
      <c r="H456" s="112">
        <v>0</v>
      </c>
      <c r="I456" s="112">
        <v>0</v>
      </c>
      <c r="J456" s="112">
        <v>0</v>
      </c>
      <c r="K456" s="112">
        <v>0</v>
      </c>
      <c r="L456" s="112">
        <v>0</v>
      </c>
      <c r="M456" s="112">
        <v>0</v>
      </c>
      <c r="N456" s="112">
        <v>0</v>
      </c>
      <c r="O456" s="112">
        <v>0</v>
      </c>
      <c r="P456" s="112">
        <v>0</v>
      </c>
      <c r="Q456" s="112">
        <v>0</v>
      </c>
      <c r="R456" s="112">
        <v>176326.56</v>
      </c>
      <c r="S456" s="112">
        <v>0</v>
      </c>
      <c r="T456" s="112">
        <v>0</v>
      </c>
      <c r="U456" s="112">
        <v>0</v>
      </c>
    </row>
    <row r="457" ht="13.5" customHeight="1" spans="1:21">
      <c r="A457" s="110" t="s">
        <v>708</v>
      </c>
      <c r="B457" s="110" t="s">
        <v>716</v>
      </c>
      <c r="C457" s="110" t="s">
        <v>1206</v>
      </c>
      <c r="D457" s="109"/>
      <c r="E457" s="110" t="s">
        <v>719</v>
      </c>
      <c r="F457" s="110" t="s">
        <v>1208</v>
      </c>
      <c r="G457" s="111">
        <v>176326.56</v>
      </c>
      <c r="H457" s="112">
        <v>0</v>
      </c>
      <c r="I457" s="112">
        <v>0</v>
      </c>
      <c r="J457" s="112">
        <v>0</v>
      </c>
      <c r="K457" s="112">
        <v>0</v>
      </c>
      <c r="L457" s="112">
        <v>0</v>
      </c>
      <c r="M457" s="112">
        <v>0</v>
      </c>
      <c r="N457" s="112">
        <v>0</v>
      </c>
      <c r="O457" s="112">
        <v>0</v>
      </c>
      <c r="P457" s="112">
        <v>0</v>
      </c>
      <c r="Q457" s="112">
        <v>0</v>
      </c>
      <c r="R457" s="112">
        <v>176326.56</v>
      </c>
      <c r="S457" s="112">
        <v>0</v>
      </c>
      <c r="T457" s="112">
        <v>0</v>
      </c>
      <c r="U457" s="112">
        <v>0</v>
      </c>
    </row>
    <row r="458" ht="13.5" customHeight="1" spans="1:21">
      <c r="A458" s="109"/>
      <c r="B458" s="109"/>
      <c r="C458" s="109"/>
      <c r="D458" s="110" t="s">
        <v>933</v>
      </c>
      <c r="E458" s="110" t="s">
        <v>484</v>
      </c>
      <c r="F458" s="109"/>
      <c r="G458" s="111">
        <v>88756.56</v>
      </c>
      <c r="H458" s="112">
        <v>0</v>
      </c>
      <c r="I458" s="112">
        <v>0</v>
      </c>
      <c r="J458" s="112">
        <v>0</v>
      </c>
      <c r="K458" s="112">
        <v>0</v>
      </c>
      <c r="L458" s="112">
        <v>0</v>
      </c>
      <c r="M458" s="112">
        <v>0</v>
      </c>
      <c r="N458" s="112">
        <v>0</v>
      </c>
      <c r="O458" s="112">
        <v>0</v>
      </c>
      <c r="P458" s="112">
        <v>0</v>
      </c>
      <c r="Q458" s="112">
        <v>0</v>
      </c>
      <c r="R458" s="112">
        <v>88756.56</v>
      </c>
      <c r="S458" s="112">
        <v>0</v>
      </c>
      <c r="T458" s="112">
        <v>0</v>
      </c>
      <c r="U458" s="112">
        <v>0</v>
      </c>
    </row>
    <row r="459" ht="13.5" customHeight="1" spans="1:21">
      <c r="A459" s="110" t="s">
        <v>708</v>
      </c>
      <c r="B459" s="109"/>
      <c r="C459" s="109"/>
      <c r="D459" s="109"/>
      <c r="E459" s="110" t="s">
        <v>709</v>
      </c>
      <c r="F459" s="109"/>
      <c r="G459" s="111">
        <v>88756.56</v>
      </c>
      <c r="H459" s="112">
        <v>0</v>
      </c>
      <c r="I459" s="112">
        <v>0</v>
      </c>
      <c r="J459" s="112">
        <v>0</v>
      </c>
      <c r="K459" s="112">
        <v>0</v>
      </c>
      <c r="L459" s="112">
        <v>0</v>
      </c>
      <c r="M459" s="112">
        <v>0</v>
      </c>
      <c r="N459" s="112">
        <v>0</v>
      </c>
      <c r="O459" s="112">
        <v>0</v>
      </c>
      <c r="P459" s="112">
        <v>0</v>
      </c>
      <c r="Q459" s="112">
        <v>0</v>
      </c>
      <c r="R459" s="112">
        <v>88756.56</v>
      </c>
      <c r="S459" s="112">
        <v>0</v>
      </c>
      <c r="T459" s="112">
        <v>0</v>
      </c>
      <c r="U459" s="112">
        <v>0</v>
      </c>
    </row>
    <row r="460" ht="13.5" customHeight="1" spans="1:21">
      <c r="A460" s="109"/>
      <c r="B460" s="110" t="s">
        <v>716</v>
      </c>
      <c r="C460" s="109"/>
      <c r="D460" s="109"/>
      <c r="E460" s="110" t="s">
        <v>717</v>
      </c>
      <c r="F460" s="109"/>
      <c r="G460" s="111">
        <v>88756.56</v>
      </c>
      <c r="H460" s="112">
        <v>0</v>
      </c>
      <c r="I460" s="112">
        <v>0</v>
      </c>
      <c r="J460" s="112">
        <v>0</v>
      </c>
      <c r="K460" s="112">
        <v>0</v>
      </c>
      <c r="L460" s="112">
        <v>0</v>
      </c>
      <c r="M460" s="112">
        <v>0</v>
      </c>
      <c r="N460" s="112">
        <v>0</v>
      </c>
      <c r="O460" s="112">
        <v>0</v>
      </c>
      <c r="P460" s="112">
        <v>0</v>
      </c>
      <c r="Q460" s="112">
        <v>0</v>
      </c>
      <c r="R460" s="112">
        <v>88756.56</v>
      </c>
      <c r="S460" s="112">
        <v>0</v>
      </c>
      <c r="T460" s="112">
        <v>0</v>
      </c>
      <c r="U460" s="112">
        <v>0</v>
      </c>
    </row>
    <row r="461" ht="13.5" customHeight="1" spans="1:21">
      <c r="A461" s="110" t="s">
        <v>708</v>
      </c>
      <c r="B461" s="110" t="s">
        <v>716</v>
      </c>
      <c r="C461" s="110" t="s">
        <v>1206</v>
      </c>
      <c r="D461" s="109"/>
      <c r="E461" s="110" t="s">
        <v>719</v>
      </c>
      <c r="F461" s="110" t="s">
        <v>1208</v>
      </c>
      <c r="G461" s="111">
        <v>88756.56</v>
      </c>
      <c r="H461" s="112">
        <v>0</v>
      </c>
      <c r="I461" s="112">
        <v>0</v>
      </c>
      <c r="J461" s="112">
        <v>0</v>
      </c>
      <c r="K461" s="112">
        <v>0</v>
      </c>
      <c r="L461" s="112">
        <v>0</v>
      </c>
      <c r="M461" s="112">
        <v>0</v>
      </c>
      <c r="N461" s="112">
        <v>0</v>
      </c>
      <c r="O461" s="112">
        <v>0</v>
      </c>
      <c r="P461" s="112">
        <v>0</v>
      </c>
      <c r="Q461" s="112">
        <v>0</v>
      </c>
      <c r="R461" s="112">
        <v>88756.56</v>
      </c>
      <c r="S461" s="112">
        <v>0</v>
      </c>
      <c r="T461" s="112">
        <v>0</v>
      </c>
      <c r="U461" s="112">
        <v>0</v>
      </c>
    </row>
    <row r="462" ht="13.5" customHeight="1" spans="1:21">
      <c r="A462" s="109"/>
      <c r="B462" s="109"/>
      <c r="C462" s="109"/>
      <c r="D462" s="110" t="s">
        <v>934</v>
      </c>
      <c r="E462" s="110" t="s">
        <v>485</v>
      </c>
      <c r="F462" s="109"/>
      <c r="G462" s="111">
        <v>106274.88</v>
      </c>
      <c r="H462" s="112">
        <v>0</v>
      </c>
      <c r="I462" s="112">
        <v>0</v>
      </c>
      <c r="J462" s="112">
        <v>0</v>
      </c>
      <c r="K462" s="112">
        <v>0</v>
      </c>
      <c r="L462" s="112">
        <v>0</v>
      </c>
      <c r="M462" s="112">
        <v>0</v>
      </c>
      <c r="N462" s="112">
        <v>0</v>
      </c>
      <c r="O462" s="112">
        <v>0</v>
      </c>
      <c r="P462" s="112">
        <v>0</v>
      </c>
      <c r="Q462" s="112">
        <v>0</v>
      </c>
      <c r="R462" s="112">
        <v>106274.88</v>
      </c>
      <c r="S462" s="112">
        <v>0</v>
      </c>
      <c r="T462" s="112">
        <v>0</v>
      </c>
      <c r="U462" s="112">
        <v>0</v>
      </c>
    </row>
    <row r="463" ht="13.5" customHeight="1" spans="1:21">
      <c r="A463" s="110" t="s">
        <v>708</v>
      </c>
      <c r="B463" s="109"/>
      <c r="C463" s="109"/>
      <c r="D463" s="109"/>
      <c r="E463" s="110" t="s">
        <v>709</v>
      </c>
      <c r="F463" s="109"/>
      <c r="G463" s="111">
        <v>106274.88</v>
      </c>
      <c r="H463" s="112">
        <v>0</v>
      </c>
      <c r="I463" s="112">
        <v>0</v>
      </c>
      <c r="J463" s="112">
        <v>0</v>
      </c>
      <c r="K463" s="112">
        <v>0</v>
      </c>
      <c r="L463" s="112">
        <v>0</v>
      </c>
      <c r="M463" s="112">
        <v>0</v>
      </c>
      <c r="N463" s="112">
        <v>0</v>
      </c>
      <c r="O463" s="112">
        <v>0</v>
      </c>
      <c r="P463" s="112">
        <v>0</v>
      </c>
      <c r="Q463" s="112">
        <v>0</v>
      </c>
      <c r="R463" s="112">
        <v>106274.88</v>
      </c>
      <c r="S463" s="112">
        <v>0</v>
      </c>
      <c r="T463" s="112">
        <v>0</v>
      </c>
      <c r="U463" s="112">
        <v>0</v>
      </c>
    </row>
    <row r="464" ht="13.5" customHeight="1" spans="1:21">
      <c r="A464" s="109"/>
      <c r="B464" s="110" t="s">
        <v>716</v>
      </c>
      <c r="C464" s="109"/>
      <c r="D464" s="109"/>
      <c r="E464" s="110" t="s">
        <v>717</v>
      </c>
      <c r="F464" s="109"/>
      <c r="G464" s="111">
        <v>106274.88</v>
      </c>
      <c r="H464" s="112">
        <v>0</v>
      </c>
      <c r="I464" s="112">
        <v>0</v>
      </c>
      <c r="J464" s="112">
        <v>0</v>
      </c>
      <c r="K464" s="112">
        <v>0</v>
      </c>
      <c r="L464" s="112">
        <v>0</v>
      </c>
      <c r="M464" s="112">
        <v>0</v>
      </c>
      <c r="N464" s="112">
        <v>0</v>
      </c>
      <c r="O464" s="112">
        <v>0</v>
      </c>
      <c r="P464" s="112">
        <v>0</v>
      </c>
      <c r="Q464" s="112">
        <v>0</v>
      </c>
      <c r="R464" s="112">
        <v>106274.88</v>
      </c>
      <c r="S464" s="112">
        <v>0</v>
      </c>
      <c r="T464" s="112">
        <v>0</v>
      </c>
      <c r="U464" s="112">
        <v>0</v>
      </c>
    </row>
    <row r="465" ht="13.5" customHeight="1" spans="1:21">
      <c r="A465" s="110" t="s">
        <v>708</v>
      </c>
      <c r="B465" s="110" t="s">
        <v>716</v>
      </c>
      <c r="C465" s="110" t="s">
        <v>1206</v>
      </c>
      <c r="D465" s="109"/>
      <c r="E465" s="110" t="s">
        <v>719</v>
      </c>
      <c r="F465" s="110" t="s">
        <v>1208</v>
      </c>
      <c r="G465" s="111">
        <v>106274.88</v>
      </c>
      <c r="H465" s="112">
        <v>0</v>
      </c>
      <c r="I465" s="112">
        <v>0</v>
      </c>
      <c r="J465" s="112">
        <v>0</v>
      </c>
      <c r="K465" s="112">
        <v>0</v>
      </c>
      <c r="L465" s="112">
        <v>0</v>
      </c>
      <c r="M465" s="112">
        <v>0</v>
      </c>
      <c r="N465" s="112">
        <v>0</v>
      </c>
      <c r="O465" s="112">
        <v>0</v>
      </c>
      <c r="P465" s="112">
        <v>0</v>
      </c>
      <c r="Q465" s="112">
        <v>0</v>
      </c>
      <c r="R465" s="112">
        <v>106274.88</v>
      </c>
      <c r="S465" s="112">
        <v>0</v>
      </c>
      <c r="T465" s="112">
        <v>0</v>
      </c>
      <c r="U465" s="112">
        <v>0</v>
      </c>
    </row>
    <row r="466" ht="13.5" customHeight="1" spans="1:21">
      <c r="A466" s="109"/>
      <c r="B466" s="109"/>
      <c r="C466" s="109"/>
      <c r="D466" s="110" t="s">
        <v>935</v>
      </c>
      <c r="E466" s="110" t="s">
        <v>486</v>
      </c>
      <c r="F466" s="109"/>
      <c r="G466" s="111">
        <v>73470.24</v>
      </c>
      <c r="H466" s="112">
        <v>0</v>
      </c>
      <c r="I466" s="112">
        <v>0</v>
      </c>
      <c r="J466" s="112">
        <v>0</v>
      </c>
      <c r="K466" s="112">
        <v>0</v>
      </c>
      <c r="L466" s="112">
        <v>0</v>
      </c>
      <c r="M466" s="112">
        <v>0</v>
      </c>
      <c r="N466" s="112">
        <v>0</v>
      </c>
      <c r="O466" s="112">
        <v>0</v>
      </c>
      <c r="P466" s="112">
        <v>0</v>
      </c>
      <c r="Q466" s="112">
        <v>0</v>
      </c>
      <c r="R466" s="112">
        <v>73470.24</v>
      </c>
      <c r="S466" s="112">
        <v>0</v>
      </c>
      <c r="T466" s="112">
        <v>0</v>
      </c>
      <c r="U466" s="112">
        <v>0</v>
      </c>
    </row>
    <row r="467" ht="13.5" customHeight="1" spans="1:21">
      <c r="A467" s="110" t="s">
        <v>708</v>
      </c>
      <c r="B467" s="109"/>
      <c r="C467" s="109"/>
      <c r="D467" s="109"/>
      <c r="E467" s="110" t="s">
        <v>709</v>
      </c>
      <c r="F467" s="109"/>
      <c r="G467" s="111">
        <v>73470.24</v>
      </c>
      <c r="H467" s="112">
        <v>0</v>
      </c>
      <c r="I467" s="112">
        <v>0</v>
      </c>
      <c r="J467" s="112">
        <v>0</v>
      </c>
      <c r="K467" s="112">
        <v>0</v>
      </c>
      <c r="L467" s="112">
        <v>0</v>
      </c>
      <c r="M467" s="112">
        <v>0</v>
      </c>
      <c r="N467" s="112">
        <v>0</v>
      </c>
      <c r="O467" s="112">
        <v>0</v>
      </c>
      <c r="P467" s="112">
        <v>0</v>
      </c>
      <c r="Q467" s="112">
        <v>0</v>
      </c>
      <c r="R467" s="112">
        <v>73470.24</v>
      </c>
      <c r="S467" s="112">
        <v>0</v>
      </c>
      <c r="T467" s="112">
        <v>0</v>
      </c>
      <c r="U467" s="112">
        <v>0</v>
      </c>
    </row>
    <row r="468" ht="13.5" customHeight="1" spans="1:21">
      <c r="A468" s="109"/>
      <c r="B468" s="110" t="s">
        <v>716</v>
      </c>
      <c r="C468" s="109"/>
      <c r="D468" s="109"/>
      <c r="E468" s="110" t="s">
        <v>717</v>
      </c>
      <c r="F468" s="109"/>
      <c r="G468" s="111">
        <v>73470.24</v>
      </c>
      <c r="H468" s="112">
        <v>0</v>
      </c>
      <c r="I468" s="112">
        <v>0</v>
      </c>
      <c r="J468" s="112">
        <v>0</v>
      </c>
      <c r="K468" s="112">
        <v>0</v>
      </c>
      <c r="L468" s="112">
        <v>0</v>
      </c>
      <c r="M468" s="112">
        <v>0</v>
      </c>
      <c r="N468" s="112">
        <v>0</v>
      </c>
      <c r="O468" s="112">
        <v>0</v>
      </c>
      <c r="P468" s="112">
        <v>0</v>
      </c>
      <c r="Q468" s="112">
        <v>0</v>
      </c>
      <c r="R468" s="112">
        <v>73470.24</v>
      </c>
      <c r="S468" s="112">
        <v>0</v>
      </c>
      <c r="T468" s="112">
        <v>0</v>
      </c>
      <c r="U468" s="112">
        <v>0</v>
      </c>
    </row>
    <row r="469" ht="13.5" customHeight="1" spans="1:21">
      <c r="A469" s="110" t="s">
        <v>708</v>
      </c>
      <c r="B469" s="110" t="s">
        <v>716</v>
      </c>
      <c r="C469" s="110" t="s">
        <v>1206</v>
      </c>
      <c r="D469" s="109"/>
      <c r="E469" s="110" t="s">
        <v>719</v>
      </c>
      <c r="F469" s="110" t="s">
        <v>1208</v>
      </c>
      <c r="G469" s="111">
        <v>73470.24</v>
      </c>
      <c r="H469" s="112">
        <v>0</v>
      </c>
      <c r="I469" s="112">
        <v>0</v>
      </c>
      <c r="J469" s="112">
        <v>0</v>
      </c>
      <c r="K469" s="112">
        <v>0</v>
      </c>
      <c r="L469" s="112">
        <v>0</v>
      </c>
      <c r="M469" s="112">
        <v>0</v>
      </c>
      <c r="N469" s="112">
        <v>0</v>
      </c>
      <c r="O469" s="112">
        <v>0</v>
      </c>
      <c r="P469" s="112">
        <v>0</v>
      </c>
      <c r="Q469" s="112">
        <v>0</v>
      </c>
      <c r="R469" s="112">
        <v>73470.24</v>
      </c>
      <c r="S469" s="112">
        <v>0</v>
      </c>
      <c r="T469" s="112">
        <v>0</v>
      </c>
      <c r="U469" s="112">
        <v>0</v>
      </c>
    </row>
    <row r="470" ht="13.5" customHeight="1" spans="1:21">
      <c r="A470" s="109"/>
      <c r="B470" s="109"/>
      <c r="C470" s="109"/>
      <c r="D470" s="110" t="s">
        <v>936</v>
      </c>
      <c r="E470" s="110" t="s">
        <v>487</v>
      </c>
      <c r="F470" s="109"/>
      <c r="G470" s="111">
        <v>71282.16</v>
      </c>
      <c r="H470" s="112">
        <v>0</v>
      </c>
      <c r="I470" s="112">
        <v>0</v>
      </c>
      <c r="J470" s="112">
        <v>0</v>
      </c>
      <c r="K470" s="112">
        <v>0</v>
      </c>
      <c r="L470" s="112">
        <v>4716</v>
      </c>
      <c r="M470" s="112">
        <v>0</v>
      </c>
      <c r="N470" s="112">
        <v>0</v>
      </c>
      <c r="O470" s="112">
        <v>0</v>
      </c>
      <c r="P470" s="112">
        <v>0</v>
      </c>
      <c r="Q470" s="112">
        <v>0</v>
      </c>
      <c r="R470" s="112">
        <v>66566.16</v>
      </c>
      <c r="S470" s="112">
        <v>0</v>
      </c>
      <c r="T470" s="112">
        <v>0</v>
      </c>
      <c r="U470" s="112">
        <v>0</v>
      </c>
    </row>
    <row r="471" ht="13.5" customHeight="1" spans="1:21">
      <c r="A471" s="110" t="s">
        <v>506</v>
      </c>
      <c r="B471" s="109"/>
      <c r="C471" s="109"/>
      <c r="D471" s="109"/>
      <c r="E471" s="110" t="s">
        <v>507</v>
      </c>
      <c r="F471" s="109"/>
      <c r="G471" s="111">
        <v>4716</v>
      </c>
      <c r="H471" s="112">
        <v>0</v>
      </c>
      <c r="I471" s="112">
        <v>0</v>
      </c>
      <c r="J471" s="112">
        <v>0</v>
      </c>
      <c r="K471" s="112">
        <v>0</v>
      </c>
      <c r="L471" s="112">
        <v>4716</v>
      </c>
      <c r="M471" s="112">
        <v>0</v>
      </c>
      <c r="N471" s="112">
        <v>0</v>
      </c>
      <c r="O471" s="112">
        <v>0</v>
      </c>
      <c r="P471" s="112">
        <v>0</v>
      </c>
      <c r="Q471" s="112">
        <v>0</v>
      </c>
      <c r="R471" s="112">
        <v>0</v>
      </c>
      <c r="S471" s="112">
        <v>0</v>
      </c>
      <c r="T471" s="112">
        <v>0</v>
      </c>
      <c r="U471" s="112">
        <v>0</v>
      </c>
    </row>
    <row r="472" ht="13.5" customHeight="1" spans="1:21">
      <c r="A472" s="109"/>
      <c r="B472" s="110" t="s">
        <v>515</v>
      </c>
      <c r="C472" s="109"/>
      <c r="D472" s="109"/>
      <c r="E472" s="110" t="s">
        <v>516</v>
      </c>
      <c r="F472" s="109"/>
      <c r="G472" s="111">
        <v>4716</v>
      </c>
      <c r="H472" s="112">
        <v>0</v>
      </c>
      <c r="I472" s="112">
        <v>0</v>
      </c>
      <c r="J472" s="112">
        <v>0</v>
      </c>
      <c r="K472" s="112">
        <v>0</v>
      </c>
      <c r="L472" s="112">
        <v>4716</v>
      </c>
      <c r="M472" s="112">
        <v>0</v>
      </c>
      <c r="N472" s="112">
        <v>0</v>
      </c>
      <c r="O472" s="112">
        <v>0</v>
      </c>
      <c r="P472" s="112">
        <v>0</v>
      </c>
      <c r="Q472" s="112">
        <v>0</v>
      </c>
      <c r="R472" s="112">
        <v>0</v>
      </c>
      <c r="S472" s="112">
        <v>0</v>
      </c>
      <c r="T472" s="112">
        <v>0</v>
      </c>
      <c r="U472" s="112">
        <v>0</v>
      </c>
    </row>
    <row r="473" ht="13.5" customHeight="1" spans="1:21">
      <c r="A473" s="110" t="s">
        <v>506</v>
      </c>
      <c r="B473" s="110" t="s">
        <v>515</v>
      </c>
      <c r="C473" s="110" t="s">
        <v>1256</v>
      </c>
      <c r="D473" s="109"/>
      <c r="E473" s="110" t="s">
        <v>518</v>
      </c>
      <c r="F473" s="110" t="s">
        <v>1211</v>
      </c>
      <c r="G473" s="111">
        <v>4716</v>
      </c>
      <c r="H473" s="112">
        <v>0</v>
      </c>
      <c r="I473" s="112">
        <v>0</v>
      </c>
      <c r="J473" s="112">
        <v>0</v>
      </c>
      <c r="K473" s="112">
        <v>0</v>
      </c>
      <c r="L473" s="112">
        <v>4716</v>
      </c>
      <c r="M473" s="112">
        <v>0</v>
      </c>
      <c r="N473" s="112">
        <v>0</v>
      </c>
      <c r="O473" s="112">
        <v>0</v>
      </c>
      <c r="P473" s="112">
        <v>0</v>
      </c>
      <c r="Q473" s="112">
        <v>0</v>
      </c>
      <c r="R473" s="112">
        <v>0</v>
      </c>
      <c r="S473" s="112">
        <v>0</v>
      </c>
      <c r="T473" s="112">
        <v>0</v>
      </c>
      <c r="U473" s="112">
        <v>0</v>
      </c>
    </row>
    <row r="474" ht="13.5" customHeight="1" spans="1:21">
      <c r="A474" s="110" t="s">
        <v>708</v>
      </c>
      <c r="B474" s="109"/>
      <c r="C474" s="109"/>
      <c r="D474" s="109"/>
      <c r="E474" s="110" t="s">
        <v>709</v>
      </c>
      <c r="F474" s="109"/>
      <c r="G474" s="111">
        <v>66566.16</v>
      </c>
      <c r="H474" s="112">
        <v>0</v>
      </c>
      <c r="I474" s="112">
        <v>0</v>
      </c>
      <c r="J474" s="112">
        <v>0</v>
      </c>
      <c r="K474" s="112">
        <v>0</v>
      </c>
      <c r="L474" s="112">
        <v>0</v>
      </c>
      <c r="M474" s="112">
        <v>0</v>
      </c>
      <c r="N474" s="112">
        <v>0</v>
      </c>
      <c r="O474" s="112">
        <v>0</v>
      </c>
      <c r="P474" s="112">
        <v>0</v>
      </c>
      <c r="Q474" s="112">
        <v>0</v>
      </c>
      <c r="R474" s="112">
        <v>66566.16</v>
      </c>
      <c r="S474" s="112">
        <v>0</v>
      </c>
      <c r="T474" s="112">
        <v>0</v>
      </c>
      <c r="U474" s="112">
        <v>0</v>
      </c>
    </row>
    <row r="475" ht="13.5" customHeight="1" spans="1:21">
      <c r="A475" s="109"/>
      <c r="B475" s="110" t="s">
        <v>716</v>
      </c>
      <c r="C475" s="109"/>
      <c r="D475" s="109"/>
      <c r="E475" s="110" t="s">
        <v>717</v>
      </c>
      <c r="F475" s="109"/>
      <c r="G475" s="111">
        <v>66566.16</v>
      </c>
      <c r="H475" s="112">
        <v>0</v>
      </c>
      <c r="I475" s="112">
        <v>0</v>
      </c>
      <c r="J475" s="112">
        <v>0</v>
      </c>
      <c r="K475" s="112">
        <v>0</v>
      </c>
      <c r="L475" s="112">
        <v>0</v>
      </c>
      <c r="M475" s="112">
        <v>0</v>
      </c>
      <c r="N475" s="112">
        <v>0</v>
      </c>
      <c r="O475" s="112">
        <v>0</v>
      </c>
      <c r="P475" s="112">
        <v>0</v>
      </c>
      <c r="Q475" s="112">
        <v>0</v>
      </c>
      <c r="R475" s="112">
        <v>66566.16</v>
      </c>
      <c r="S475" s="112">
        <v>0</v>
      </c>
      <c r="T475" s="112">
        <v>0</v>
      </c>
      <c r="U475" s="112">
        <v>0</v>
      </c>
    </row>
    <row r="476" ht="13.5" customHeight="1" spans="1:21">
      <c r="A476" s="110" t="s">
        <v>708</v>
      </c>
      <c r="B476" s="110" t="s">
        <v>716</v>
      </c>
      <c r="C476" s="110" t="s">
        <v>1206</v>
      </c>
      <c r="D476" s="109"/>
      <c r="E476" s="110" t="s">
        <v>719</v>
      </c>
      <c r="F476" s="110" t="s">
        <v>1208</v>
      </c>
      <c r="G476" s="111">
        <v>66566.16</v>
      </c>
      <c r="H476" s="112">
        <v>0</v>
      </c>
      <c r="I476" s="112">
        <v>0</v>
      </c>
      <c r="J476" s="112">
        <v>0</v>
      </c>
      <c r="K476" s="112">
        <v>0</v>
      </c>
      <c r="L476" s="112">
        <v>0</v>
      </c>
      <c r="M476" s="112">
        <v>0</v>
      </c>
      <c r="N476" s="112">
        <v>0</v>
      </c>
      <c r="O476" s="112">
        <v>0</v>
      </c>
      <c r="P476" s="112">
        <v>0</v>
      </c>
      <c r="Q476" s="112">
        <v>0</v>
      </c>
      <c r="R476" s="112">
        <v>66566.16</v>
      </c>
      <c r="S476" s="112">
        <v>0</v>
      </c>
      <c r="T476" s="112">
        <v>0</v>
      </c>
      <c r="U476" s="112">
        <v>0</v>
      </c>
    </row>
    <row r="477" ht="13.5" customHeight="1" spans="1:21">
      <c r="A477" s="109"/>
      <c r="B477" s="109"/>
      <c r="C477" s="109"/>
      <c r="D477" s="110" t="s">
        <v>937</v>
      </c>
      <c r="E477" s="110" t="s">
        <v>488</v>
      </c>
      <c r="F477" s="109"/>
      <c r="G477" s="111">
        <v>90934.56</v>
      </c>
      <c r="H477" s="112">
        <v>0</v>
      </c>
      <c r="I477" s="112">
        <v>0</v>
      </c>
      <c r="J477" s="112">
        <v>0</v>
      </c>
      <c r="K477" s="112">
        <v>0</v>
      </c>
      <c r="L477" s="112">
        <v>0</v>
      </c>
      <c r="M477" s="112">
        <v>0</v>
      </c>
      <c r="N477" s="112">
        <v>0</v>
      </c>
      <c r="O477" s="112">
        <v>0</v>
      </c>
      <c r="P477" s="112">
        <v>0</v>
      </c>
      <c r="Q477" s="112">
        <v>0</v>
      </c>
      <c r="R477" s="112">
        <v>90934.56</v>
      </c>
      <c r="S477" s="112">
        <v>0</v>
      </c>
      <c r="T477" s="112">
        <v>0</v>
      </c>
      <c r="U477" s="112">
        <v>0</v>
      </c>
    </row>
    <row r="478" ht="13.5" customHeight="1" spans="1:21">
      <c r="A478" s="110" t="s">
        <v>708</v>
      </c>
      <c r="B478" s="109"/>
      <c r="C478" s="109"/>
      <c r="D478" s="109"/>
      <c r="E478" s="110" t="s">
        <v>709</v>
      </c>
      <c r="F478" s="109"/>
      <c r="G478" s="111">
        <v>90934.56</v>
      </c>
      <c r="H478" s="112">
        <v>0</v>
      </c>
      <c r="I478" s="112">
        <v>0</v>
      </c>
      <c r="J478" s="112">
        <v>0</v>
      </c>
      <c r="K478" s="112">
        <v>0</v>
      </c>
      <c r="L478" s="112">
        <v>0</v>
      </c>
      <c r="M478" s="112">
        <v>0</v>
      </c>
      <c r="N478" s="112">
        <v>0</v>
      </c>
      <c r="O478" s="112">
        <v>0</v>
      </c>
      <c r="P478" s="112">
        <v>0</v>
      </c>
      <c r="Q478" s="112">
        <v>0</v>
      </c>
      <c r="R478" s="112">
        <v>90934.56</v>
      </c>
      <c r="S478" s="112">
        <v>0</v>
      </c>
      <c r="T478" s="112">
        <v>0</v>
      </c>
      <c r="U478" s="112">
        <v>0</v>
      </c>
    </row>
    <row r="479" ht="13.5" customHeight="1" spans="1:21">
      <c r="A479" s="109"/>
      <c r="B479" s="110" t="s">
        <v>716</v>
      </c>
      <c r="C479" s="109"/>
      <c r="D479" s="109"/>
      <c r="E479" s="110" t="s">
        <v>717</v>
      </c>
      <c r="F479" s="109"/>
      <c r="G479" s="111">
        <v>90934.56</v>
      </c>
      <c r="H479" s="112">
        <v>0</v>
      </c>
      <c r="I479" s="112">
        <v>0</v>
      </c>
      <c r="J479" s="112">
        <v>0</v>
      </c>
      <c r="K479" s="112">
        <v>0</v>
      </c>
      <c r="L479" s="112">
        <v>0</v>
      </c>
      <c r="M479" s="112">
        <v>0</v>
      </c>
      <c r="N479" s="112">
        <v>0</v>
      </c>
      <c r="O479" s="112">
        <v>0</v>
      </c>
      <c r="P479" s="112">
        <v>0</v>
      </c>
      <c r="Q479" s="112">
        <v>0</v>
      </c>
      <c r="R479" s="112">
        <v>90934.56</v>
      </c>
      <c r="S479" s="112">
        <v>0</v>
      </c>
      <c r="T479" s="112">
        <v>0</v>
      </c>
      <c r="U479" s="112">
        <v>0</v>
      </c>
    </row>
    <row r="480" ht="13.5" customHeight="1" spans="1:21">
      <c r="A480" s="110" t="s">
        <v>708</v>
      </c>
      <c r="B480" s="110" t="s">
        <v>716</v>
      </c>
      <c r="C480" s="110" t="s">
        <v>1206</v>
      </c>
      <c r="D480" s="109"/>
      <c r="E480" s="110" t="s">
        <v>719</v>
      </c>
      <c r="F480" s="110" t="s">
        <v>1208</v>
      </c>
      <c r="G480" s="111">
        <v>90934.56</v>
      </c>
      <c r="H480" s="112">
        <v>0</v>
      </c>
      <c r="I480" s="112">
        <v>0</v>
      </c>
      <c r="J480" s="112">
        <v>0</v>
      </c>
      <c r="K480" s="112">
        <v>0</v>
      </c>
      <c r="L480" s="112">
        <v>0</v>
      </c>
      <c r="M480" s="112">
        <v>0</v>
      </c>
      <c r="N480" s="112">
        <v>0</v>
      </c>
      <c r="O480" s="112">
        <v>0</v>
      </c>
      <c r="P480" s="112">
        <v>0</v>
      </c>
      <c r="Q480" s="112">
        <v>0</v>
      </c>
      <c r="R480" s="112">
        <v>90934.56</v>
      </c>
      <c r="S480" s="112">
        <v>0</v>
      </c>
      <c r="T480" s="112">
        <v>0</v>
      </c>
      <c r="U480" s="112">
        <v>0</v>
      </c>
    </row>
    <row r="481" ht="13.5" customHeight="1" spans="1:21">
      <c r="A481" s="109"/>
      <c r="B481" s="109"/>
      <c r="C481" s="109"/>
      <c r="D481" s="110" t="s">
        <v>938</v>
      </c>
      <c r="E481" s="110" t="s">
        <v>489</v>
      </c>
      <c r="F481" s="109"/>
      <c r="G481" s="111">
        <v>134064</v>
      </c>
      <c r="H481" s="112">
        <v>0</v>
      </c>
      <c r="I481" s="112">
        <v>0</v>
      </c>
      <c r="J481" s="112">
        <v>0</v>
      </c>
      <c r="K481" s="112">
        <v>0</v>
      </c>
      <c r="L481" s="112">
        <v>0</v>
      </c>
      <c r="M481" s="112">
        <v>0</v>
      </c>
      <c r="N481" s="112">
        <v>0</v>
      </c>
      <c r="O481" s="112">
        <v>0</v>
      </c>
      <c r="P481" s="112">
        <v>0</v>
      </c>
      <c r="Q481" s="112">
        <v>0</v>
      </c>
      <c r="R481" s="112">
        <v>134064</v>
      </c>
      <c r="S481" s="112">
        <v>0</v>
      </c>
      <c r="T481" s="112">
        <v>0</v>
      </c>
      <c r="U481" s="112">
        <v>0</v>
      </c>
    </row>
    <row r="482" ht="13.5" customHeight="1" spans="1:21">
      <c r="A482" s="110" t="s">
        <v>708</v>
      </c>
      <c r="B482" s="109"/>
      <c r="C482" s="109"/>
      <c r="D482" s="109"/>
      <c r="E482" s="110" t="s">
        <v>709</v>
      </c>
      <c r="F482" s="109"/>
      <c r="G482" s="111">
        <v>134064</v>
      </c>
      <c r="H482" s="112">
        <v>0</v>
      </c>
      <c r="I482" s="112">
        <v>0</v>
      </c>
      <c r="J482" s="112">
        <v>0</v>
      </c>
      <c r="K482" s="112">
        <v>0</v>
      </c>
      <c r="L482" s="112">
        <v>0</v>
      </c>
      <c r="M482" s="112">
        <v>0</v>
      </c>
      <c r="N482" s="112">
        <v>0</v>
      </c>
      <c r="O482" s="112">
        <v>0</v>
      </c>
      <c r="P482" s="112">
        <v>0</v>
      </c>
      <c r="Q482" s="112">
        <v>0</v>
      </c>
      <c r="R482" s="112">
        <v>134064</v>
      </c>
      <c r="S482" s="112">
        <v>0</v>
      </c>
      <c r="T482" s="112">
        <v>0</v>
      </c>
      <c r="U482" s="112">
        <v>0</v>
      </c>
    </row>
    <row r="483" ht="13.5" customHeight="1" spans="1:21">
      <c r="A483" s="109"/>
      <c r="B483" s="110" t="s">
        <v>716</v>
      </c>
      <c r="C483" s="109"/>
      <c r="D483" s="109"/>
      <c r="E483" s="110" t="s">
        <v>717</v>
      </c>
      <c r="F483" s="109"/>
      <c r="G483" s="111">
        <v>134064</v>
      </c>
      <c r="H483" s="112">
        <v>0</v>
      </c>
      <c r="I483" s="112">
        <v>0</v>
      </c>
      <c r="J483" s="112">
        <v>0</v>
      </c>
      <c r="K483" s="112">
        <v>0</v>
      </c>
      <c r="L483" s="112">
        <v>0</v>
      </c>
      <c r="M483" s="112">
        <v>0</v>
      </c>
      <c r="N483" s="112">
        <v>0</v>
      </c>
      <c r="O483" s="112">
        <v>0</v>
      </c>
      <c r="P483" s="112">
        <v>0</v>
      </c>
      <c r="Q483" s="112">
        <v>0</v>
      </c>
      <c r="R483" s="112">
        <v>134064</v>
      </c>
      <c r="S483" s="112">
        <v>0</v>
      </c>
      <c r="T483" s="112">
        <v>0</v>
      </c>
      <c r="U483" s="112">
        <v>0</v>
      </c>
    </row>
    <row r="484" ht="13.5" customHeight="1" spans="1:21">
      <c r="A484" s="110" t="s">
        <v>708</v>
      </c>
      <c r="B484" s="110" t="s">
        <v>716</v>
      </c>
      <c r="C484" s="110" t="s">
        <v>1206</v>
      </c>
      <c r="D484" s="109"/>
      <c r="E484" s="110" t="s">
        <v>719</v>
      </c>
      <c r="F484" s="110" t="s">
        <v>1208</v>
      </c>
      <c r="G484" s="111">
        <v>134064</v>
      </c>
      <c r="H484" s="112">
        <v>0</v>
      </c>
      <c r="I484" s="112">
        <v>0</v>
      </c>
      <c r="J484" s="112">
        <v>0</v>
      </c>
      <c r="K484" s="112">
        <v>0</v>
      </c>
      <c r="L484" s="112">
        <v>0</v>
      </c>
      <c r="M484" s="112">
        <v>0</v>
      </c>
      <c r="N484" s="112">
        <v>0</v>
      </c>
      <c r="O484" s="112">
        <v>0</v>
      </c>
      <c r="P484" s="112">
        <v>0</v>
      </c>
      <c r="Q484" s="112">
        <v>0</v>
      </c>
      <c r="R484" s="112">
        <v>134064</v>
      </c>
      <c r="S484" s="112">
        <v>0</v>
      </c>
      <c r="T484" s="112">
        <v>0</v>
      </c>
      <c r="U484" s="112">
        <v>0</v>
      </c>
    </row>
    <row r="485" ht="13.5" customHeight="1" spans="1:21">
      <c r="A485" s="109"/>
      <c r="B485" s="109"/>
      <c r="C485" s="109"/>
      <c r="D485" s="110" t="s">
        <v>939</v>
      </c>
      <c r="E485" s="110" t="s">
        <v>490</v>
      </c>
      <c r="F485" s="109"/>
      <c r="G485" s="111">
        <v>97546.32</v>
      </c>
      <c r="H485" s="112">
        <v>0</v>
      </c>
      <c r="I485" s="112">
        <v>0</v>
      </c>
      <c r="J485" s="112">
        <v>0</v>
      </c>
      <c r="K485" s="112">
        <v>0</v>
      </c>
      <c r="L485" s="112">
        <v>0</v>
      </c>
      <c r="M485" s="112">
        <v>0</v>
      </c>
      <c r="N485" s="112">
        <v>0</v>
      </c>
      <c r="O485" s="112">
        <v>0</v>
      </c>
      <c r="P485" s="112">
        <v>0</v>
      </c>
      <c r="Q485" s="112">
        <v>0</v>
      </c>
      <c r="R485" s="112">
        <v>97546.32</v>
      </c>
      <c r="S485" s="112">
        <v>0</v>
      </c>
      <c r="T485" s="112">
        <v>0</v>
      </c>
      <c r="U485" s="112">
        <v>0</v>
      </c>
    </row>
    <row r="486" ht="13.5" customHeight="1" spans="1:21">
      <c r="A486" s="110" t="s">
        <v>708</v>
      </c>
      <c r="B486" s="109"/>
      <c r="C486" s="109"/>
      <c r="D486" s="109"/>
      <c r="E486" s="110" t="s">
        <v>709</v>
      </c>
      <c r="F486" s="109"/>
      <c r="G486" s="111">
        <v>97546.32</v>
      </c>
      <c r="H486" s="112">
        <v>0</v>
      </c>
      <c r="I486" s="112">
        <v>0</v>
      </c>
      <c r="J486" s="112">
        <v>0</v>
      </c>
      <c r="K486" s="112">
        <v>0</v>
      </c>
      <c r="L486" s="112">
        <v>0</v>
      </c>
      <c r="M486" s="112">
        <v>0</v>
      </c>
      <c r="N486" s="112">
        <v>0</v>
      </c>
      <c r="O486" s="112">
        <v>0</v>
      </c>
      <c r="P486" s="112">
        <v>0</v>
      </c>
      <c r="Q486" s="112">
        <v>0</v>
      </c>
      <c r="R486" s="112">
        <v>97546.32</v>
      </c>
      <c r="S486" s="112">
        <v>0</v>
      </c>
      <c r="T486" s="112">
        <v>0</v>
      </c>
      <c r="U486" s="112">
        <v>0</v>
      </c>
    </row>
    <row r="487" ht="13.5" customHeight="1" spans="1:21">
      <c r="A487" s="109"/>
      <c r="B487" s="110" t="s">
        <v>716</v>
      </c>
      <c r="C487" s="109"/>
      <c r="D487" s="109"/>
      <c r="E487" s="110" t="s">
        <v>717</v>
      </c>
      <c r="F487" s="109"/>
      <c r="G487" s="111">
        <v>97546.32</v>
      </c>
      <c r="H487" s="112">
        <v>0</v>
      </c>
      <c r="I487" s="112">
        <v>0</v>
      </c>
      <c r="J487" s="112">
        <v>0</v>
      </c>
      <c r="K487" s="112">
        <v>0</v>
      </c>
      <c r="L487" s="112">
        <v>0</v>
      </c>
      <c r="M487" s="112">
        <v>0</v>
      </c>
      <c r="N487" s="112">
        <v>0</v>
      </c>
      <c r="O487" s="112">
        <v>0</v>
      </c>
      <c r="P487" s="112">
        <v>0</v>
      </c>
      <c r="Q487" s="112">
        <v>0</v>
      </c>
      <c r="R487" s="112">
        <v>97546.32</v>
      </c>
      <c r="S487" s="112">
        <v>0</v>
      </c>
      <c r="T487" s="112">
        <v>0</v>
      </c>
      <c r="U487" s="112">
        <v>0</v>
      </c>
    </row>
    <row r="488" ht="13.5" customHeight="1" spans="1:21">
      <c r="A488" s="110" t="s">
        <v>708</v>
      </c>
      <c r="B488" s="110" t="s">
        <v>716</v>
      </c>
      <c r="C488" s="110" t="s">
        <v>1206</v>
      </c>
      <c r="D488" s="109"/>
      <c r="E488" s="110" t="s">
        <v>719</v>
      </c>
      <c r="F488" s="110" t="s">
        <v>1208</v>
      </c>
      <c r="G488" s="111">
        <v>97546.32</v>
      </c>
      <c r="H488" s="112">
        <v>0</v>
      </c>
      <c r="I488" s="112">
        <v>0</v>
      </c>
      <c r="J488" s="112">
        <v>0</v>
      </c>
      <c r="K488" s="112">
        <v>0</v>
      </c>
      <c r="L488" s="112">
        <v>0</v>
      </c>
      <c r="M488" s="112">
        <v>0</v>
      </c>
      <c r="N488" s="112">
        <v>0</v>
      </c>
      <c r="O488" s="112">
        <v>0</v>
      </c>
      <c r="P488" s="112">
        <v>0</v>
      </c>
      <c r="Q488" s="112">
        <v>0</v>
      </c>
      <c r="R488" s="112">
        <v>97546.32</v>
      </c>
      <c r="S488" s="112">
        <v>0</v>
      </c>
      <c r="T488" s="112">
        <v>0</v>
      </c>
      <c r="U488" s="112">
        <v>0</v>
      </c>
    </row>
    <row r="489" ht="13.5" customHeight="1" spans="1:21">
      <c r="A489" s="109"/>
      <c r="B489" s="109"/>
      <c r="C489" s="109"/>
      <c r="D489" s="110" t="s">
        <v>940</v>
      </c>
      <c r="E489" s="110" t="s">
        <v>491</v>
      </c>
      <c r="F489" s="109"/>
      <c r="G489" s="111">
        <v>109272.96</v>
      </c>
      <c r="H489" s="112">
        <v>0</v>
      </c>
      <c r="I489" s="112">
        <v>0</v>
      </c>
      <c r="J489" s="112">
        <v>0</v>
      </c>
      <c r="K489" s="112">
        <v>0</v>
      </c>
      <c r="L489" s="112">
        <v>0</v>
      </c>
      <c r="M489" s="112">
        <v>0</v>
      </c>
      <c r="N489" s="112">
        <v>0</v>
      </c>
      <c r="O489" s="112">
        <v>0</v>
      </c>
      <c r="P489" s="112">
        <v>0</v>
      </c>
      <c r="Q489" s="112">
        <v>0</v>
      </c>
      <c r="R489" s="112">
        <v>109272.96</v>
      </c>
      <c r="S489" s="112">
        <v>0</v>
      </c>
      <c r="T489" s="112">
        <v>0</v>
      </c>
      <c r="U489" s="112">
        <v>0</v>
      </c>
    </row>
    <row r="490" ht="13.5" customHeight="1" spans="1:21">
      <c r="A490" s="110" t="s">
        <v>708</v>
      </c>
      <c r="B490" s="109"/>
      <c r="C490" s="109"/>
      <c r="D490" s="109"/>
      <c r="E490" s="110" t="s">
        <v>709</v>
      </c>
      <c r="F490" s="109"/>
      <c r="G490" s="111">
        <v>109272.96</v>
      </c>
      <c r="H490" s="112">
        <v>0</v>
      </c>
      <c r="I490" s="112">
        <v>0</v>
      </c>
      <c r="J490" s="112">
        <v>0</v>
      </c>
      <c r="K490" s="112">
        <v>0</v>
      </c>
      <c r="L490" s="112">
        <v>0</v>
      </c>
      <c r="M490" s="112">
        <v>0</v>
      </c>
      <c r="N490" s="112">
        <v>0</v>
      </c>
      <c r="O490" s="112">
        <v>0</v>
      </c>
      <c r="P490" s="112">
        <v>0</v>
      </c>
      <c r="Q490" s="112">
        <v>0</v>
      </c>
      <c r="R490" s="112">
        <v>109272.96</v>
      </c>
      <c r="S490" s="112">
        <v>0</v>
      </c>
      <c r="T490" s="112">
        <v>0</v>
      </c>
      <c r="U490" s="112">
        <v>0</v>
      </c>
    </row>
    <row r="491" ht="13.5" customHeight="1" spans="1:21">
      <c r="A491" s="109"/>
      <c r="B491" s="110" t="s">
        <v>716</v>
      </c>
      <c r="C491" s="109"/>
      <c r="D491" s="109"/>
      <c r="E491" s="110" t="s">
        <v>717</v>
      </c>
      <c r="F491" s="109"/>
      <c r="G491" s="111">
        <v>109272.96</v>
      </c>
      <c r="H491" s="112">
        <v>0</v>
      </c>
      <c r="I491" s="112">
        <v>0</v>
      </c>
      <c r="J491" s="112">
        <v>0</v>
      </c>
      <c r="K491" s="112">
        <v>0</v>
      </c>
      <c r="L491" s="112">
        <v>0</v>
      </c>
      <c r="M491" s="112">
        <v>0</v>
      </c>
      <c r="N491" s="112">
        <v>0</v>
      </c>
      <c r="O491" s="112">
        <v>0</v>
      </c>
      <c r="P491" s="112">
        <v>0</v>
      </c>
      <c r="Q491" s="112">
        <v>0</v>
      </c>
      <c r="R491" s="112">
        <v>109272.96</v>
      </c>
      <c r="S491" s="112">
        <v>0</v>
      </c>
      <c r="T491" s="112">
        <v>0</v>
      </c>
      <c r="U491" s="112">
        <v>0</v>
      </c>
    </row>
    <row r="492" ht="13.5" customHeight="1" spans="1:21">
      <c r="A492" s="110" t="s">
        <v>708</v>
      </c>
      <c r="B492" s="110" t="s">
        <v>716</v>
      </c>
      <c r="C492" s="110" t="s">
        <v>1206</v>
      </c>
      <c r="D492" s="109"/>
      <c r="E492" s="110" t="s">
        <v>719</v>
      </c>
      <c r="F492" s="110" t="s">
        <v>1208</v>
      </c>
      <c r="G492" s="111">
        <v>109272.96</v>
      </c>
      <c r="H492" s="112">
        <v>0</v>
      </c>
      <c r="I492" s="112">
        <v>0</v>
      </c>
      <c r="J492" s="112">
        <v>0</v>
      </c>
      <c r="K492" s="112">
        <v>0</v>
      </c>
      <c r="L492" s="112">
        <v>0</v>
      </c>
      <c r="M492" s="112">
        <v>0</v>
      </c>
      <c r="N492" s="112">
        <v>0</v>
      </c>
      <c r="O492" s="112">
        <v>0</v>
      </c>
      <c r="P492" s="112">
        <v>0</v>
      </c>
      <c r="Q492" s="112">
        <v>0</v>
      </c>
      <c r="R492" s="112">
        <v>109272.96</v>
      </c>
      <c r="S492" s="112">
        <v>0</v>
      </c>
      <c r="T492" s="112">
        <v>0</v>
      </c>
      <c r="U492" s="112">
        <v>0</v>
      </c>
    </row>
    <row r="493" ht="13.5" customHeight="1" spans="1:21">
      <c r="A493" s="109"/>
      <c r="B493" s="109"/>
      <c r="C493" s="109"/>
      <c r="D493" s="110" t="s">
        <v>941</v>
      </c>
      <c r="E493" s="110" t="s">
        <v>492</v>
      </c>
      <c r="F493" s="109"/>
      <c r="G493" s="111">
        <v>97745.76</v>
      </c>
      <c r="H493" s="112">
        <v>0</v>
      </c>
      <c r="I493" s="112">
        <v>0</v>
      </c>
      <c r="J493" s="112">
        <v>0</v>
      </c>
      <c r="K493" s="112">
        <v>0</v>
      </c>
      <c r="L493" s="112">
        <v>0</v>
      </c>
      <c r="M493" s="112">
        <v>0</v>
      </c>
      <c r="N493" s="112">
        <v>0</v>
      </c>
      <c r="O493" s="112">
        <v>0</v>
      </c>
      <c r="P493" s="112">
        <v>0</v>
      </c>
      <c r="Q493" s="112">
        <v>0</v>
      </c>
      <c r="R493" s="112">
        <v>97745.76</v>
      </c>
      <c r="S493" s="112">
        <v>0</v>
      </c>
      <c r="T493" s="112">
        <v>0</v>
      </c>
      <c r="U493" s="112">
        <v>0</v>
      </c>
    </row>
    <row r="494" ht="13.5" customHeight="1" spans="1:21">
      <c r="A494" s="110" t="s">
        <v>708</v>
      </c>
      <c r="B494" s="109"/>
      <c r="C494" s="109"/>
      <c r="D494" s="109"/>
      <c r="E494" s="110" t="s">
        <v>709</v>
      </c>
      <c r="F494" s="109"/>
      <c r="G494" s="111">
        <v>97745.76</v>
      </c>
      <c r="H494" s="112">
        <v>0</v>
      </c>
      <c r="I494" s="112">
        <v>0</v>
      </c>
      <c r="J494" s="112">
        <v>0</v>
      </c>
      <c r="K494" s="112">
        <v>0</v>
      </c>
      <c r="L494" s="112">
        <v>0</v>
      </c>
      <c r="M494" s="112">
        <v>0</v>
      </c>
      <c r="N494" s="112">
        <v>0</v>
      </c>
      <c r="O494" s="112">
        <v>0</v>
      </c>
      <c r="P494" s="112">
        <v>0</v>
      </c>
      <c r="Q494" s="112">
        <v>0</v>
      </c>
      <c r="R494" s="112">
        <v>97745.76</v>
      </c>
      <c r="S494" s="112">
        <v>0</v>
      </c>
      <c r="T494" s="112">
        <v>0</v>
      </c>
      <c r="U494" s="112">
        <v>0</v>
      </c>
    </row>
    <row r="495" ht="13.5" customHeight="1" spans="1:21">
      <c r="A495" s="109"/>
      <c r="B495" s="110" t="s">
        <v>716</v>
      </c>
      <c r="C495" s="109"/>
      <c r="D495" s="109"/>
      <c r="E495" s="110" t="s">
        <v>717</v>
      </c>
      <c r="F495" s="109"/>
      <c r="G495" s="111">
        <v>97745.76</v>
      </c>
      <c r="H495" s="112">
        <v>0</v>
      </c>
      <c r="I495" s="112">
        <v>0</v>
      </c>
      <c r="J495" s="112">
        <v>0</v>
      </c>
      <c r="K495" s="112">
        <v>0</v>
      </c>
      <c r="L495" s="112">
        <v>0</v>
      </c>
      <c r="M495" s="112">
        <v>0</v>
      </c>
      <c r="N495" s="112">
        <v>0</v>
      </c>
      <c r="O495" s="112">
        <v>0</v>
      </c>
      <c r="P495" s="112">
        <v>0</v>
      </c>
      <c r="Q495" s="112">
        <v>0</v>
      </c>
      <c r="R495" s="112">
        <v>97745.76</v>
      </c>
      <c r="S495" s="112">
        <v>0</v>
      </c>
      <c r="T495" s="112">
        <v>0</v>
      </c>
      <c r="U495" s="112">
        <v>0</v>
      </c>
    </row>
    <row r="496" ht="13.5" customHeight="1" spans="1:21">
      <c r="A496" s="110" t="s">
        <v>708</v>
      </c>
      <c r="B496" s="110" t="s">
        <v>716</v>
      </c>
      <c r="C496" s="110" t="s">
        <v>1206</v>
      </c>
      <c r="D496" s="109"/>
      <c r="E496" s="110" t="s">
        <v>719</v>
      </c>
      <c r="F496" s="110" t="s">
        <v>1208</v>
      </c>
      <c r="G496" s="111">
        <v>97745.76</v>
      </c>
      <c r="H496" s="112">
        <v>0</v>
      </c>
      <c r="I496" s="112">
        <v>0</v>
      </c>
      <c r="J496" s="112">
        <v>0</v>
      </c>
      <c r="K496" s="112">
        <v>0</v>
      </c>
      <c r="L496" s="112">
        <v>0</v>
      </c>
      <c r="M496" s="112">
        <v>0</v>
      </c>
      <c r="N496" s="112">
        <v>0</v>
      </c>
      <c r="O496" s="112">
        <v>0</v>
      </c>
      <c r="P496" s="112">
        <v>0</v>
      </c>
      <c r="Q496" s="112">
        <v>0</v>
      </c>
      <c r="R496" s="112">
        <v>97745.76</v>
      </c>
      <c r="S496" s="112">
        <v>0</v>
      </c>
      <c r="T496" s="112">
        <v>0</v>
      </c>
      <c r="U496" s="112">
        <v>0</v>
      </c>
    </row>
    <row r="497" ht="13.5" customHeight="1" spans="1:21">
      <c r="A497" s="109"/>
      <c r="B497" s="109"/>
      <c r="C497" s="109"/>
      <c r="D497" s="110" t="s">
        <v>942</v>
      </c>
      <c r="E497" s="110" t="s">
        <v>943</v>
      </c>
      <c r="F497" s="109"/>
      <c r="G497" s="111">
        <v>210252</v>
      </c>
      <c r="H497" s="112">
        <v>0</v>
      </c>
      <c r="I497" s="112">
        <v>0</v>
      </c>
      <c r="J497" s="112">
        <v>0</v>
      </c>
      <c r="K497" s="112">
        <v>0</v>
      </c>
      <c r="L497" s="112">
        <v>0</v>
      </c>
      <c r="M497" s="112">
        <v>0</v>
      </c>
      <c r="N497" s="112">
        <v>0</v>
      </c>
      <c r="O497" s="112">
        <v>0</v>
      </c>
      <c r="P497" s="112">
        <v>0</v>
      </c>
      <c r="Q497" s="112">
        <v>0</v>
      </c>
      <c r="R497" s="112">
        <v>210252</v>
      </c>
      <c r="S497" s="112">
        <v>0</v>
      </c>
      <c r="T497" s="112">
        <v>0</v>
      </c>
      <c r="U497" s="112">
        <v>0</v>
      </c>
    </row>
    <row r="498" ht="13.5" customHeight="1" spans="1:21">
      <c r="A498" s="109"/>
      <c r="B498" s="109"/>
      <c r="C498" s="109"/>
      <c r="D498" s="110" t="s">
        <v>944</v>
      </c>
      <c r="E498" s="110" t="s">
        <v>361</v>
      </c>
      <c r="F498" s="109"/>
      <c r="G498" s="111">
        <v>210252</v>
      </c>
      <c r="H498" s="112">
        <v>0</v>
      </c>
      <c r="I498" s="112">
        <v>0</v>
      </c>
      <c r="J498" s="112">
        <v>0</v>
      </c>
      <c r="K498" s="112">
        <v>0</v>
      </c>
      <c r="L498" s="112">
        <v>0</v>
      </c>
      <c r="M498" s="112">
        <v>0</v>
      </c>
      <c r="N498" s="112">
        <v>0</v>
      </c>
      <c r="O498" s="112">
        <v>0</v>
      </c>
      <c r="P498" s="112">
        <v>0</v>
      </c>
      <c r="Q498" s="112">
        <v>0</v>
      </c>
      <c r="R498" s="112">
        <v>210252</v>
      </c>
      <c r="S498" s="112">
        <v>0</v>
      </c>
      <c r="T498" s="112">
        <v>0</v>
      </c>
      <c r="U498" s="112">
        <v>0</v>
      </c>
    </row>
    <row r="499" ht="13.5" customHeight="1" spans="1:21">
      <c r="A499" s="110" t="s">
        <v>708</v>
      </c>
      <c r="B499" s="109"/>
      <c r="C499" s="109"/>
      <c r="D499" s="109"/>
      <c r="E499" s="110" t="s">
        <v>709</v>
      </c>
      <c r="F499" s="109"/>
      <c r="G499" s="111">
        <v>210252</v>
      </c>
      <c r="H499" s="112">
        <v>0</v>
      </c>
      <c r="I499" s="112">
        <v>0</v>
      </c>
      <c r="J499" s="112">
        <v>0</v>
      </c>
      <c r="K499" s="112">
        <v>0</v>
      </c>
      <c r="L499" s="112">
        <v>0</v>
      </c>
      <c r="M499" s="112">
        <v>0</v>
      </c>
      <c r="N499" s="112">
        <v>0</v>
      </c>
      <c r="O499" s="112">
        <v>0</v>
      </c>
      <c r="P499" s="112">
        <v>0</v>
      </c>
      <c r="Q499" s="112">
        <v>0</v>
      </c>
      <c r="R499" s="112">
        <v>210252</v>
      </c>
      <c r="S499" s="112">
        <v>0</v>
      </c>
      <c r="T499" s="112">
        <v>0</v>
      </c>
      <c r="U499" s="112">
        <v>0</v>
      </c>
    </row>
    <row r="500" ht="13.5" customHeight="1" spans="1:21">
      <c r="A500" s="109"/>
      <c r="B500" s="110" t="s">
        <v>716</v>
      </c>
      <c r="C500" s="109"/>
      <c r="D500" s="109"/>
      <c r="E500" s="110" t="s">
        <v>717</v>
      </c>
      <c r="F500" s="109"/>
      <c r="G500" s="111">
        <v>210252</v>
      </c>
      <c r="H500" s="112">
        <v>0</v>
      </c>
      <c r="I500" s="112">
        <v>0</v>
      </c>
      <c r="J500" s="112">
        <v>0</v>
      </c>
      <c r="K500" s="112">
        <v>0</v>
      </c>
      <c r="L500" s="112">
        <v>0</v>
      </c>
      <c r="M500" s="112">
        <v>0</v>
      </c>
      <c r="N500" s="112">
        <v>0</v>
      </c>
      <c r="O500" s="112">
        <v>0</v>
      </c>
      <c r="P500" s="112">
        <v>0</v>
      </c>
      <c r="Q500" s="112">
        <v>0</v>
      </c>
      <c r="R500" s="112">
        <v>210252</v>
      </c>
      <c r="S500" s="112">
        <v>0</v>
      </c>
      <c r="T500" s="112">
        <v>0</v>
      </c>
      <c r="U500" s="112">
        <v>0</v>
      </c>
    </row>
    <row r="501" ht="13.5" customHeight="1" spans="1:21">
      <c r="A501" s="110" t="s">
        <v>708</v>
      </c>
      <c r="B501" s="110" t="s">
        <v>716</v>
      </c>
      <c r="C501" s="110" t="s">
        <v>1206</v>
      </c>
      <c r="D501" s="109"/>
      <c r="E501" s="110" t="s">
        <v>719</v>
      </c>
      <c r="F501" s="110" t="s">
        <v>719</v>
      </c>
      <c r="G501" s="111">
        <v>210252</v>
      </c>
      <c r="H501" s="112">
        <v>0</v>
      </c>
      <c r="I501" s="112">
        <v>0</v>
      </c>
      <c r="J501" s="112">
        <v>0</v>
      </c>
      <c r="K501" s="112">
        <v>0</v>
      </c>
      <c r="L501" s="112">
        <v>0</v>
      </c>
      <c r="M501" s="112">
        <v>0</v>
      </c>
      <c r="N501" s="112">
        <v>0</v>
      </c>
      <c r="O501" s="112">
        <v>0</v>
      </c>
      <c r="P501" s="112">
        <v>0</v>
      </c>
      <c r="Q501" s="112">
        <v>0</v>
      </c>
      <c r="R501" s="112">
        <v>210252</v>
      </c>
      <c r="S501" s="112">
        <v>0</v>
      </c>
      <c r="T501" s="112">
        <v>0</v>
      </c>
      <c r="U501" s="112">
        <v>0</v>
      </c>
    </row>
    <row r="502" ht="13.5" customHeight="1" spans="1:21">
      <c r="A502" s="109"/>
      <c r="B502" s="109"/>
      <c r="C502" s="109"/>
      <c r="D502" s="110" t="s">
        <v>945</v>
      </c>
      <c r="E502" s="110" t="s">
        <v>946</v>
      </c>
      <c r="F502" s="109"/>
      <c r="G502" s="111">
        <v>190271.52</v>
      </c>
      <c r="H502" s="112">
        <v>0</v>
      </c>
      <c r="I502" s="112">
        <v>0</v>
      </c>
      <c r="J502" s="112">
        <v>0</v>
      </c>
      <c r="K502" s="112">
        <v>0</v>
      </c>
      <c r="L502" s="112">
        <v>0</v>
      </c>
      <c r="M502" s="112">
        <v>0</v>
      </c>
      <c r="N502" s="112">
        <v>0</v>
      </c>
      <c r="O502" s="112">
        <v>0</v>
      </c>
      <c r="P502" s="112">
        <v>0</v>
      </c>
      <c r="Q502" s="112">
        <v>0</v>
      </c>
      <c r="R502" s="112">
        <v>190271.52</v>
      </c>
      <c r="S502" s="112">
        <v>0</v>
      </c>
      <c r="T502" s="112">
        <v>0</v>
      </c>
      <c r="U502" s="112">
        <v>0</v>
      </c>
    </row>
    <row r="503" ht="13.5" customHeight="1" spans="1:21">
      <c r="A503" s="109"/>
      <c r="B503" s="109"/>
      <c r="C503" s="109"/>
      <c r="D503" s="110" t="s">
        <v>947</v>
      </c>
      <c r="E503" s="110" t="s">
        <v>493</v>
      </c>
      <c r="F503" s="109"/>
      <c r="G503" s="111">
        <v>190271.52</v>
      </c>
      <c r="H503" s="112">
        <v>0</v>
      </c>
      <c r="I503" s="112">
        <v>0</v>
      </c>
      <c r="J503" s="112">
        <v>0</v>
      </c>
      <c r="K503" s="112">
        <v>0</v>
      </c>
      <c r="L503" s="112">
        <v>0</v>
      </c>
      <c r="M503" s="112">
        <v>0</v>
      </c>
      <c r="N503" s="112">
        <v>0</v>
      </c>
      <c r="O503" s="112">
        <v>0</v>
      </c>
      <c r="P503" s="112">
        <v>0</v>
      </c>
      <c r="Q503" s="112">
        <v>0</v>
      </c>
      <c r="R503" s="112">
        <v>190271.52</v>
      </c>
      <c r="S503" s="112">
        <v>0</v>
      </c>
      <c r="T503" s="112">
        <v>0</v>
      </c>
      <c r="U503" s="112">
        <v>0</v>
      </c>
    </row>
    <row r="504" ht="13.5" customHeight="1" spans="1:21">
      <c r="A504" s="110" t="s">
        <v>708</v>
      </c>
      <c r="B504" s="109"/>
      <c r="C504" s="109"/>
      <c r="D504" s="109"/>
      <c r="E504" s="110" t="s">
        <v>709</v>
      </c>
      <c r="F504" s="109"/>
      <c r="G504" s="111">
        <v>190271.52</v>
      </c>
      <c r="H504" s="112">
        <v>0</v>
      </c>
      <c r="I504" s="112">
        <v>0</v>
      </c>
      <c r="J504" s="112">
        <v>0</v>
      </c>
      <c r="K504" s="112">
        <v>0</v>
      </c>
      <c r="L504" s="112">
        <v>0</v>
      </c>
      <c r="M504" s="112">
        <v>0</v>
      </c>
      <c r="N504" s="112">
        <v>0</v>
      </c>
      <c r="O504" s="112">
        <v>0</v>
      </c>
      <c r="P504" s="112">
        <v>0</v>
      </c>
      <c r="Q504" s="112">
        <v>0</v>
      </c>
      <c r="R504" s="112">
        <v>190271.52</v>
      </c>
      <c r="S504" s="112">
        <v>0</v>
      </c>
      <c r="T504" s="112">
        <v>0</v>
      </c>
      <c r="U504" s="112">
        <v>0</v>
      </c>
    </row>
    <row r="505" ht="13.5" customHeight="1" spans="1:21">
      <c r="A505" s="109"/>
      <c r="B505" s="110" t="s">
        <v>716</v>
      </c>
      <c r="C505" s="109"/>
      <c r="D505" s="109"/>
      <c r="E505" s="110" t="s">
        <v>717</v>
      </c>
      <c r="F505" s="109"/>
      <c r="G505" s="111">
        <v>190271.52</v>
      </c>
      <c r="H505" s="112">
        <v>0</v>
      </c>
      <c r="I505" s="112">
        <v>0</v>
      </c>
      <c r="J505" s="112">
        <v>0</v>
      </c>
      <c r="K505" s="112">
        <v>0</v>
      </c>
      <c r="L505" s="112">
        <v>0</v>
      </c>
      <c r="M505" s="112">
        <v>0</v>
      </c>
      <c r="N505" s="112">
        <v>0</v>
      </c>
      <c r="O505" s="112">
        <v>0</v>
      </c>
      <c r="P505" s="112">
        <v>0</v>
      </c>
      <c r="Q505" s="112">
        <v>0</v>
      </c>
      <c r="R505" s="112">
        <v>190271.52</v>
      </c>
      <c r="S505" s="112">
        <v>0</v>
      </c>
      <c r="T505" s="112">
        <v>0</v>
      </c>
      <c r="U505" s="112">
        <v>0</v>
      </c>
    </row>
    <row r="506" ht="13.5" customHeight="1" spans="1:21">
      <c r="A506" s="110" t="s">
        <v>708</v>
      </c>
      <c r="B506" s="110" t="s">
        <v>716</v>
      </c>
      <c r="C506" s="110" t="s">
        <v>1206</v>
      </c>
      <c r="D506" s="109"/>
      <c r="E506" s="110" t="s">
        <v>719</v>
      </c>
      <c r="F506" s="110" t="s">
        <v>1208</v>
      </c>
      <c r="G506" s="111">
        <v>190271.52</v>
      </c>
      <c r="H506" s="112">
        <v>0</v>
      </c>
      <c r="I506" s="112">
        <v>0</v>
      </c>
      <c r="J506" s="112">
        <v>0</v>
      </c>
      <c r="K506" s="112">
        <v>0</v>
      </c>
      <c r="L506" s="112">
        <v>0</v>
      </c>
      <c r="M506" s="112">
        <v>0</v>
      </c>
      <c r="N506" s="112">
        <v>0</v>
      </c>
      <c r="O506" s="112">
        <v>0</v>
      </c>
      <c r="P506" s="112">
        <v>0</v>
      </c>
      <c r="Q506" s="112">
        <v>0</v>
      </c>
      <c r="R506" s="112">
        <v>190271.52</v>
      </c>
      <c r="S506" s="112">
        <v>0</v>
      </c>
      <c r="T506" s="112">
        <v>0</v>
      </c>
      <c r="U506" s="112">
        <v>0</v>
      </c>
    </row>
    <row r="507" ht="13.5" customHeight="1" spans="1:21">
      <c r="A507" s="109"/>
      <c r="B507" s="109"/>
      <c r="C507" s="109"/>
      <c r="D507" s="110" t="s">
        <v>949</v>
      </c>
      <c r="E507" s="110" t="s">
        <v>950</v>
      </c>
      <c r="F507" s="109"/>
      <c r="G507" s="111">
        <v>62642</v>
      </c>
      <c r="H507" s="112">
        <v>0</v>
      </c>
      <c r="I507" s="112">
        <v>0</v>
      </c>
      <c r="J507" s="112">
        <v>0</v>
      </c>
      <c r="K507" s="112">
        <v>0</v>
      </c>
      <c r="L507" s="112">
        <v>0</v>
      </c>
      <c r="M507" s="112">
        <v>0</v>
      </c>
      <c r="N507" s="112">
        <v>0</v>
      </c>
      <c r="O507" s="112">
        <v>0</v>
      </c>
      <c r="P507" s="112">
        <v>0</v>
      </c>
      <c r="Q507" s="112">
        <v>0</v>
      </c>
      <c r="R507" s="112">
        <v>62642</v>
      </c>
      <c r="S507" s="112">
        <v>0</v>
      </c>
      <c r="T507" s="112">
        <v>0</v>
      </c>
      <c r="U507" s="112">
        <v>0</v>
      </c>
    </row>
    <row r="508" ht="13.5" customHeight="1" spans="1:21">
      <c r="A508" s="109"/>
      <c r="B508" s="109"/>
      <c r="C508" s="109"/>
      <c r="D508" s="110" t="s">
        <v>951</v>
      </c>
      <c r="E508" s="110" t="s">
        <v>376</v>
      </c>
      <c r="F508" s="109"/>
      <c r="G508" s="111">
        <v>62642</v>
      </c>
      <c r="H508" s="112">
        <v>0</v>
      </c>
      <c r="I508" s="112">
        <v>0</v>
      </c>
      <c r="J508" s="112">
        <v>0</v>
      </c>
      <c r="K508" s="112">
        <v>0</v>
      </c>
      <c r="L508" s="112">
        <v>0</v>
      </c>
      <c r="M508" s="112">
        <v>0</v>
      </c>
      <c r="N508" s="112">
        <v>0</v>
      </c>
      <c r="O508" s="112">
        <v>0</v>
      </c>
      <c r="P508" s="112">
        <v>0</v>
      </c>
      <c r="Q508" s="112">
        <v>0</v>
      </c>
      <c r="R508" s="112">
        <v>62642</v>
      </c>
      <c r="S508" s="112">
        <v>0</v>
      </c>
      <c r="T508" s="112">
        <v>0</v>
      </c>
      <c r="U508" s="112">
        <v>0</v>
      </c>
    </row>
    <row r="509" ht="13.5" customHeight="1" spans="1:21">
      <c r="A509" s="110" t="s">
        <v>506</v>
      </c>
      <c r="B509" s="109"/>
      <c r="C509" s="109"/>
      <c r="D509" s="109"/>
      <c r="E509" s="110" t="s">
        <v>507</v>
      </c>
      <c r="F509" s="109"/>
      <c r="G509" s="111">
        <v>62642</v>
      </c>
      <c r="H509" s="112">
        <v>0</v>
      </c>
      <c r="I509" s="112">
        <v>0</v>
      </c>
      <c r="J509" s="112">
        <v>0</v>
      </c>
      <c r="K509" s="112">
        <v>0</v>
      </c>
      <c r="L509" s="112">
        <v>0</v>
      </c>
      <c r="M509" s="112">
        <v>0</v>
      </c>
      <c r="N509" s="112">
        <v>0</v>
      </c>
      <c r="O509" s="112">
        <v>0</v>
      </c>
      <c r="P509" s="112">
        <v>0</v>
      </c>
      <c r="Q509" s="112">
        <v>0</v>
      </c>
      <c r="R509" s="112">
        <v>62642</v>
      </c>
      <c r="S509" s="112">
        <v>0</v>
      </c>
      <c r="T509" s="112">
        <v>0</v>
      </c>
      <c r="U509" s="112">
        <v>0</v>
      </c>
    </row>
    <row r="510" ht="13.5" customHeight="1" spans="1:21">
      <c r="A510" s="109"/>
      <c r="B510" s="110" t="s">
        <v>546</v>
      </c>
      <c r="C510" s="109"/>
      <c r="D510" s="109"/>
      <c r="E510" s="110" t="s">
        <v>547</v>
      </c>
      <c r="F510" s="109"/>
      <c r="G510" s="111">
        <v>62642</v>
      </c>
      <c r="H510" s="112">
        <v>0</v>
      </c>
      <c r="I510" s="112">
        <v>0</v>
      </c>
      <c r="J510" s="112">
        <v>0</v>
      </c>
      <c r="K510" s="112">
        <v>0</v>
      </c>
      <c r="L510" s="112">
        <v>0</v>
      </c>
      <c r="M510" s="112">
        <v>0</v>
      </c>
      <c r="N510" s="112">
        <v>0</v>
      </c>
      <c r="O510" s="112">
        <v>0</v>
      </c>
      <c r="P510" s="112">
        <v>0</v>
      </c>
      <c r="Q510" s="112">
        <v>0</v>
      </c>
      <c r="R510" s="112">
        <v>62642</v>
      </c>
      <c r="S510" s="112">
        <v>0</v>
      </c>
      <c r="T510" s="112">
        <v>0</v>
      </c>
      <c r="U510" s="112">
        <v>0</v>
      </c>
    </row>
    <row r="511" ht="13.5" customHeight="1" spans="1:21">
      <c r="A511" s="110" t="s">
        <v>506</v>
      </c>
      <c r="B511" s="110" t="s">
        <v>546</v>
      </c>
      <c r="C511" s="110" t="s">
        <v>1257</v>
      </c>
      <c r="D511" s="109"/>
      <c r="E511" s="110" t="s">
        <v>549</v>
      </c>
      <c r="F511" s="110" t="s">
        <v>1258</v>
      </c>
      <c r="G511" s="111">
        <v>62642</v>
      </c>
      <c r="H511" s="112">
        <v>0</v>
      </c>
      <c r="I511" s="112">
        <v>0</v>
      </c>
      <c r="J511" s="112">
        <v>0</v>
      </c>
      <c r="K511" s="112">
        <v>0</v>
      </c>
      <c r="L511" s="112">
        <v>0</v>
      </c>
      <c r="M511" s="112">
        <v>0</v>
      </c>
      <c r="N511" s="112">
        <v>0</v>
      </c>
      <c r="O511" s="112">
        <v>0</v>
      </c>
      <c r="P511" s="112">
        <v>0</v>
      </c>
      <c r="Q511" s="112">
        <v>0</v>
      </c>
      <c r="R511" s="112">
        <v>62642</v>
      </c>
      <c r="S511" s="112">
        <v>0</v>
      </c>
      <c r="T511" s="112">
        <v>0</v>
      </c>
      <c r="U511" s="112">
        <v>0</v>
      </c>
    </row>
    <row r="512" ht="13.5" customHeight="1" spans="1:21">
      <c r="A512" s="109"/>
      <c r="B512" s="109"/>
      <c r="C512" s="109"/>
      <c r="D512" s="110" t="s">
        <v>953</v>
      </c>
      <c r="E512" s="110" t="s">
        <v>954</v>
      </c>
      <c r="F512" s="109"/>
      <c r="G512" s="111">
        <v>2237421.4</v>
      </c>
      <c r="H512" s="112">
        <v>860015.4</v>
      </c>
      <c r="I512" s="112">
        <v>0</v>
      </c>
      <c r="J512" s="112">
        <v>0</v>
      </c>
      <c r="K512" s="112">
        <v>0</v>
      </c>
      <c r="L512" s="112">
        <v>1272996</v>
      </c>
      <c r="M512" s="112">
        <v>0</v>
      </c>
      <c r="N512" s="112">
        <v>0</v>
      </c>
      <c r="O512" s="112">
        <v>0</v>
      </c>
      <c r="P512" s="112">
        <v>0</v>
      </c>
      <c r="Q512" s="112">
        <v>0</v>
      </c>
      <c r="R512" s="112">
        <v>104410</v>
      </c>
      <c r="S512" s="112">
        <v>0</v>
      </c>
      <c r="T512" s="112">
        <v>0</v>
      </c>
      <c r="U512" s="112">
        <v>0</v>
      </c>
    </row>
    <row r="513" ht="13.5" customHeight="1" spans="1:21">
      <c r="A513" s="109"/>
      <c r="B513" s="109"/>
      <c r="C513" s="109"/>
      <c r="D513" s="110" t="s">
        <v>955</v>
      </c>
      <c r="E513" s="110" t="s">
        <v>377</v>
      </c>
      <c r="F513" s="109"/>
      <c r="G513" s="111">
        <v>2237421.4</v>
      </c>
      <c r="H513" s="112">
        <v>860015.4</v>
      </c>
      <c r="I513" s="112">
        <v>0</v>
      </c>
      <c r="J513" s="112">
        <v>0</v>
      </c>
      <c r="K513" s="112">
        <v>0</v>
      </c>
      <c r="L513" s="112">
        <v>1272996</v>
      </c>
      <c r="M513" s="112">
        <v>0</v>
      </c>
      <c r="N513" s="112">
        <v>0</v>
      </c>
      <c r="O513" s="112">
        <v>0</v>
      </c>
      <c r="P513" s="112">
        <v>0</v>
      </c>
      <c r="Q513" s="112">
        <v>0</v>
      </c>
      <c r="R513" s="112">
        <v>104410</v>
      </c>
      <c r="S513" s="112">
        <v>0</v>
      </c>
      <c r="T513" s="112">
        <v>0</v>
      </c>
      <c r="U513" s="112">
        <v>0</v>
      </c>
    </row>
    <row r="514" ht="13.5" customHeight="1" spans="1:21">
      <c r="A514" s="110" t="s">
        <v>344</v>
      </c>
      <c r="B514" s="109"/>
      <c r="C514" s="109"/>
      <c r="D514" s="109"/>
      <c r="E514" s="110" t="s">
        <v>345</v>
      </c>
      <c r="F514" s="109"/>
      <c r="G514" s="111">
        <v>2133011.4</v>
      </c>
      <c r="H514" s="112">
        <v>860015.4</v>
      </c>
      <c r="I514" s="112">
        <v>0</v>
      </c>
      <c r="J514" s="112">
        <v>0</v>
      </c>
      <c r="K514" s="112">
        <v>0</v>
      </c>
      <c r="L514" s="112">
        <v>1272996</v>
      </c>
      <c r="M514" s="112">
        <v>0</v>
      </c>
      <c r="N514" s="112">
        <v>0</v>
      </c>
      <c r="O514" s="112">
        <v>0</v>
      </c>
      <c r="P514" s="112">
        <v>0</v>
      </c>
      <c r="Q514" s="112">
        <v>0</v>
      </c>
      <c r="R514" s="112">
        <v>0</v>
      </c>
      <c r="S514" s="112">
        <v>0</v>
      </c>
      <c r="T514" s="112">
        <v>0</v>
      </c>
      <c r="U514" s="112">
        <v>0</v>
      </c>
    </row>
    <row r="515" ht="13.5" customHeight="1" spans="1:21">
      <c r="A515" s="109"/>
      <c r="B515" s="110" t="s">
        <v>372</v>
      </c>
      <c r="C515" s="109"/>
      <c r="D515" s="109"/>
      <c r="E515" s="110" t="s">
        <v>373</v>
      </c>
      <c r="F515" s="109"/>
      <c r="G515" s="111">
        <v>2133011.4</v>
      </c>
      <c r="H515" s="112">
        <v>860015.4</v>
      </c>
      <c r="I515" s="112">
        <v>0</v>
      </c>
      <c r="J515" s="112">
        <v>0</v>
      </c>
      <c r="K515" s="112">
        <v>0</v>
      </c>
      <c r="L515" s="112">
        <v>1272996</v>
      </c>
      <c r="M515" s="112">
        <v>0</v>
      </c>
      <c r="N515" s="112">
        <v>0</v>
      </c>
      <c r="O515" s="112">
        <v>0</v>
      </c>
      <c r="P515" s="112">
        <v>0</v>
      </c>
      <c r="Q515" s="112">
        <v>0</v>
      </c>
      <c r="R515" s="112">
        <v>0</v>
      </c>
      <c r="S515" s="112">
        <v>0</v>
      </c>
      <c r="T515" s="112">
        <v>0</v>
      </c>
      <c r="U515" s="112">
        <v>0</v>
      </c>
    </row>
    <row r="516" ht="13.5" customHeight="1" spans="1:21">
      <c r="A516" s="110" t="s">
        <v>344</v>
      </c>
      <c r="B516" s="110" t="s">
        <v>372</v>
      </c>
      <c r="C516" s="110" t="s">
        <v>1259</v>
      </c>
      <c r="D516" s="109"/>
      <c r="E516" s="110" t="s">
        <v>375</v>
      </c>
      <c r="F516" s="110" t="s">
        <v>1260</v>
      </c>
      <c r="G516" s="111">
        <v>860015.4</v>
      </c>
      <c r="H516" s="112">
        <v>860015.4</v>
      </c>
      <c r="I516" s="112">
        <v>0</v>
      </c>
      <c r="J516" s="112">
        <v>0</v>
      </c>
      <c r="K516" s="112">
        <v>0</v>
      </c>
      <c r="L516" s="112">
        <v>0</v>
      </c>
      <c r="M516" s="112">
        <v>0</v>
      </c>
      <c r="N516" s="112">
        <v>0</v>
      </c>
      <c r="O516" s="112">
        <v>0</v>
      </c>
      <c r="P516" s="112">
        <v>0</v>
      </c>
      <c r="Q516" s="112">
        <v>0</v>
      </c>
      <c r="R516" s="112">
        <v>0</v>
      </c>
      <c r="S516" s="112">
        <v>0</v>
      </c>
      <c r="T516" s="112">
        <v>0</v>
      </c>
      <c r="U516" s="112">
        <v>0</v>
      </c>
    </row>
    <row r="517" ht="13.5" customHeight="1" spans="1:21">
      <c r="A517" s="110" t="s">
        <v>344</v>
      </c>
      <c r="B517" s="110" t="s">
        <v>372</v>
      </c>
      <c r="C517" s="110" t="s">
        <v>1259</v>
      </c>
      <c r="D517" s="109"/>
      <c r="E517" s="110" t="s">
        <v>375</v>
      </c>
      <c r="F517" s="110" t="s">
        <v>1211</v>
      </c>
      <c r="G517" s="111">
        <v>1272996</v>
      </c>
      <c r="H517" s="112">
        <v>0</v>
      </c>
      <c r="I517" s="112">
        <v>0</v>
      </c>
      <c r="J517" s="112">
        <v>0</v>
      </c>
      <c r="K517" s="112">
        <v>0</v>
      </c>
      <c r="L517" s="112">
        <v>1272996</v>
      </c>
      <c r="M517" s="112">
        <v>0</v>
      </c>
      <c r="N517" s="112">
        <v>0</v>
      </c>
      <c r="O517" s="112">
        <v>0</v>
      </c>
      <c r="P517" s="112">
        <v>0</v>
      </c>
      <c r="Q517" s="112">
        <v>0</v>
      </c>
      <c r="R517" s="112">
        <v>0</v>
      </c>
      <c r="S517" s="112">
        <v>0</v>
      </c>
      <c r="T517" s="112">
        <v>0</v>
      </c>
      <c r="U517" s="112">
        <v>0</v>
      </c>
    </row>
    <row r="518" ht="13.5" customHeight="1" spans="1:21">
      <c r="A518" s="110" t="s">
        <v>708</v>
      </c>
      <c r="B518" s="109"/>
      <c r="C518" s="109"/>
      <c r="D518" s="109"/>
      <c r="E518" s="110" t="s">
        <v>709</v>
      </c>
      <c r="F518" s="109"/>
      <c r="G518" s="111">
        <v>104410</v>
      </c>
      <c r="H518" s="112">
        <v>0</v>
      </c>
      <c r="I518" s="112">
        <v>0</v>
      </c>
      <c r="J518" s="112">
        <v>0</v>
      </c>
      <c r="K518" s="112">
        <v>0</v>
      </c>
      <c r="L518" s="112">
        <v>0</v>
      </c>
      <c r="M518" s="112">
        <v>0</v>
      </c>
      <c r="N518" s="112">
        <v>0</v>
      </c>
      <c r="O518" s="112">
        <v>0</v>
      </c>
      <c r="P518" s="112">
        <v>0</v>
      </c>
      <c r="Q518" s="112">
        <v>0</v>
      </c>
      <c r="R518" s="112">
        <v>104410</v>
      </c>
      <c r="S518" s="112">
        <v>0</v>
      </c>
      <c r="T518" s="112">
        <v>0</v>
      </c>
      <c r="U518" s="112">
        <v>0</v>
      </c>
    </row>
    <row r="519" ht="13.5" customHeight="1" spans="1:21">
      <c r="A519" s="109"/>
      <c r="B519" s="110" t="s">
        <v>716</v>
      </c>
      <c r="C519" s="109"/>
      <c r="D519" s="109"/>
      <c r="E519" s="110" t="s">
        <v>717</v>
      </c>
      <c r="F519" s="109"/>
      <c r="G519" s="111">
        <v>104410</v>
      </c>
      <c r="H519" s="112">
        <v>0</v>
      </c>
      <c r="I519" s="112">
        <v>0</v>
      </c>
      <c r="J519" s="112">
        <v>0</v>
      </c>
      <c r="K519" s="112">
        <v>0</v>
      </c>
      <c r="L519" s="112">
        <v>0</v>
      </c>
      <c r="M519" s="112">
        <v>0</v>
      </c>
      <c r="N519" s="112">
        <v>0</v>
      </c>
      <c r="O519" s="112">
        <v>0</v>
      </c>
      <c r="P519" s="112">
        <v>0</v>
      </c>
      <c r="Q519" s="112">
        <v>0</v>
      </c>
      <c r="R519" s="112">
        <v>104410</v>
      </c>
      <c r="S519" s="112">
        <v>0</v>
      </c>
      <c r="T519" s="112">
        <v>0</v>
      </c>
      <c r="U519" s="112">
        <v>0</v>
      </c>
    </row>
    <row r="520" ht="13.5" customHeight="1" spans="1:21">
      <c r="A520" s="110" t="s">
        <v>708</v>
      </c>
      <c r="B520" s="110" t="s">
        <v>716</v>
      </c>
      <c r="C520" s="110" t="s">
        <v>1206</v>
      </c>
      <c r="D520" s="109"/>
      <c r="E520" s="110" t="s">
        <v>719</v>
      </c>
      <c r="F520" s="110" t="s">
        <v>1207</v>
      </c>
      <c r="G520" s="111">
        <v>104410</v>
      </c>
      <c r="H520" s="112">
        <v>0</v>
      </c>
      <c r="I520" s="112">
        <v>0</v>
      </c>
      <c r="J520" s="112">
        <v>0</v>
      </c>
      <c r="K520" s="112">
        <v>0</v>
      </c>
      <c r="L520" s="112">
        <v>0</v>
      </c>
      <c r="M520" s="112">
        <v>0</v>
      </c>
      <c r="N520" s="112">
        <v>0</v>
      </c>
      <c r="O520" s="112">
        <v>0</v>
      </c>
      <c r="P520" s="112">
        <v>0</v>
      </c>
      <c r="Q520" s="112">
        <v>0</v>
      </c>
      <c r="R520" s="112">
        <v>104410</v>
      </c>
      <c r="S520" s="112">
        <v>0</v>
      </c>
      <c r="T520" s="112">
        <v>0</v>
      </c>
      <c r="U520" s="112">
        <v>0</v>
      </c>
    </row>
    <row r="521" ht="13.5" customHeight="1" spans="1:21">
      <c r="A521" s="109"/>
      <c r="B521" s="109"/>
      <c r="C521" s="109"/>
      <c r="D521" s="110" t="s">
        <v>957</v>
      </c>
      <c r="E521" s="110" t="s">
        <v>958</v>
      </c>
      <c r="F521" s="109"/>
      <c r="G521" s="111">
        <v>31015</v>
      </c>
      <c r="H521" s="112">
        <v>0</v>
      </c>
      <c r="I521" s="112">
        <v>0</v>
      </c>
      <c r="J521" s="112">
        <v>0</v>
      </c>
      <c r="K521" s="112">
        <v>0</v>
      </c>
      <c r="L521" s="112">
        <v>0</v>
      </c>
      <c r="M521" s="112">
        <v>0</v>
      </c>
      <c r="N521" s="112">
        <v>0</v>
      </c>
      <c r="O521" s="112">
        <v>0</v>
      </c>
      <c r="P521" s="112">
        <v>0</v>
      </c>
      <c r="Q521" s="112">
        <v>0</v>
      </c>
      <c r="R521" s="112">
        <v>31015</v>
      </c>
      <c r="S521" s="112">
        <v>0</v>
      </c>
      <c r="T521" s="112">
        <v>0</v>
      </c>
      <c r="U521" s="112">
        <v>0</v>
      </c>
    </row>
    <row r="522" ht="13.5" customHeight="1" spans="1:21">
      <c r="A522" s="109"/>
      <c r="B522" s="109"/>
      <c r="C522" s="109"/>
      <c r="D522" s="110" t="s">
        <v>959</v>
      </c>
      <c r="E522" s="110" t="s">
        <v>429</v>
      </c>
      <c r="F522" s="109"/>
      <c r="G522" s="111">
        <v>31015</v>
      </c>
      <c r="H522" s="112">
        <v>0</v>
      </c>
      <c r="I522" s="112">
        <v>0</v>
      </c>
      <c r="J522" s="112">
        <v>0</v>
      </c>
      <c r="K522" s="112">
        <v>0</v>
      </c>
      <c r="L522" s="112">
        <v>0</v>
      </c>
      <c r="M522" s="112">
        <v>0</v>
      </c>
      <c r="N522" s="112">
        <v>0</v>
      </c>
      <c r="O522" s="112">
        <v>0</v>
      </c>
      <c r="P522" s="112">
        <v>0</v>
      </c>
      <c r="Q522" s="112">
        <v>0</v>
      </c>
      <c r="R522" s="112">
        <v>31015</v>
      </c>
      <c r="S522" s="112">
        <v>0</v>
      </c>
      <c r="T522" s="112">
        <v>0</v>
      </c>
      <c r="U522" s="112">
        <v>0</v>
      </c>
    </row>
    <row r="523" ht="13.5" customHeight="1" spans="1:21">
      <c r="A523" s="110" t="s">
        <v>708</v>
      </c>
      <c r="B523" s="109"/>
      <c r="C523" s="109"/>
      <c r="D523" s="109"/>
      <c r="E523" s="110" t="s">
        <v>709</v>
      </c>
      <c r="F523" s="109"/>
      <c r="G523" s="111">
        <v>31015</v>
      </c>
      <c r="H523" s="112">
        <v>0</v>
      </c>
      <c r="I523" s="112">
        <v>0</v>
      </c>
      <c r="J523" s="112">
        <v>0</v>
      </c>
      <c r="K523" s="112">
        <v>0</v>
      </c>
      <c r="L523" s="112">
        <v>0</v>
      </c>
      <c r="M523" s="112">
        <v>0</v>
      </c>
      <c r="N523" s="112">
        <v>0</v>
      </c>
      <c r="O523" s="112">
        <v>0</v>
      </c>
      <c r="P523" s="112">
        <v>0</v>
      </c>
      <c r="Q523" s="112">
        <v>0</v>
      </c>
      <c r="R523" s="112">
        <v>31015</v>
      </c>
      <c r="S523" s="112">
        <v>0</v>
      </c>
      <c r="T523" s="112">
        <v>0</v>
      </c>
      <c r="U523" s="112">
        <v>0</v>
      </c>
    </row>
    <row r="524" ht="13.5" customHeight="1" spans="1:21">
      <c r="A524" s="109"/>
      <c r="B524" s="110" t="s">
        <v>716</v>
      </c>
      <c r="C524" s="109"/>
      <c r="D524" s="109"/>
      <c r="E524" s="110" t="s">
        <v>717</v>
      </c>
      <c r="F524" s="109"/>
      <c r="G524" s="111">
        <v>31015</v>
      </c>
      <c r="H524" s="112">
        <v>0</v>
      </c>
      <c r="I524" s="112">
        <v>0</v>
      </c>
      <c r="J524" s="112">
        <v>0</v>
      </c>
      <c r="K524" s="112">
        <v>0</v>
      </c>
      <c r="L524" s="112">
        <v>0</v>
      </c>
      <c r="M524" s="112">
        <v>0</v>
      </c>
      <c r="N524" s="112">
        <v>0</v>
      </c>
      <c r="O524" s="112">
        <v>0</v>
      </c>
      <c r="P524" s="112">
        <v>0</v>
      </c>
      <c r="Q524" s="112">
        <v>0</v>
      </c>
      <c r="R524" s="112">
        <v>31015</v>
      </c>
      <c r="S524" s="112">
        <v>0</v>
      </c>
      <c r="T524" s="112">
        <v>0</v>
      </c>
      <c r="U524" s="112">
        <v>0</v>
      </c>
    </row>
    <row r="525" ht="13.5" customHeight="1" spans="1:21">
      <c r="A525" s="110" t="s">
        <v>708</v>
      </c>
      <c r="B525" s="110" t="s">
        <v>716</v>
      </c>
      <c r="C525" s="110" t="s">
        <v>1206</v>
      </c>
      <c r="D525" s="109"/>
      <c r="E525" s="110" t="s">
        <v>719</v>
      </c>
      <c r="F525" s="110" t="s">
        <v>1207</v>
      </c>
      <c r="G525" s="111">
        <v>31015</v>
      </c>
      <c r="H525" s="112">
        <v>0</v>
      </c>
      <c r="I525" s="112">
        <v>0</v>
      </c>
      <c r="J525" s="112">
        <v>0</v>
      </c>
      <c r="K525" s="112">
        <v>0</v>
      </c>
      <c r="L525" s="112">
        <v>0</v>
      </c>
      <c r="M525" s="112">
        <v>0</v>
      </c>
      <c r="N525" s="112">
        <v>0</v>
      </c>
      <c r="O525" s="112">
        <v>0</v>
      </c>
      <c r="P525" s="112">
        <v>0</v>
      </c>
      <c r="Q525" s="112">
        <v>0</v>
      </c>
      <c r="R525" s="112">
        <v>31015</v>
      </c>
      <c r="S525" s="112">
        <v>0</v>
      </c>
      <c r="T525" s="112">
        <v>0</v>
      </c>
      <c r="U525" s="112">
        <v>0</v>
      </c>
    </row>
    <row r="526" ht="13.5" customHeight="1" spans="1:21">
      <c r="A526" s="109"/>
      <c r="B526" s="109"/>
      <c r="C526" s="109"/>
      <c r="D526" s="110" t="s">
        <v>960</v>
      </c>
      <c r="E526" s="110" t="s">
        <v>961</v>
      </c>
      <c r="F526" s="109"/>
      <c r="G526" s="111">
        <v>294864</v>
      </c>
      <c r="H526" s="112">
        <v>0</v>
      </c>
      <c r="I526" s="112">
        <v>0</v>
      </c>
      <c r="J526" s="112">
        <v>0</v>
      </c>
      <c r="K526" s="112">
        <v>0</v>
      </c>
      <c r="L526" s="112">
        <v>0</v>
      </c>
      <c r="M526" s="112">
        <v>0</v>
      </c>
      <c r="N526" s="112">
        <v>0</v>
      </c>
      <c r="O526" s="112">
        <v>0</v>
      </c>
      <c r="P526" s="112">
        <v>0</v>
      </c>
      <c r="Q526" s="112">
        <v>0</v>
      </c>
      <c r="R526" s="112">
        <v>294864</v>
      </c>
      <c r="S526" s="112">
        <v>0</v>
      </c>
      <c r="T526" s="112">
        <v>0</v>
      </c>
      <c r="U526" s="112">
        <v>0</v>
      </c>
    </row>
    <row r="527" ht="13.5" customHeight="1" spans="1:21">
      <c r="A527" s="109"/>
      <c r="B527" s="109"/>
      <c r="C527" s="109"/>
      <c r="D527" s="110" t="s">
        <v>962</v>
      </c>
      <c r="E527" s="110" t="s">
        <v>135</v>
      </c>
      <c r="F527" s="109"/>
      <c r="G527" s="111">
        <v>294864</v>
      </c>
      <c r="H527" s="112">
        <v>0</v>
      </c>
      <c r="I527" s="112">
        <v>0</v>
      </c>
      <c r="J527" s="112">
        <v>0</v>
      </c>
      <c r="K527" s="112">
        <v>0</v>
      </c>
      <c r="L527" s="112">
        <v>0</v>
      </c>
      <c r="M527" s="112">
        <v>0</v>
      </c>
      <c r="N527" s="112">
        <v>0</v>
      </c>
      <c r="O527" s="112">
        <v>0</v>
      </c>
      <c r="P527" s="112">
        <v>0</v>
      </c>
      <c r="Q527" s="112">
        <v>0</v>
      </c>
      <c r="R527" s="112">
        <v>294864</v>
      </c>
      <c r="S527" s="112">
        <v>0</v>
      </c>
      <c r="T527" s="112">
        <v>0</v>
      </c>
      <c r="U527" s="112">
        <v>0</v>
      </c>
    </row>
    <row r="528" ht="13.5" customHeight="1" spans="1:21">
      <c r="A528" s="110" t="s">
        <v>708</v>
      </c>
      <c r="B528" s="109"/>
      <c r="C528" s="109"/>
      <c r="D528" s="109"/>
      <c r="E528" s="110" t="s">
        <v>709</v>
      </c>
      <c r="F528" s="109"/>
      <c r="G528" s="111">
        <v>294864</v>
      </c>
      <c r="H528" s="112">
        <v>0</v>
      </c>
      <c r="I528" s="112">
        <v>0</v>
      </c>
      <c r="J528" s="112">
        <v>0</v>
      </c>
      <c r="K528" s="112">
        <v>0</v>
      </c>
      <c r="L528" s="112">
        <v>0</v>
      </c>
      <c r="M528" s="112">
        <v>0</v>
      </c>
      <c r="N528" s="112">
        <v>0</v>
      </c>
      <c r="O528" s="112">
        <v>0</v>
      </c>
      <c r="P528" s="112">
        <v>0</v>
      </c>
      <c r="Q528" s="112">
        <v>0</v>
      </c>
      <c r="R528" s="112">
        <v>294864</v>
      </c>
      <c r="S528" s="112">
        <v>0</v>
      </c>
      <c r="T528" s="112">
        <v>0</v>
      </c>
      <c r="U528" s="112">
        <v>0</v>
      </c>
    </row>
    <row r="529" ht="13.5" customHeight="1" spans="1:21">
      <c r="A529" s="109"/>
      <c r="B529" s="110" t="s">
        <v>716</v>
      </c>
      <c r="C529" s="109"/>
      <c r="D529" s="109"/>
      <c r="E529" s="110" t="s">
        <v>717</v>
      </c>
      <c r="F529" s="109"/>
      <c r="G529" s="111">
        <v>294864</v>
      </c>
      <c r="H529" s="112">
        <v>0</v>
      </c>
      <c r="I529" s="112">
        <v>0</v>
      </c>
      <c r="J529" s="112">
        <v>0</v>
      </c>
      <c r="K529" s="112">
        <v>0</v>
      </c>
      <c r="L529" s="112">
        <v>0</v>
      </c>
      <c r="M529" s="112">
        <v>0</v>
      </c>
      <c r="N529" s="112">
        <v>0</v>
      </c>
      <c r="O529" s="112">
        <v>0</v>
      </c>
      <c r="P529" s="112">
        <v>0</v>
      </c>
      <c r="Q529" s="112">
        <v>0</v>
      </c>
      <c r="R529" s="112">
        <v>294864</v>
      </c>
      <c r="S529" s="112">
        <v>0</v>
      </c>
      <c r="T529" s="112">
        <v>0</v>
      </c>
      <c r="U529" s="112">
        <v>0</v>
      </c>
    </row>
    <row r="530" ht="13.5" customHeight="1" spans="1:21">
      <c r="A530" s="110" t="s">
        <v>708</v>
      </c>
      <c r="B530" s="110" t="s">
        <v>716</v>
      </c>
      <c r="C530" s="110" t="s">
        <v>1206</v>
      </c>
      <c r="D530" s="109"/>
      <c r="E530" s="110" t="s">
        <v>719</v>
      </c>
      <c r="F530" s="110" t="s">
        <v>1208</v>
      </c>
      <c r="G530" s="111">
        <v>218328</v>
      </c>
      <c r="H530" s="112">
        <v>0</v>
      </c>
      <c r="I530" s="112">
        <v>0</v>
      </c>
      <c r="J530" s="112">
        <v>0</v>
      </c>
      <c r="K530" s="112">
        <v>0</v>
      </c>
      <c r="L530" s="112">
        <v>0</v>
      </c>
      <c r="M530" s="112">
        <v>0</v>
      </c>
      <c r="N530" s="112">
        <v>0</v>
      </c>
      <c r="O530" s="112">
        <v>0</v>
      </c>
      <c r="P530" s="112">
        <v>0</v>
      </c>
      <c r="Q530" s="112">
        <v>0</v>
      </c>
      <c r="R530" s="112">
        <v>218328</v>
      </c>
      <c r="S530" s="112">
        <v>0</v>
      </c>
      <c r="T530" s="112">
        <v>0</v>
      </c>
      <c r="U530" s="112">
        <v>0</v>
      </c>
    </row>
    <row r="531" ht="13.5" customHeight="1" spans="1:21">
      <c r="A531" s="110" t="s">
        <v>708</v>
      </c>
      <c r="B531" s="110" t="s">
        <v>716</v>
      </c>
      <c r="C531" s="110" t="s">
        <v>1206</v>
      </c>
      <c r="D531" s="109"/>
      <c r="E531" s="110" t="s">
        <v>719</v>
      </c>
      <c r="F531" s="110" t="s">
        <v>1207</v>
      </c>
      <c r="G531" s="111">
        <v>76536</v>
      </c>
      <c r="H531" s="112">
        <v>0</v>
      </c>
      <c r="I531" s="112">
        <v>0</v>
      </c>
      <c r="J531" s="112">
        <v>0</v>
      </c>
      <c r="K531" s="112">
        <v>0</v>
      </c>
      <c r="L531" s="112">
        <v>0</v>
      </c>
      <c r="M531" s="112">
        <v>0</v>
      </c>
      <c r="N531" s="112">
        <v>0</v>
      </c>
      <c r="O531" s="112">
        <v>0</v>
      </c>
      <c r="P531" s="112">
        <v>0</v>
      </c>
      <c r="Q531" s="112">
        <v>0</v>
      </c>
      <c r="R531" s="112">
        <v>76536</v>
      </c>
      <c r="S531" s="112">
        <v>0</v>
      </c>
      <c r="T531" s="112">
        <v>0</v>
      </c>
      <c r="U531" s="112">
        <v>0</v>
      </c>
    </row>
    <row r="532" ht="13.5" customHeight="1" spans="1:21">
      <c r="A532" s="109"/>
      <c r="B532" s="109"/>
      <c r="C532" s="109"/>
      <c r="D532" s="110" t="s">
        <v>964</v>
      </c>
      <c r="E532" s="110" t="s">
        <v>965</v>
      </c>
      <c r="F532" s="109"/>
      <c r="G532" s="111">
        <v>702360.8</v>
      </c>
      <c r="H532" s="112">
        <v>0</v>
      </c>
      <c r="I532" s="112">
        <v>0</v>
      </c>
      <c r="J532" s="112">
        <v>0</v>
      </c>
      <c r="K532" s="112">
        <v>0</v>
      </c>
      <c r="L532" s="112">
        <v>28678.8</v>
      </c>
      <c r="M532" s="112">
        <v>0</v>
      </c>
      <c r="N532" s="112">
        <v>0</v>
      </c>
      <c r="O532" s="112">
        <v>0</v>
      </c>
      <c r="P532" s="112">
        <v>0</v>
      </c>
      <c r="Q532" s="112">
        <v>0</v>
      </c>
      <c r="R532" s="112">
        <v>673682</v>
      </c>
      <c r="S532" s="112">
        <v>0</v>
      </c>
      <c r="T532" s="112">
        <v>0</v>
      </c>
      <c r="U532" s="112">
        <v>0</v>
      </c>
    </row>
    <row r="533" ht="13.5" customHeight="1" spans="1:21">
      <c r="A533" s="109"/>
      <c r="B533" s="109"/>
      <c r="C533" s="109"/>
      <c r="D533" s="110" t="s">
        <v>966</v>
      </c>
      <c r="E533" s="110" t="s">
        <v>44</v>
      </c>
      <c r="F533" s="109"/>
      <c r="G533" s="111">
        <v>702360.8</v>
      </c>
      <c r="H533" s="112">
        <v>0</v>
      </c>
      <c r="I533" s="112">
        <v>0</v>
      </c>
      <c r="J533" s="112">
        <v>0</v>
      </c>
      <c r="K533" s="112">
        <v>0</v>
      </c>
      <c r="L533" s="112">
        <v>28678.8</v>
      </c>
      <c r="M533" s="112">
        <v>0</v>
      </c>
      <c r="N533" s="112">
        <v>0</v>
      </c>
      <c r="O533" s="112">
        <v>0</v>
      </c>
      <c r="P533" s="112">
        <v>0</v>
      </c>
      <c r="Q533" s="112">
        <v>0</v>
      </c>
      <c r="R533" s="112">
        <v>673682</v>
      </c>
      <c r="S533" s="112">
        <v>0</v>
      </c>
      <c r="T533" s="112">
        <v>0</v>
      </c>
      <c r="U533" s="112">
        <v>0</v>
      </c>
    </row>
    <row r="534" ht="13.5" customHeight="1" spans="1:21">
      <c r="A534" s="110" t="s">
        <v>344</v>
      </c>
      <c r="B534" s="109"/>
      <c r="C534" s="109"/>
      <c r="D534" s="109"/>
      <c r="E534" s="110" t="s">
        <v>345</v>
      </c>
      <c r="F534" s="109"/>
      <c r="G534" s="111">
        <v>28678.8</v>
      </c>
      <c r="H534" s="112">
        <v>0</v>
      </c>
      <c r="I534" s="112">
        <v>0</v>
      </c>
      <c r="J534" s="112">
        <v>0</v>
      </c>
      <c r="K534" s="112">
        <v>0</v>
      </c>
      <c r="L534" s="112">
        <v>28678.8</v>
      </c>
      <c r="M534" s="112">
        <v>0</v>
      </c>
      <c r="N534" s="112">
        <v>0</v>
      </c>
      <c r="O534" s="112">
        <v>0</v>
      </c>
      <c r="P534" s="112">
        <v>0</v>
      </c>
      <c r="Q534" s="112">
        <v>0</v>
      </c>
      <c r="R534" s="112">
        <v>0</v>
      </c>
      <c r="S534" s="112">
        <v>0</v>
      </c>
      <c r="T534" s="112">
        <v>0</v>
      </c>
      <c r="U534" s="112">
        <v>0</v>
      </c>
    </row>
    <row r="535" ht="13.5" customHeight="1" spans="1:21">
      <c r="A535" s="109"/>
      <c r="B535" s="110" t="s">
        <v>396</v>
      </c>
      <c r="C535" s="109"/>
      <c r="D535" s="109"/>
      <c r="E535" s="110" t="s">
        <v>397</v>
      </c>
      <c r="F535" s="109"/>
      <c r="G535" s="111">
        <v>28678.8</v>
      </c>
      <c r="H535" s="112">
        <v>0</v>
      </c>
      <c r="I535" s="112">
        <v>0</v>
      </c>
      <c r="J535" s="112">
        <v>0</v>
      </c>
      <c r="K535" s="112">
        <v>0</v>
      </c>
      <c r="L535" s="112">
        <v>28678.8</v>
      </c>
      <c r="M535" s="112">
        <v>0</v>
      </c>
      <c r="N535" s="112">
        <v>0</v>
      </c>
      <c r="O535" s="112">
        <v>0</v>
      </c>
      <c r="P535" s="112">
        <v>0</v>
      </c>
      <c r="Q535" s="112">
        <v>0</v>
      </c>
      <c r="R535" s="112">
        <v>0</v>
      </c>
      <c r="S535" s="112">
        <v>0</v>
      </c>
      <c r="T535" s="112">
        <v>0</v>
      </c>
      <c r="U535" s="112">
        <v>0</v>
      </c>
    </row>
    <row r="536" ht="13.5" customHeight="1" spans="1:21">
      <c r="A536" s="110" t="s">
        <v>344</v>
      </c>
      <c r="B536" s="110" t="s">
        <v>396</v>
      </c>
      <c r="C536" s="110" t="s">
        <v>1261</v>
      </c>
      <c r="D536" s="109"/>
      <c r="E536" s="110" t="s">
        <v>405</v>
      </c>
      <c r="F536" s="110" t="s">
        <v>1211</v>
      </c>
      <c r="G536" s="111">
        <v>28678.8</v>
      </c>
      <c r="H536" s="112">
        <v>0</v>
      </c>
      <c r="I536" s="112">
        <v>0</v>
      </c>
      <c r="J536" s="112">
        <v>0</v>
      </c>
      <c r="K536" s="112">
        <v>0</v>
      </c>
      <c r="L536" s="112">
        <v>28678.8</v>
      </c>
      <c r="M536" s="112">
        <v>0</v>
      </c>
      <c r="N536" s="112">
        <v>0</v>
      </c>
      <c r="O536" s="112">
        <v>0</v>
      </c>
      <c r="P536" s="112">
        <v>0</v>
      </c>
      <c r="Q536" s="112">
        <v>0</v>
      </c>
      <c r="R536" s="112">
        <v>0</v>
      </c>
      <c r="S536" s="112">
        <v>0</v>
      </c>
      <c r="T536" s="112">
        <v>0</v>
      </c>
      <c r="U536" s="112">
        <v>0</v>
      </c>
    </row>
    <row r="537" ht="13.5" customHeight="1" spans="1:21">
      <c r="A537" s="110" t="s">
        <v>708</v>
      </c>
      <c r="B537" s="109"/>
      <c r="C537" s="109"/>
      <c r="D537" s="109"/>
      <c r="E537" s="110" t="s">
        <v>709</v>
      </c>
      <c r="F537" s="109"/>
      <c r="G537" s="111">
        <v>673682</v>
      </c>
      <c r="H537" s="112">
        <v>0</v>
      </c>
      <c r="I537" s="112">
        <v>0</v>
      </c>
      <c r="J537" s="112">
        <v>0</v>
      </c>
      <c r="K537" s="112">
        <v>0</v>
      </c>
      <c r="L537" s="112">
        <v>0</v>
      </c>
      <c r="M537" s="112">
        <v>0</v>
      </c>
      <c r="N537" s="112">
        <v>0</v>
      </c>
      <c r="O537" s="112">
        <v>0</v>
      </c>
      <c r="P537" s="112">
        <v>0</v>
      </c>
      <c r="Q537" s="112">
        <v>0</v>
      </c>
      <c r="R537" s="112">
        <v>673682</v>
      </c>
      <c r="S537" s="112">
        <v>0</v>
      </c>
      <c r="T537" s="112">
        <v>0</v>
      </c>
      <c r="U537" s="112">
        <v>0</v>
      </c>
    </row>
    <row r="538" ht="13.5" customHeight="1" spans="1:21">
      <c r="A538" s="109"/>
      <c r="B538" s="110" t="s">
        <v>716</v>
      </c>
      <c r="C538" s="109"/>
      <c r="D538" s="109"/>
      <c r="E538" s="110" t="s">
        <v>717</v>
      </c>
      <c r="F538" s="109"/>
      <c r="G538" s="111">
        <v>673682</v>
      </c>
      <c r="H538" s="112">
        <v>0</v>
      </c>
      <c r="I538" s="112">
        <v>0</v>
      </c>
      <c r="J538" s="112">
        <v>0</v>
      </c>
      <c r="K538" s="112">
        <v>0</v>
      </c>
      <c r="L538" s="112">
        <v>0</v>
      </c>
      <c r="M538" s="112">
        <v>0</v>
      </c>
      <c r="N538" s="112">
        <v>0</v>
      </c>
      <c r="O538" s="112">
        <v>0</v>
      </c>
      <c r="P538" s="112">
        <v>0</v>
      </c>
      <c r="Q538" s="112">
        <v>0</v>
      </c>
      <c r="R538" s="112">
        <v>673682</v>
      </c>
      <c r="S538" s="112">
        <v>0</v>
      </c>
      <c r="T538" s="112">
        <v>0</v>
      </c>
      <c r="U538" s="112">
        <v>0</v>
      </c>
    </row>
    <row r="539" ht="13.5" customHeight="1" spans="1:21">
      <c r="A539" s="110" t="s">
        <v>708</v>
      </c>
      <c r="B539" s="110" t="s">
        <v>716</v>
      </c>
      <c r="C539" s="110" t="s">
        <v>1206</v>
      </c>
      <c r="D539" s="109"/>
      <c r="E539" s="110" t="s">
        <v>719</v>
      </c>
      <c r="F539" s="110" t="s">
        <v>1208</v>
      </c>
      <c r="G539" s="111">
        <v>281445</v>
      </c>
      <c r="H539" s="112">
        <v>0</v>
      </c>
      <c r="I539" s="112">
        <v>0</v>
      </c>
      <c r="J539" s="112">
        <v>0</v>
      </c>
      <c r="K539" s="112">
        <v>0</v>
      </c>
      <c r="L539" s="112">
        <v>0</v>
      </c>
      <c r="M539" s="112">
        <v>0</v>
      </c>
      <c r="N539" s="112">
        <v>0</v>
      </c>
      <c r="O539" s="112">
        <v>0</v>
      </c>
      <c r="P539" s="112">
        <v>0</v>
      </c>
      <c r="Q539" s="112">
        <v>0</v>
      </c>
      <c r="R539" s="112">
        <v>281445</v>
      </c>
      <c r="S539" s="112">
        <v>0</v>
      </c>
      <c r="T539" s="112">
        <v>0</v>
      </c>
      <c r="U539" s="112">
        <v>0</v>
      </c>
    </row>
    <row r="540" ht="13.5" customHeight="1" spans="1:21">
      <c r="A540" s="110" t="s">
        <v>708</v>
      </c>
      <c r="B540" s="110" t="s">
        <v>716</v>
      </c>
      <c r="C540" s="110" t="s">
        <v>1206</v>
      </c>
      <c r="D540" s="109"/>
      <c r="E540" s="110" t="s">
        <v>719</v>
      </c>
      <c r="F540" s="110" t="s">
        <v>1207</v>
      </c>
      <c r="G540" s="111">
        <v>392237</v>
      </c>
      <c r="H540" s="112">
        <v>0</v>
      </c>
      <c r="I540" s="112">
        <v>0</v>
      </c>
      <c r="J540" s="112">
        <v>0</v>
      </c>
      <c r="K540" s="112">
        <v>0</v>
      </c>
      <c r="L540" s="112">
        <v>0</v>
      </c>
      <c r="M540" s="112">
        <v>0</v>
      </c>
      <c r="N540" s="112">
        <v>0</v>
      </c>
      <c r="O540" s="112">
        <v>0</v>
      </c>
      <c r="P540" s="112">
        <v>0</v>
      </c>
      <c r="Q540" s="112">
        <v>0</v>
      </c>
      <c r="R540" s="112">
        <v>392237</v>
      </c>
      <c r="S540" s="112">
        <v>0</v>
      </c>
      <c r="T540" s="112">
        <v>0</v>
      </c>
      <c r="U540" s="112">
        <v>0</v>
      </c>
    </row>
    <row r="541" ht="13.5" customHeight="1" spans="1:21">
      <c r="A541" s="109"/>
      <c r="B541" s="109"/>
      <c r="C541" s="109"/>
      <c r="D541" s="110" t="s">
        <v>1010</v>
      </c>
      <c r="E541" s="110" t="s">
        <v>1011</v>
      </c>
      <c r="F541" s="109"/>
      <c r="G541" s="111">
        <v>464856</v>
      </c>
      <c r="H541" s="112">
        <v>0</v>
      </c>
      <c r="I541" s="112">
        <v>0</v>
      </c>
      <c r="J541" s="112">
        <v>0</v>
      </c>
      <c r="K541" s="112">
        <v>0</v>
      </c>
      <c r="L541" s="112">
        <v>5076</v>
      </c>
      <c r="M541" s="112">
        <v>0</v>
      </c>
      <c r="N541" s="112">
        <v>0</v>
      </c>
      <c r="O541" s="112">
        <v>0</v>
      </c>
      <c r="P541" s="112">
        <v>0</v>
      </c>
      <c r="Q541" s="112">
        <v>0</v>
      </c>
      <c r="R541" s="112">
        <v>459780</v>
      </c>
      <c r="S541" s="112">
        <v>0</v>
      </c>
      <c r="T541" s="112">
        <v>0</v>
      </c>
      <c r="U541" s="112">
        <v>0</v>
      </c>
    </row>
    <row r="542" ht="13.5" customHeight="1" spans="1:21">
      <c r="A542" s="109"/>
      <c r="B542" s="109"/>
      <c r="C542" s="109"/>
      <c r="D542" s="110" t="s">
        <v>1012</v>
      </c>
      <c r="E542" s="110" t="s">
        <v>45</v>
      </c>
      <c r="F542" s="109"/>
      <c r="G542" s="111">
        <v>464856</v>
      </c>
      <c r="H542" s="112">
        <v>0</v>
      </c>
      <c r="I542" s="112">
        <v>0</v>
      </c>
      <c r="J542" s="112">
        <v>0</v>
      </c>
      <c r="K542" s="112">
        <v>0</v>
      </c>
      <c r="L542" s="112">
        <v>5076</v>
      </c>
      <c r="M542" s="112">
        <v>0</v>
      </c>
      <c r="N542" s="112">
        <v>0</v>
      </c>
      <c r="O542" s="112">
        <v>0</v>
      </c>
      <c r="P542" s="112">
        <v>0</v>
      </c>
      <c r="Q542" s="112">
        <v>0</v>
      </c>
      <c r="R542" s="112">
        <v>459780</v>
      </c>
      <c r="S542" s="112">
        <v>0</v>
      </c>
      <c r="T542" s="112">
        <v>0</v>
      </c>
      <c r="U542" s="112">
        <v>0</v>
      </c>
    </row>
    <row r="543" ht="13.5" customHeight="1" spans="1:21">
      <c r="A543" s="110" t="s">
        <v>344</v>
      </c>
      <c r="B543" s="109"/>
      <c r="C543" s="109"/>
      <c r="D543" s="109"/>
      <c r="E543" s="110" t="s">
        <v>345</v>
      </c>
      <c r="F543" s="109"/>
      <c r="G543" s="111">
        <v>5076</v>
      </c>
      <c r="H543" s="112">
        <v>0</v>
      </c>
      <c r="I543" s="112">
        <v>0</v>
      </c>
      <c r="J543" s="112">
        <v>0</v>
      </c>
      <c r="K543" s="112">
        <v>0</v>
      </c>
      <c r="L543" s="112">
        <v>5076</v>
      </c>
      <c r="M543" s="112">
        <v>0</v>
      </c>
      <c r="N543" s="112">
        <v>0</v>
      </c>
      <c r="O543" s="112">
        <v>0</v>
      </c>
      <c r="P543" s="112">
        <v>0</v>
      </c>
      <c r="Q543" s="112">
        <v>0</v>
      </c>
      <c r="R543" s="112">
        <v>0</v>
      </c>
      <c r="S543" s="112">
        <v>0</v>
      </c>
      <c r="T543" s="112">
        <v>0</v>
      </c>
      <c r="U543" s="112">
        <v>0</v>
      </c>
    </row>
    <row r="544" ht="13.5" customHeight="1" spans="1:21">
      <c r="A544" s="109"/>
      <c r="B544" s="110" t="s">
        <v>372</v>
      </c>
      <c r="C544" s="109"/>
      <c r="D544" s="109"/>
      <c r="E544" s="110" t="s">
        <v>373</v>
      </c>
      <c r="F544" s="109"/>
      <c r="G544" s="111">
        <v>5076</v>
      </c>
      <c r="H544" s="112">
        <v>0</v>
      </c>
      <c r="I544" s="112">
        <v>0</v>
      </c>
      <c r="J544" s="112">
        <v>0</v>
      </c>
      <c r="K544" s="112">
        <v>0</v>
      </c>
      <c r="L544" s="112">
        <v>5076</v>
      </c>
      <c r="M544" s="112">
        <v>0</v>
      </c>
      <c r="N544" s="112">
        <v>0</v>
      </c>
      <c r="O544" s="112">
        <v>0</v>
      </c>
      <c r="P544" s="112">
        <v>0</v>
      </c>
      <c r="Q544" s="112">
        <v>0</v>
      </c>
      <c r="R544" s="112">
        <v>0</v>
      </c>
      <c r="S544" s="112">
        <v>0</v>
      </c>
      <c r="T544" s="112">
        <v>0</v>
      </c>
      <c r="U544" s="112">
        <v>0</v>
      </c>
    </row>
    <row r="545" ht="13.5" customHeight="1" spans="1:21">
      <c r="A545" s="110" t="s">
        <v>344</v>
      </c>
      <c r="B545" s="110" t="s">
        <v>372</v>
      </c>
      <c r="C545" s="110" t="s">
        <v>1259</v>
      </c>
      <c r="D545" s="109"/>
      <c r="E545" s="110" t="s">
        <v>375</v>
      </c>
      <c r="F545" s="110" t="s">
        <v>1211</v>
      </c>
      <c r="G545" s="111">
        <v>5076</v>
      </c>
      <c r="H545" s="112">
        <v>0</v>
      </c>
      <c r="I545" s="112">
        <v>0</v>
      </c>
      <c r="J545" s="112">
        <v>0</v>
      </c>
      <c r="K545" s="112">
        <v>0</v>
      </c>
      <c r="L545" s="112">
        <v>5076</v>
      </c>
      <c r="M545" s="112">
        <v>0</v>
      </c>
      <c r="N545" s="112">
        <v>0</v>
      </c>
      <c r="O545" s="112">
        <v>0</v>
      </c>
      <c r="P545" s="112">
        <v>0</v>
      </c>
      <c r="Q545" s="112">
        <v>0</v>
      </c>
      <c r="R545" s="112">
        <v>0</v>
      </c>
      <c r="S545" s="112">
        <v>0</v>
      </c>
      <c r="T545" s="112">
        <v>0</v>
      </c>
      <c r="U545" s="112">
        <v>0</v>
      </c>
    </row>
    <row r="546" ht="13.5" customHeight="1" spans="1:21">
      <c r="A546" s="110" t="s">
        <v>708</v>
      </c>
      <c r="B546" s="109"/>
      <c r="C546" s="109"/>
      <c r="D546" s="109"/>
      <c r="E546" s="110" t="s">
        <v>709</v>
      </c>
      <c r="F546" s="109"/>
      <c r="G546" s="111">
        <v>459780</v>
      </c>
      <c r="H546" s="112">
        <v>0</v>
      </c>
      <c r="I546" s="112">
        <v>0</v>
      </c>
      <c r="J546" s="112">
        <v>0</v>
      </c>
      <c r="K546" s="112">
        <v>0</v>
      </c>
      <c r="L546" s="112">
        <v>0</v>
      </c>
      <c r="M546" s="112">
        <v>0</v>
      </c>
      <c r="N546" s="112">
        <v>0</v>
      </c>
      <c r="O546" s="112">
        <v>0</v>
      </c>
      <c r="P546" s="112">
        <v>0</v>
      </c>
      <c r="Q546" s="112">
        <v>0</v>
      </c>
      <c r="R546" s="112">
        <v>459780</v>
      </c>
      <c r="S546" s="112">
        <v>0</v>
      </c>
      <c r="T546" s="112">
        <v>0</v>
      </c>
      <c r="U546" s="112">
        <v>0</v>
      </c>
    </row>
    <row r="547" ht="13.5" customHeight="1" spans="1:21">
      <c r="A547" s="109"/>
      <c r="B547" s="110" t="s">
        <v>716</v>
      </c>
      <c r="C547" s="109"/>
      <c r="D547" s="109"/>
      <c r="E547" s="110" t="s">
        <v>717</v>
      </c>
      <c r="F547" s="109"/>
      <c r="G547" s="111">
        <v>459780</v>
      </c>
      <c r="H547" s="112">
        <v>0</v>
      </c>
      <c r="I547" s="112">
        <v>0</v>
      </c>
      <c r="J547" s="112">
        <v>0</v>
      </c>
      <c r="K547" s="112">
        <v>0</v>
      </c>
      <c r="L547" s="112">
        <v>0</v>
      </c>
      <c r="M547" s="112">
        <v>0</v>
      </c>
      <c r="N547" s="112">
        <v>0</v>
      </c>
      <c r="O547" s="112">
        <v>0</v>
      </c>
      <c r="P547" s="112">
        <v>0</v>
      </c>
      <c r="Q547" s="112">
        <v>0</v>
      </c>
      <c r="R547" s="112">
        <v>459780</v>
      </c>
      <c r="S547" s="112">
        <v>0</v>
      </c>
      <c r="T547" s="112">
        <v>0</v>
      </c>
      <c r="U547" s="112">
        <v>0</v>
      </c>
    </row>
    <row r="548" ht="13.5" customHeight="1" spans="1:21">
      <c r="A548" s="110" t="s">
        <v>708</v>
      </c>
      <c r="B548" s="110" t="s">
        <v>716</v>
      </c>
      <c r="C548" s="110" t="s">
        <v>1206</v>
      </c>
      <c r="D548" s="109"/>
      <c r="E548" s="110" t="s">
        <v>719</v>
      </c>
      <c r="F548" s="110" t="s">
        <v>1208</v>
      </c>
      <c r="G548" s="111">
        <v>208080</v>
      </c>
      <c r="H548" s="112">
        <v>0</v>
      </c>
      <c r="I548" s="112">
        <v>0</v>
      </c>
      <c r="J548" s="112">
        <v>0</v>
      </c>
      <c r="K548" s="112">
        <v>0</v>
      </c>
      <c r="L548" s="112">
        <v>0</v>
      </c>
      <c r="M548" s="112">
        <v>0</v>
      </c>
      <c r="N548" s="112">
        <v>0</v>
      </c>
      <c r="O548" s="112">
        <v>0</v>
      </c>
      <c r="P548" s="112">
        <v>0</v>
      </c>
      <c r="Q548" s="112">
        <v>0</v>
      </c>
      <c r="R548" s="112">
        <v>208080</v>
      </c>
      <c r="S548" s="112">
        <v>0</v>
      </c>
      <c r="T548" s="112">
        <v>0</v>
      </c>
      <c r="U548" s="112">
        <v>0</v>
      </c>
    </row>
    <row r="549" ht="13.5" customHeight="1" spans="1:21">
      <c r="A549" s="110" t="s">
        <v>708</v>
      </c>
      <c r="B549" s="110" t="s">
        <v>716</v>
      </c>
      <c r="C549" s="110" t="s">
        <v>1206</v>
      </c>
      <c r="D549" s="109"/>
      <c r="E549" s="110" t="s">
        <v>719</v>
      </c>
      <c r="F549" s="110" t="s">
        <v>1207</v>
      </c>
      <c r="G549" s="111">
        <v>251700</v>
      </c>
      <c r="H549" s="112">
        <v>0</v>
      </c>
      <c r="I549" s="112">
        <v>0</v>
      </c>
      <c r="J549" s="112">
        <v>0</v>
      </c>
      <c r="K549" s="112">
        <v>0</v>
      </c>
      <c r="L549" s="112">
        <v>0</v>
      </c>
      <c r="M549" s="112">
        <v>0</v>
      </c>
      <c r="N549" s="112">
        <v>0</v>
      </c>
      <c r="O549" s="112">
        <v>0</v>
      </c>
      <c r="P549" s="112">
        <v>0</v>
      </c>
      <c r="Q549" s="112">
        <v>0</v>
      </c>
      <c r="R549" s="112">
        <v>251700</v>
      </c>
      <c r="S549" s="112">
        <v>0</v>
      </c>
      <c r="T549" s="112">
        <v>0</v>
      </c>
      <c r="U549" s="112">
        <v>0</v>
      </c>
    </row>
    <row r="550" ht="13.5" customHeight="1" spans="1:21">
      <c r="A550" s="109"/>
      <c r="B550" s="109"/>
      <c r="C550" s="109"/>
      <c r="D550" s="110" t="s">
        <v>1035</v>
      </c>
      <c r="E550" s="110" t="s">
        <v>1036</v>
      </c>
      <c r="F550" s="109"/>
      <c r="G550" s="111">
        <v>401832</v>
      </c>
      <c r="H550" s="112">
        <v>0</v>
      </c>
      <c r="I550" s="112">
        <v>0</v>
      </c>
      <c r="J550" s="112">
        <v>0</v>
      </c>
      <c r="K550" s="112">
        <v>0</v>
      </c>
      <c r="L550" s="112">
        <v>4716</v>
      </c>
      <c r="M550" s="112">
        <v>0</v>
      </c>
      <c r="N550" s="112">
        <v>0</v>
      </c>
      <c r="O550" s="112">
        <v>0</v>
      </c>
      <c r="P550" s="112">
        <v>0</v>
      </c>
      <c r="Q550" s="112">
        <v>0</v>
      </c>
      <c r="R550" s="112">
        <v>397116</v>
      </c>
      <c r="S550" s="112">
        <v>0</v>
      </c>
      <c r="T550" s="112">
        <v>0</v>
      </c>
      <c r="U550" s="112">
        <v>0</v>
      </c>
    </row>
    <row r="551" ht="13.5" customHeight="1" spans="1:21">
      <c r="A551" s="109"/>
      <c r="B551" s="109"/>
      <c r="C551" s="109"/>
      <c r="D551" s="110" t="s">
        <v>1037</v>
      </c>
      <c r="E551" s="110" t="s">
        <v>80</v>
      </c>
      <c r="F551" s="109"/>
      <c r="G551" s="111">
        <v>401832</v>
      </c>
      <c r="H551" s="112">
        <v>0</v>
      </c>
      <c r="I551" s="112">
        <v>0</v>
      </c>
      <c r="J551" s="112">
        <v>0</v>
      </c>
      <c r="K551" s="112">
        <v>0</v>
      </c>
      <c r="L551" s="112">
        <v>4716</v>
      </c>
      <c r="M551" s="112">
        <v>0</v>
      </c>
      <c r="N551" s="112">
        <v>0</v>
      </c>
      <c r="O551" s="112">
        <v>0</v>
      </c>
      <c r="P551" s="112">
        <v>0</v>
      </c>
      <c r="Q551" s="112">
        <v>0</v>
      </c>
      <c r="R551" s="112">
        <v>397116</v>
      </c>
      <c r="S551" s="112">
        <v>0</v>
      </c>
      <c r="T551" s="112">
        <v>0</v>
      </c>
      <c r="U551" s="112">
        <v>0</v>
      </c>
    </row>
    <row r="552" ht="13.5" customHeight="1" spans="1:21">
      <c r="A552" s="110" t="s">
        <v>344</v>
      </c>
      <c r="B552" s="109"/>
      <c r="C552" s="109"/>
      <c r="D552" s="109"/>
      <c r="E552" s="110" t="s">
        <v>345</v>
      </c>
      <c r="F552" s="109"/>
      <c r="G552" s="111">
        <v>4716</v>
      </c>
      <c r="H552" s="112">
        <v>0</v>
      </c>
      <c r="I552" s="112">
        <v>0</v>
      </c>
      <c r="J552" s="112">
        <v>0</v>
      </c>
      <c r="K552" s="112">
        <v>0</v>
      </c>
      <c r="L552" s="112">
        <v>4716</v>
      </c>
      <c r="M552" s="112">
        <v>0</v>
      </c>
      <c r="N552" s="112">
        <v>0</v>
      </c>
      <c r="O552" s="112">
        <v>0</v>
      </c>
      <c r="P552" s="112">
        <v>0</v>
      </c>
      <c r="Q552" s="112">
        <v>0</v>
      </c>
      <c r="R552" s="112">
        <v>0</v>
      </c>
      <c r="S552" s="112">
        <v>0</v>
      </c>
      <c r="T552" s="112">
        <v>0</v>
      </c>
      <c r="U552" s="112">
        <v>0</v>
      </c>
    </row>
    <row r="553" ht="13.5" customHeight="1" spans="1:21">
      <c r="A553" s="109"/>
      <c r="B553" s="110" t="s">
        <v>372</v>
      </c>
      <c r="C553" s="109"/>
      <c r="D553" s="109"/>
      <c r="E553" s="110" t="s">
        <v>373</v>
      </c>
      <c r="F553" s="109"/>
      <c r="G553" s="111">
        <v>4716</v>
      </c>
      <c r="H553" s="112">
        <v>0</v>
      </c>
      <c r="I553" s="112">
        <v>0</v>
      </c>
      <c r="J553" s="112">
        <v>0</v>
      </c>
      <c r="K553" s="112">
        <v>0</v>
      </c>
      <c r="L553" s="112">
        <v>4716</v>
      </c>
      <c r="M553" s="112">
        <v>0</v>
      </c>
      <c r="N553" s="112">
        <v>0</v>
      </c>
      <c r="O553" s="112">
        <v>0</v>
      </c>
      <c r="P553" s="112">
        <v>0</v>
      </c>
      <c r="Q553" s="112">
        <v>0</v>
      </c>
      <c r="R553" s="112">
        <v>0</v>
      </c>
      <c r="S553" s="112">
        <v>0</v>
      </c>
      <c r="T553" s="112">
        <v>0</v>
      </c>
      <c r="U553" s="112">
        <v>0</v>
      </c>
    </row>
    <row r="554" ht="13.5" customHeight="1" spans="1:21">
      <c r="A554" s="110" t="s">
        <v>344</v>
      </c>
      <c r="B554" s="110" t="s">
        <v>372</v>
      </c>
      <c r="C554" s="110" t="s">
        <v>1259</v>
      </c>
      <c r="D554" s="109"/>
      <c r="E554" s="110" t="s">
        <v>375</v>
      </c>
      <c r="F554" s="110" t="s">
        <v>1211</v>
      </c>
      <c r="G554" s="111">
        <v>4716</v>
      </c>
      <c r="H554" s="112">
        <v>0</v>
      </c>
      <c r="I554" s="112">
        <v>0</v>
      </c>
      <c r="J554" s="112">
        <v>0</v>
      </c>
      <c r="K554" s="112">
        <v>0</v>
      </c>
      <c r="L554" s="112">
        <v>4716</v>
      </c>
      <c r="M554" s="112">
        <v>0</v>
      </c>
      <c r="N554" s="112">
        <v>0</v>
      </c>
      <c r="O554" s="112">
        <v>0</v>
      </c>
      <c r="P554" s="112">
        <v>0</v>
      </c>
      <c r="Q554" s="112">
        <v>0</v>
      </c>
      <c r="R554" s="112">
        <v>0</v>
      </c>
      <c r="S554" s="112">
        <v>0</v>
      </c>
      <c r="T554" s="112">
        <v>0</v>
      </c>
      <c r="U554" s="112">
        <v>0</v>
      </c>
    </row>
    <row r="555" ht="13.5" customHeight="1" spans="1:21">
      <c r="A555" s="110" t="s">
        <v>708</v>
      </c>
      <c r="B555" s="109"/>
      <c r="C555" s="109"/>
      <c r="D555" s="109"/>
      <c r="E555" s="110" t="s">
        <v>709</v>
      </c>
      <c r="F555" s="109"/>
      <c r="G555" s="111">
        <v>397116</v>
      </c>
      <c r="H555" s="112">
        <v>0</v>
      </c>
      <c r="I555" s="112">
        <v>0</v>
      </c>
      <c r="J555" s="112">
        <v>0</v>
      </c>
      <c r="K555" s="112">
        <v>0</v>
      </c>
      <c r="L555" s="112">
        <v>0</v>
      </c>
      <c r="M555" s="112">
        <v>0</v>
      </c>
      <c r="N555" s="112">
        <v>0</v>
      </c>
      <c r="O555" s="112">
        <v>0</v>
      </c>
      <c r="P555" s="112">
        <v>0</v>
      </c>
      <c r="Q555" s="112">
        <v>0</v>
      </c>
      <c r="R555" s="112">
        <v>397116</v>
      </c>
      <c r="S555" s="112">
        <v>0</v>
      </c>
      <c r="T555" s="112">
        <v>0</v>
      </c>
      <c r="U555" s="112">
        <v>0</v>
      </c>
    </row>
    <row r="556" ht="13.5" customHeight="1" spans="1:21">
      <c r="A556" s="109"/>
      <c r="B556" s="110" t="s">
        <v>716</v>
      </c>
      <c r="C556" s="109"/>
      <c r="D556" s="109"/>
      <c r="E556" s="110" t="s">
        <v>717</v>
      </c>
      <c r="F556" s="109"/>
      <c r="G556" s="111">
        <v>397116</v>
      </c>
      <c r="H556" s="112">
        <v>0</v>
      </c>
      <c r="I556" s="112">
        <v>0</v>
      </c>
      <c r="J556" s="112">
        <v>0</v>
      </c>
      <c r="K556" s="112">
        <v>0</v>
      </c>
      <c r="L556" s="112">
        <v>0</v>
      </c>
      <c r="M556" s="112">
        <v>0</v>
      </c>
      <c r="N556" s="112">
        <v>0</v>
      </c>
      <c r="O556" s="112">
        <v>0</v>
      </c>
      <c r="P556" s="112">
        <v>0</v>
      </c>
      <c r="Q556" s="112">
        <v>0</v>
      </c>
      <c r="R556" s="112">
        <v>397116</v>
      </c>
      <c r="S556" s="112">
        <v>0</v>
      </c>
      <c r="T556" s="112">
        <v>0</v>
      </c>
      <c r="U556" s="112">
        <v>0</v>
      </c>
    </row>
    <row r="557" ht="13.5" customHeight="1" spans="1:21">
      <c r="A557" s="110" t="s">
        <v>708</v>
      </c>
      <c r="B557" s="110" t="s">
        <v>716</v>
      </c>
      <c r="C557" s="110" t="s">
        <v>1206</v>
      </c>
      <c r="D557" s="109"/>
      <c r="E557" s="110" t="s">
        <v>719</v>
      </c>
      <c r="F557" s="110" t="s">
        <v>1208</v>
      </c>
      <c r="G557" s="111">
        <v>71316</v>
      </c>
      <c r="H557" s="112">
        <v>0</v>
      </c>
      <c r="I557" s="112">
        <v>0</v>
      </c>
      <c r="J557" s="112">
        <v>0</v>
      </c>
      <c r="K557" s="112">
        <v>0</v>
      </c>
      <c r="L557" s="112">
        <v>0</v>
      </c>
      <c r="M557" s="112">
        <v>0</v>
      </c>
      <c r="N557" s="112">
        <v>0</v>
      </c>
      <c r="O557" s="112">
        <v>0</v>
      </c>
      <c r="P557" s="112">
        <v>0</v>
      </c>
      <c r="Q557" s="112">
        <v>0</v>
      </c>
      <c r="R557" s="112">
        <v>71316</v>
      </c>
      <c r="S557" s="112">
        <v>0</v>
      </c>
      <c r="T557" s="112">
        <v>0</v>
      </c>
      <c r="U557" s="112">
        <v>0</v>
      </c>
    </row>
    <row r="558" ht="13.5" customHeight="1" spans="1:21">
      <c r="A558" s="110" t="s">
        <v>708</v>
      </c>
      <c r="B558" s="110" t="s">
        <v>716</v>
      </c>
      <c r="C558" s="110" t="s">
        <v>1206</v>
      </c>
      <c r="D558" s="109"/>
      <c r="E558" s="110" t="s">
        <v>719</v>
      </c>
      <c r="F558" s="110" t="s">
        <v>1262</v>
      </c>
      <c r="G558" s="111">
        <v>31020</v>
      </c>
      <c r="H558" s="112">
        <v>0</v>
      </c>
      <c r="I558" s="112">
        <v>0</v>
      </c>
      <c r="J558" s="112">
        <v>0</v>
      </c>
      <c r="K558" s="112">
        <v>0</v>
      </c>
      <c r="L558" s="112">
        <v>0</v>
      </c>
      <c r="M558" s="112">
        <v>0</v>
      </c>
      <c r="N558" s="112">
        <v>0</v>
      </c>
      <c r="O558" s="112">
        <v>0</v>
      </c>
      <c r="P558" s="112">
        <v>0</v>
      </c>
      <c r="Q558" s="112">
        <v>0</v>
      </c>
      <c r="R558" s="112">
        <v>31020</v>
      </c>
      <c r="S558" s="112">
        <v>0</v>
      </c>
      <c r="T558" s="112">
        <v>0</v>
      </c>
      <c r="U558" s="112">
        <v>0</v>
      </c>
    </row>
    <row r="559" ht="13.5" customHeight="1" spans="1:21">
      <c r="A559" s="110" t="s">
        <v>708</v>
      </c>
      <c r="B559" s="110" t="s">
        <v>716</v>
      </c>
      <c r="C559" s="110" t="s">
        <v>1206</v>
      </c>
      <c r="D559" s="109"/>
      <c r="E559" s="110" t="s">
        <v>719</v>
      </c>
      <c r="F559" s="110" t="s">
        <v>1263</v>
      </c>
      <c r="G559" s="111">
        <v>40092</v>
      </c>
      <c r="H559" s="112">
        <v>0</v>
      </c>
      <c r="I559" s="112">
        <v>0</v>
      </c>
      <c r="J559" s="112">
        <v>0</v>
      </c>
      <c r="K559" s="112">
        <v>0</v>
      </c>
      <c r="L559" s="112">
        <v>0</v>
      </c>
      <c r="M559" s="112">
        <v>0</v>
      </c>
      <c r="N559" s="112">
        <v>0</v>
      </c>
      <c r="O559" s="112">
        <v>0</v>
      </c>
      <c r="P559" s="112">
        <v>0</v>
      </c>
      <c r="Q559" s="112">
        <v>0</v>
      </c>
      <c r="R559" s="112">
        <v>40092</v>
      </c>
      <c r="S559" s="112">
        <v>0</v>
      </c>
      <c r="T559" s="112">
        <v>0</v>
      </c>
      <c r="U559" s="112">
        <v>0</v>
      </c>
    </row>
    <row r="560" ht="13.5" customHeight="1" spans="1:21">
      <c r="A560" s="110" t="s">
        <v>708</v>
      </c>
      <c r="B560" s="110" t="s">
        <v>716</v>
      </c>
      <c r="C560" s="110" t="s">
        <v>1206</v>
      </c>
      <c r="D560" s="109"/>
      <c r="E560" s="110" t="s">
        <v>719</v>
      </c>
      <c r="F560" s="110" t="s">
        <v>1264</v>
      </c>
      <c r="G560" s="111">
        <v>10176</v>
      </c>
      <c r="H560" s="112">
        <v>0</v>
      </c>
      <c r="I560" s="112">
        <v>0</v>
      </c>
      <c r="J560" s="112">
        <v>0</v>
      </c>
      <c r="K560" s="112">
        <v>0</v>
      </c>
      <c r="L560" s="112">
        <v>0</v>
      </c>
      <c r="M560" s="112">
        <v>0</v>
      </c>
      <c r="N560" s="112">
        <v>0</v>
      </c>
      <c r="O560" s="112">
        <v>0</v>
      </c>
      <c r="P560" s="112">
        <v>0</v>
      </c>
      <c r="Q560" s="112">
        <v>0</v>
      </c>
      <c r="R560" s="112">
        <v>10176</v>
      </c>
      <c r="S560" s="112">
        <v>0</v>
      </c>
      <c r="T560" s="112">
        <v>0</v>
      </c>
      <c r="U560" s="112">
        <v>0</v>
      </c>
    </row>
    <row r="561" ht="13.5" customHeight="1" spans="1:21">
      <c r="A561" s="110" t="s">
        <v>708</v>
      </c>
      <c r="B561" s="110" t="s">
        <v>716</v>
      </c>
      <c r="C561" s="110" t="s">
        <v>1206</v>
      </c>
      <c r="D561" s="109"/>
      <c r="E561" s="110" t="s">
        <v>719</v>
      </c>
      <c r="F561" s="110" t="s">
        <v>1207</v>
      </c>
      <c r="G561" s="111">
        <v>244512</v>
      </c>
      <c r="H561" s="112">
        <v>0</v>
      </c>
      <c r="I561" s="112">
        <v>0</v>
      </c>
      <c r="J561" s="112">
        <v>0</v>
      </c>
      <c r="K561" s="112">
        <v>0</v>
      </c>
      <c r="L561" s="112">
        <v>0</v>
      </c>
      <c r="M561" s="112">
        <v>0</v>
      </c>
      <c r="N561" s="112">
        <v>0</v>
      </c>
      <c r="O561" s="112">
        <v>0</v>
      </c>
      <c r="P561" s="112">
        <v>0</v>
      </c>
      <c r="Q561" s="112">
        <v>0</v>
      </c>
      <c r="R561" s="112">
        <v>244512</v>
      </c>
      <c r="S561" s="112">
        <v>0</v>
      </c>
      <c r="T561" s="112">
        <v>0</v>
      </c>
      <c r="U561" s="112">
        <v>0</v>
      </c>
    </row>
    <row r="562" ht="13.5" customHeight="1" spans="1:21">
      <c r="A562" s="109"/>
      <c r="B562" s="109"/>
      <c r="C562" s="109"/>
      <c r="D562" s="110" t="s">
        <v>1060</v>
      </c>
      <c r="E562" s="110" t="s">
        <v>1061</v>
      </c>
      <c r="F562" s="109"/>
      <c r="G562" s="111">
        <v>14148</v>
      </c>
      <c r="H562" s="112">
        <v>0</v>
      </c>
      <c r="I562" s="112">
        <v>0</v>
      </c>
      <c r="J562" s="112">
        <v>0</v>
      </c>
      <c r="K562" s="112">
        <v>0</v>
      </c>
      <c r="L562" s="112">
        <v>14148</v>
      </c>
      <c r="M562" s="112">
        <v>0</v>
      </c>
      <c r="N562" s="112">
        <v>0</v>
      </c>
      <c r="O562" s="112">
        <v>0</v>
      </c>
      <c r="P562" s="112">
        <v>0</v>
      </c>
      <c r="Q562" s="112">
        <v>0</v>
      </c>
      <c r="R562" s="112">
        <v>0</v>
      </c>
      <c r="S562" s="112">
        <v>0</v>
      </c>
      <c r="T562" s="112">
        <v>0</v>
      </c>
      <c r="U562" s="112">
        <v>0</v>
      </c>
    </row>
    <row r="563" ht="13.5" customHeight="1" spans="1:21">
      <c r="A563" s="109"/>
      <c r="B563" s="109"/>
      <c r="C563" s="109"/>
      <c r="D563" s="110" t="s">
        <v>1062</v>
      </c>
      <c r="E563" s="110" t="s">
        <v>46</v>
      </c>
      <c r="F563" s="109"/>
      <c r="G563" s="111">
        <v>14148</v>
      </c>
      <c r="H563" s="112">
        <v>0</v>
      </c>
      <c r="I563" s="112">
        <v>0</v>
      </c>
      <c r="J563" s="112">
        <v>0</v>
      </c>
      <c r="K563" s="112">
        <v>0</v>
      </c>
      <c r="L563" s="112">
        <v>14148</v>
      </c>
      <c r="M563" s="112">
        <v>0</v>
      </c>
      <c r="N563" s="112">
        <v>0</v>
      </c>
      <c r="O563" s="112">
        <v>0</v>
      </c>
      <c r="P563" s="112">
        <v>0</v>
      </c>
      <c r="Q563" s="112">
        <v>0</v>
      </c>
      <c r="R563" s="112">
        <v>0</v>
      </c>
      <c r="S563" s="112">
        <v>0</v>
      </c>
      <c r="T563" s="112">
        <v>0</v>
      </c>
      <c r="U563" s="112">
        <v>0</v>
      </c>
    </row>
    <row r="564" ht="13.5" customHeight="1" spans="1:21">
      <c r="A564" s="110" t="s">
        <v>344</v>
      </c>
      <c r="B564" s="109"/>
      <c r="C564" s="109"/>
      <c r="D564" s="109"/>
      <c r="E564" s="110" t="s">
        <v>345</v>
      </c>
      <c r="F564" s="109"/>
      <c r="G564" s="111">
        <v>14148</v>
      </c>
      <c r="H564" s="112">
        <v>0</v>
      </c>
      <c r="I564" s="112">
        <v>0</v>
      </c>
      <c r="J564" s="112">
        <v>0</v>
      </c>
      <c r="K564" s="112">
        <v>0</v>
      </c>
      <c r="L564" s="112">
        <v>14148</v>
      </c>
      <c r="M564" s="112">
        <v>0</v>
      </c>
      <c r="N564" s="112">
        <v>0</v>
      </c>
      <c r="O564" s="112">
        <v>0</v>
      </c>
      <c r="P564" s="112">
        <v>0</v>
      </c>
      <c r="Q564" s="112">
        <v>0</v>
      </c>
      <c r="R564" s="112">
        <v>0</v>
      </c>
      <c r="S564" s="112">
        <v>0</v>
      </c>
      <c r="T564" s="112">
        <v>0</v>
      </c>
      <c r="U564" s="112">
        <v>0</v>
      </c>
    </row>
    <row r="565" ht="13.5" customHeight="1" spans="1:21">
      <c r="A565" s="109"/>
      <c r="B565" s="110" t="s">
        <v>372</v>
      </c>
      <c r="C565" s="109"/>
      <c r="D565" s="109"/>
      <c r="E565" s="110" t="s">
        <v>373</v>
      </c>
      <c r="F565" s="109"/>
      <c r="G565" s="111">
        <v>14148</v>
      </c>
      <c r="H565" s="112">
        <v>0</v>
      </c>
      <c r="I565" s="112">
        <v>0</v>
      </c>
      <c r="J565" s="112">
        <v>0</v>
      </c>
      <c r="K565" s="112">
        <v>0</v>
      </c>
      <c r="L565" s="112">
        <v>14148</v>
      </c>
      <c r="M565" s="112">
        <v>0</v>
      </c>
      <c r="N565" s="112">
        <v>0</v>
      </c>
      <c r="O565" s="112">
        <v>0</v>
      </c>
      <c r="P565" s="112">
        <v>0</v>
      </c>
      <c r="Q565" s="112">
        <v>0</v>
      </c>
      <c r="R565" s="112">
        <v>0</v>
      </c>
      <c r="S565" s="112">
        <v>0</v>
      </c>
      <c r="T565" s="112">
        <v>0</v>
      </c>
      <c r="U565" s="112">
        <v>0</v>
      </c>
    </row>
    <row r="566" ht="13.5" customHeight="1" spans="1:21">
      <c r="A566" s="110" t="s">
        <v>344</v>
      </c>
      <c r="B566" s="110" t="s">
        <v>372</v>
      </c>
      <c r="C566" s="110" t="s">
        <v>1259</v>
      </c>
      <c r="D566" s="109"/>
      <c r="E566" s="110" t="s">
        <v>375</v>
      </c>
      <c r="F566" s="110" t="s">
        <v>1211</v>
      </c>
      <c r="G566" s="111">
        <v>14148</v>
      </c>
      <c r="H566" s="112">
        <v>0</v>
      </c>
      <c r="I566" s="112">
        <v>0</v>
      </c>
      <c r="J566" s="112">
        <v>0</v>
      </c>
      <c r="K566" s="112">
        <v>0</v>
      </c>
      <c r="L566" s="112">
        <v>14148</v>
      </c>
      <c r="M566" s="112">
        <v>0</v>
      </c>
      <c r="N566" s="112">
        <v>0</v>
      </c>
      <c r="O566" s="112">
        <v>0</v>
      </c>
      <c r="P566" s="112">
        <v>0</v>
      </c>
      <c r="Q566" s="112">
        <v>0</v>
      </c>
      <c r="R566" s="112">
        <v>0</v>
      </c>
      <c r="S566" s="112">
        <v>0</v>
      </c>
      <c r="T566" s="112">
        <v>0</v>
      </c>
      <c r="U566" s="112">
        <v>0</v>
      </c>
    </row>
    <row r="567" ht="13.5" customHeight="1" spans="1:21">
      <c r="A567" s="109"/>
      <c r="B567" s="109"/>
      <c r="C567" s="109"/>
      <c r="D567" s="110" t="s">
        <v>1077</v>
      </c>
      <c r="E567" s="110" t="s">
        <v>1078</v>
      </c>
      <c r="F567" s="109"/>
      <c r="G567" s="111">
        <v>288230</v>
      </c>
      <c r="H567" s="112">
        <v>0</v>
      </c>
      <c r="I567" s="112">
        <v>0</v>
      </c>
      <c r="J567" s="112">
        <v>0</v>
      </c>
      <c r="K567" s="112">
        <v>0</v>
      </c>
      <c r="L567" s="112">
        <v>14148</v>
      </c>
      <c r="M567" s="112">
        <v>0</v>
      </c>
      <c r="N567" s="112">
        <v>0</v>
      </c>
      <c r="O567" s="112">
        <v>0</v>
      </c>
      <c r="P567" s="112">
        <v>0</v>
      </c>
      <c r="Q567" s="112">
        <v>0</v>
      </c>
      <c r="R567" s="112">
        <v>274082</v>
      </c>
      <c r="S567" s="112">
        <v>0</v>
      </c>
      <c r="T567" s="112">
        <v>0</v>
      </c>
      <c r="U567" s="112">
        <v>0</v>
      </c>
    </row>
    <row r="568" ht="13.5" customHeight="1" spans="1:21">
      <c r="A568" s="109"/>
      <c r="B568" s="109"/>
      <c r="C568" s="109"/>
      <c r="D568" s="110" t="s">
        <v>1079</v>
      </c>
      <c r="E568" s="110" t="s">
        <v>47</v>
      </c>
      <c r="F568" s="109"/>
      <c r="G568" s="111">
        <v>288230</v>
      </c>
      <c r="H568" s="112">
        <v>0</v>
      </c>
      <c r="I568" s="112">
        <v>0</v>
      </c>
      <c r="J568" s="112">
        <v>0</v>
      </c>
      <c r="K568" s="112">
        <v>0</v>
      </c>
      <c r="L568" s="112">
        <v>14148</v>
      </c>
      <c r="M568" s="112">
        <v>0</v>
      </c>
      <c r="N568" s="112">
        <v>0</v>
      </c>
      <c r="O568" s="112">
        <v>0</v>
      </c>
      <c r="P568" s="112">
        <v>0</v>
      </c>
      <c r="Q568" s="112">
        <v>0</v>
      </c>
      <c r="R568" s="112">
        <v>274082</v>
      </c>
      <c r="S568" s="112">
        <v>0</v>
      </c>
      <c r="T568" s="112">
        <v>0</v>
      </c>
      <c r="U568" s="112">
        <v>0</v>
      </c>
    </row>
    <row r="569" ht="13.5" customHeight="1" spans="1:21">
      <c r="A569" s="110" t="s">
        <v>344</v>
      </c>
      <c r="B569" s="109"/>
      <c r="C569" s="109"/>
      <c r="D569" s="109"/>
      <c r="E569" s="110" t="s">
        <v>345</v>
      </c>
      <c r="F569" s="109"/>
      <c r="G569" s="111">
        <v>14148</v>
      </c>
      <c r="H569" s="112">
        <v>0</v>
      </c>
      <c r="I569" s="112">
        <v>0</v>
      </c>
      <c r="J569" s="112">
        <v>0</v>
      </c>
      <c r="K569" s="112">
        <v>0</v>
      </c>
      <c r="L569" s="112">
        <v>14148</v>
      </c>
      <c r="M569" s="112">
        <v>0</v>
      </c>
      <c r="N569" s="112">
        <v>0</v>
      </c>
      <c r="O569" s="112">
        <v>0</v>
      </c>
      <c r="P569" s="112">
        <v>0</v>
      </c>
      <c r="Q569" s="112">
        <v>0</v>
      </c>
      <c r="R569" s="112">
        <v>0</v>
      </c>
      <c r="S569" s="112">
        <v>0</v>
      </c>
      <c r="T569" s="112">
        <v>0</v>
      </c>
      <c r="U569" s="112">
        <v>0</v>
      </c>
    </row>
    <row r="570" ht="13.5" customHeight="1" spans="1:21">
      <c r="A570" s="109"/>
      <c r="B570" s="110" t="s">
        <v>396</v>
      </c>
      <c r="C570" s="109"/>
      <c r="D570" s="109"/>
      <c r="E570" s="110" t="s">
        <v>397</v>
      </c>
      <c r="F570" s="109"/>
      <c r="G570" s="111">
        <v>14148</v>
      </c>
      <c r="H570" s="112">
        <v>0</v>
      </c>
      <c r="I570" s="112">
        <v>0</v>
      </c>
      <c r="J570" s="112">
        <v>0</v>
      </c>
      <c r="K570" s="112">
        <v>0</v>
      </c>
      <c r="L570" s="112">
        <v>14148</v>
      </c>
      <c r="M570" s="112">
        <v>0</v>
      </c>
      <c r="N570" s="112">
        <v>0</v>
      </c>
      <c r="O570" s="112">
        <v>0</v>
      </c>
      <c r="P570" s="112">
        <v>0</v>
      </c>
      <c r="Q570" s="112">
        <v>0</v>
      </c>
      <c r="R570" s="112">
        <v>0</v>
      </c>
      <c r="S570" s="112">
        <v>0</v>
      </c>
      <c r="T570" s="112">
        <v>0</v>
      </c>
      <c r="U570" s="112">
        <v>0</v>
      </c>
    </row>
    <row r="571" ht="13.5" customHeight="1" spans="1:21">
      <c r="A571" s="110" t="s">
        <v>344</v>
      </c>
      <c r="B571" s="110" t="s">
        <v>396</v>
      </c>
      <c r="C571" s="110" t="s">
        <v>1265</v>
      </c>
      <c r="D571" s="109"/>
      <c r="E571" s="110" t="s">
        <v>399</v>
      </c>
      <c r="F571" s="110" t="s">
        <v>1211</v>
      </c>
      <c r="G571" s="111">
        <v>14148</v>
      </c>
      <c r="H571" s="112">
        <v>0</v>
      </c>
      <c r="I571" s="112">
        <v>0</v>
      </c>
      <c r="J571" s="112">
        <v>0</v>
      </c>
      <c r="K571" s="112">
        <v>0</v>
      </c>
      <c r="L571" s="112">
        <v>14148</v>
      </c>
      <c r="M571" s="112">
        <v>0</v>
      </c>
      <c r="N571" s="112">
        <v>0</v>
      </c>
      <c r="O571" s="112">
        <v>0</v>
      </c>
      <c r="P571" s="112">
        <v>0</v>
      </c>
      <c r="Q571" s="112">
        <v>0</v>
      </c>
      <c r="R571" s="112">
        <v>0</v>
      </c>
      <c r="S571" s="112">
        <v>0</v>
      </c>
      <c r="T571" s="112">
        <v>0</v>
      </c>
      <c r="U571" s="112">
        <v>0</v>
      </c>
    </row>
    <row r="572" ht="13.5" customHeight="1" spans="1:21">
      <c r="A572" s="110" t="s">
        <v>708</v>
      </c>
      <c r="B572" s="109"/>
      <c r="C572" s="109"/>
      <c r="D572" s="109"/>
      <c r="E572" s="110" t="s">
        <v>709</v>
      </c>
      <c r="F572" s="109"/>
      <c r="G572" s="111">
        <v>274082</v>
      </c>
      <c r="H572" s="112">
        <v>0</v>
      </c>
      <c r="I572" s="112">
        <v>0</v>
      </c>
      <c r="J572" s="112">
        <v>0</v>
      </c>
      <c r="K572" s="112">
        <v>0</v>
      </c>
      <c r="L572" s="112">
        <v>0</v>
      </c>
      <c r="M572" s="112">
        <v>0</v>
      </c>
      <c r="N572" s="112">
        <v>0</v>
      </c>
      <c r="O572" s="112">
        <v>0</v>
      </c>
      <c r="P572" s="112">
        <v>0</v>
      </c>
      <c r="Q572" s="112">
        <v>0</v>
      </c>
      <c r="R572" s="112">
        <v>274082</v>
      </c>
      <c r="S572" s="112">
        <v>0</v>
      </c>
      <c r="T572" s="112">
        <v>0</v>
      </c>
      <c r="U572" s="112">
        <v>0</v>
      </c>
    </row>
    <row r="573" ht="13.5" customHeight="1" spans="1:21">
      <c r="A573" s="109"/>
      <c r="B573" s="110" t="s">
        <v>716</v>
      </c>
      <c r="C573" s="109"/>
      <c r="D573" s="109"/>
      <c r="E573" s="110" t="s">
        <v>717</v>
      </c>
      <c r="F573" s="109"/>
      <c r="G573" s="111">
        <v>274082</v>
      </c>
      <c r="H573" s="112">
        <v>0</v>
      </c>
      <c r="I573" s="112">
        <v>0</v>
      </c>
      <c r="J573" s="112">
        <v>0</v>
      </c>
      <c r="K573" s="112">
        <v>0</v>
      </c>
      <c r="L573" s="112">
        <v>0</v>
      </c>
      <c r="M573" s="112">
        <v>0</v>
      </c>
      <c r="N573" s="112">
        <v>0</v>
      </c>
      <c r="O573" s="112">
        <v>0</v>
      </c>
      <c r="P573" s="112">
        <v>0</v>
      </c>
      <c r="Q573" s="112">
        <v>0</v>
      </c>
      <c r="R573" s="112">
        <v>274082</v>
      </c>
      <c r="S573" s="112">
        <v>0</v>
      </c>
      <c r="T573" s="112">
        <v>0</v>
      </c>
      <c r="U573" s="112">
        <v>0</v>
      </c>
    </row>
    <row r="574" ht="13.5" customHeight="1" spans="1:21">
      <c r="A574" s="110" t="s">
        <v>708</v>
      </c>
      <c r="B574" s="110" t="s">
        <v>716</v>
      </c>
      <c r="C574" s="110" t="s">
        <v>1206</v>
      </c>
      <c r="D574" s="109"/>
      <c r="E574" s="110" t="s">
        <v>719</v>
      </c>
      <c r="F574" s="110" t="s">
        <v>1208</v>
      </c>
      <c r="G574" s="111">
        <v>94972</v>
      </c>
      <c r="H574" s="112">
        <v>0</v>
      </c>
      <c r="I574" s="112">
        <v>0</v>
      </c>
      <c r="J574" s="112">
        <v>0</v>
      </c>
      <c r="K574" s="112">
        <v>0</v>
      </c>
      <c r="L574" s="112">
        <v>0</v>
      </c>
      <c r="M574" s="112">
        <v>0</v>
      </c>
      <c r="N574" s="112">
        <v>0</v>
      </c>
      <c r="O574" s="112">
        <v>0</v>
      </c>
      <c r="P574" s="112">
        <v>0</v>
      </c>
      <c r="Q574" s="112">
        <v>0</v>
      </c>
      <c r="R574" s="112">
        <v>94972</v>
      </c>
      <c r="S574" s="112">
        <v>0</v>
      </c>
      <c r="T574" s="112">
        <v>0</v>
      </c>
      <c r="U574" s="112">
        <v>0</v>
      </c>
    </row>
    <row r="575" ht="13.5" customHeight="1" spans="1:21">
      <c r="A575" s="110" t="s">
        <v>708</v>
      </c>
      <c r="B575" s="110" t="s">
        <v>716</v>
      </c>
      <c r="C575" s="110" t="s">
        <v>1206</v>
      </c>
      <c r="D575" s="109"/>
      <c r="E575" s="110" t="s">
        <v>719</v>
      </c>
      <c r="F575" s="110" t="s">
        <v>1207</v>
      </c>
      <c r="G575" s="111">
        <v>179110</v>
      </c>
      <c r="H575" s="112">
        <v>0</v>
      </c>
      <c r="I575" s="112">
        <v>0</v>
      </c>
      <c r="J575" s="112">
        <v>0</v>
      </c>
      <c r="K575" s="112">
        <v>0</v>
      </c>
      <c r="L575" s="112">
        <v>0</v>
      </c>
      <c r="M575" s="112">
        <v>0</v>
      </c>
      <c r="N575" s="112">
        <v>0</v>
      </c>
      <c r="O575" s="112">
        <v>0</v>
      </c>
      <c r="P575" s="112">
        <v>0</v>
      </c>
      <c r="Q575" s="112">
        <v>0</v>
      </c>
      <c r="R575" s="112">
        <v>179110</v>
      </c>
      <c r="S575" s="112">
        <v>0</v>
      </c>
      <c r="T575" s="112">
        <v>0</v>
      </c>
      <c r="U575" s="112">
        <v>0</v>
      </c>
    </row>
    <row r="576" ht="13.5" customHeight="1" spans="1:21">
      <c r="A576" s="109"/>
      <c r="B576" s="109"/>
      <c r="C576" s="109"/>
      <c r="D576" s="110" t="s">
        <v>1086</v>
      </c>
      <c r="E576" s="110" t="s">
        <v>1087</v>
      </c>
      <c r="F576" s="109"/>
      <c r="G576" s="111">
        <v>430121</v>
      </c>
      <c r="H576" s="112">
        <v>0</v>
      </c>
      <c r="I576" s="112">
        <v>0</v>
      </c>
      <c r="J576" s="112">
        <v>0</v>
      </c>
      <c r="K576" s="112">
        <v>0</v>
      </c>
      <c r="L576" s="112">
        <v>33012</v>
      </c>
      <c r="M576" s="112">
        <v>0</v>
      </c>
      <c r="N576" s="112">
        <v>0</v>
      </c>
      <c r="O576" s="112">
        <v>0</v>
      </c>
      <c r="P576" s="112">
        <v>0</v>
      </c>
      <c r="Q576" s="112">
        <v>0</v>
      </c>
      <c r="R576" s="112">
        <v>397109</v>
      </c>
      <c r="S576" s="112">
        <v>0</v>
      </c>
      <c r="T576" s="112">
        <v>0</v>
      </c>
      <c r="U576" s="112">
        <v>0</v>
      </c>
    </row>
    <row r="577" ht="13.5" customHeight="1" spans="1:21">
      <c r="A577" s="109"/>
      <c r="B577" s="109"/>
      <c r="C577" s="109"/>
      <c r="D577" s="110" t="s">
        <v>1088</v>
      </c>
      <c r="E577" s="110" t="s">
        <v>48</v>
      </c>
      <c r="F577" s="109"/>
      <c r="G577" s="111">
        <v>430121</v>
      </c>
      <c r="H577" s="112">
        <v>0</v>
      </c>
      <c r="I577" s="112">
        <v>0</v>
      </c>
      <c r="J577" s="112">
        <v>0</v>
      </c>
      <c r="K577" s="112">
        <v>0</v>
      </c>
      <c r="L577" s="112">
        <v>33012</v>
      </c>
      <c r="M577" s="112">
        <v>0</v>
      </c>
      <c r="N577" s="112">
        <v>0</v>
      </c>
      <c r="O577" s="112">
        <v>0</v>
      </c>
      <c r="P577" s="112">
        <v>0</v>
      </c>
      <c r="Q577" s="112">
        <v>0</v>
      </c>
      <c r="R577" s="112">
        <v>397109</v>
      </c>
      <c r="S577" s="112">
        <v>0</v>
      </c>
      <c r="T577" s="112">
        <v>0</v>
      </c>
      <c r="U577" s="112">
        <v>0</v>
      </c>
    </row>
    <row r="578" ht="13.5" customHeight="1" spans="1:21">
      <c r="A578" s="110" t="s">
        <v>37</v>
      </c>
      <c r="B578" s="109"/>
      <c r="C578" s="109"/>
      <c r="D578" s="109"/>
      <c r="E578" s="110" t="s">
        <v>38</v>
      </c>
      <c r="F578" s="109"/>
      <c r="G578" s="111">
        <v>42427</v>
      </c>
      <c r="H578" s="112">
        <v>0</v>
      </c>
      <c r="I578" s="112">
        <v>0</v>
      </c>
      <c r="J578" s="112">
        <v>0</v>
      </c>
      <c r="K578" s="112">
        <v>0</v>
      </c>
      <c r="L578" s="112">
        <v>33012</v>
      </c>
      <c r="M578" s="112">
        <v>0</v>
      </c>
      <c r="N578" s="112">
        <v>0</v>
      </c>
      <c r="O578" s="112">
        <v>0</v>
      </c>
      <c r="P578" s="112">
        <v>0</v>
      </c>
      <c r="Q578" s="112">
        <v>0</v>
      </c>
      <c r="R578" s="112">
        <v>9415</v>
      </c>
      <c r="S578" s="112">
        <v>0</v>
      </c>
      <c r="T578" s="112">
        <v>0</v>
      </c>
      <c r="U578" s="112">
        <v>0</v>
      </c>
    </row>
    <row r="579" ht="13.5" customHeight="1" spans="1:21">
      <c r="A579" s="109"/>
      <c r="B579" s="110" t="s">
        <v>39</v>
      </c>
      <c r="C579" s="109"/>
      <c r="D579" s="109"/>
      <c r="E579" s="110" t="s">
        <v>40</v>
      </c>
      <c r="F579" s="109"/>
      <c r="G579" s="111">
        <v>42427</v>
      </c>
      <c r="H579" s="112">
        <v>0</v>
      </c>
      <c r="I579" s="112">
        <v>0</v>
      </c>
      <c r="J579" s="112">
        <v>0</v>
      </c>
      <c r="K579" s="112">
        <v>0</v>
      </c>
      <c r="L579" s="112">
        <v>33012</v>
      </c>
      <c r="M579" s="112">
        <v>0</v>
      </c>
      <c r="N579" s="112">
        <v>0</v>
      </c>
      <c r="O579" s="112">
        <v>0</v>
      </c>
      <c r="P579" s="112">
        <v>0</v>
      </c>
      <c r="Q579" s="112">
        <v>0</v>
      </c>
      <c r="R579" s="112">
        <v>9415</v>
      </c>
      <c r="S579" s="112">
        <v>0</v>
      </c>
      <c r="T579" s="112">
        <v>0</v>
      </c>
      <c r="U579" s="112">
        <v>0</v>
      </c>
    </row>
    <row r="580" ht="13.5" customHeight="1" spans="1:21">
      <c r="A580" s="110" t="s">
        <v>37</v>
      </c>
      <c r="B580" s="110" t="s">
        <v>39</v>
      </c>
      <c r="C580" s="110" t="s">
        <v>1266</v>
      </c>
      <c r="D580" s="109"/>
      <c r="E580" s="110" t="s">
        <v>42</v>
      </c>
      <c r="F580" s="110" t="s">
        <v>1267</v>
      </c>
      <c r="G580" s="111">
        <v>9415</v>
      </c>
      <c r="H580" s="112">
        <v>0</v>
      </c>
      <c r="I580" s="112">
        <v>0</v>
      </c>
      <c r="J580" s="112">
        <v>0</v>
      </c>
      <c r="K580" s="112">
        <v>0</v>
      </c>
      <c r="L580" s="112">
        <v>0</v>
      </c>
      <c r="M580" s="112">
        <v>0</v>
      </c>
      <c r="N580" s="112">
        <v>0</v>
      </c>
      <c r="O580" s="112">
        <v>0</v>
      </c>
      <c r="P580" s="112">
        <v>0</v>
      </c>
      <c r="Q580" s="112">
        <v>0</v>
      </c>
      <c r="R580" s="112">
        <v>9415</v>
      </c>
      <c r="S580" s="112">
        <v>0</v>
      </c>
      <c r="T580" s="112">
        <v>0</v>
      </c>
      <c r="U580" s="112">
        <v>0</v>
      </c>
    </row>
    <row r="581" ht="13.5" customHeight="1" spans="1:21">
      <c r="A581" s="110" t="s">
        <v>37</v>
      </c>
      <c r="B581" s="110" t="s">
        <v>39</v>
      </c>
      <c r="C581" s="110" t="s">
        <v>1266</v>
      </c>
      <c r="D581" s="109"/>
      <c r="E581" s="110" t="s">
        <v>42</v>
      </c>
      <c r="F581" s="110" t="s">
        <v>1211</v>
      </c>
      <c r="G581" s="111">
        <v>33012</v>
      </c>
      <c r="H581" s="112">
        <v>0</v>
      </c>
      <c r="I581" s="112">
        <v>0</v>
      </c>
      <c r="J581" s="112">
        <v>0</v>
      </c>
      <c r="K581" s="112">
        <v>0</v>
      </c>
      <c r="L581" s="112">
        <v>33012</v>
      </c>
      <c r="M581" s="112">
        <v>0</v>
      </c>
      <c r="N581" s="112">
        <v>0</v>
      </c>
      <c r="O581" s="112">
        <v>0</v>
      </c>
      <c r="P581" s="112">
        <v>0</v>
      </c>
      <c r="Q581" s="112">
        <v>0</v>
      </c>
      <c r="R581" s="112">
        <v>0</v>
      </c>
      <c r="S581" s="112">
        <v>0</v>
      </c>
      <c r="T581" s="112">
        <v>0</v>
      </c>
      <c r="U581" s="112">
        <v>0</v>
      </c>
    </row>
    <row r="582" ht="13.5" customHeight="1" spans="1:21">
      <c r="A582" s="110" t="s">
        <v>708</v>
      </c>
      <c r="B582" s="109"/>
      <c r="C582" s="109"/>
      <c r="D582" s="109"/>
      <c r="E582" s="110" t="s">
        <v>709</v>
      </c>
      <c r="F582" s="109"/>
      <c r="G582" s="111">
        <v>387694</v>
      </c>
      <c r="H582" s="112">
        <v>0</v>
      </c>
      <c r="I582" s="112">
        <v>0</v>
      </c>
      <c r="J582" s="112">
        <v>0</v>
      </c>
      <c r="K582" s="112">
        <v>0</v>
      </c>
      <c r="L582" s="112">
        <v>0</v>
      </c>
      <c r="M582" s="112">
        <v>0</v>
      </c>
      <c r="N582" s="112">
        <v>0</v>
      </c>
      <c r="O582" s="112">
        <v>0</v>
      </c>
      <c r="P582" s="112">
        <v>0</v>
      </c>
      <c r="Q582" s="112">
        <v>0</v>
      </c>
      <c r="R582" s="112">
        <v>387694</v>
      </c>
      <c r="S582" s="112">
        <v>0</v>
      </c>
      <c r="T582" s="112">
        <v>0</v>
      </c>
      <c r="U582" s="112">
        <v>0</v>
      </c>
    </row>
    <row r="583" ht="13.5" customHeight="1" spans="1:21">
      <c r="A583" s="109"/>
      <c r="B583" s="110" t="s">
        <v>716</v>
      </c>
      <c r="C583" s="109"/>
      <c r="D583" s="109"/>
      <c r="E583" s="110" t="s">
        <v>717</v>
      </c>
      <c r="F583" s="109"/>
      <c r="G583" s="111">
        <v>387694</v>
      </c>
      <c r="H583" s="112">
        <v>0</v>
      </c>
      <c r="I583" s="112">
        <v>0</v>
      </c>
      <c r="J583" s="112">
        <v>0</v>
      </c>
      <c r="K583" s="112">
        <v>0</v>
      </c>
      <c r="L583" s="112">
        <v>0</v>
      </c>
      <c r="M583" s="112">
        <v>0</v>
      </c>
      <c r="N583" s="112">
        <v>0</v>
      </c>
      <c r="O583" s="112">
        <v>0</v>
      </c>
      <c r="P583" s="112">
        <v>0</v>
      </c>
      <c r="Q583" s="112">
        <v>0</v>
      </c>
      <c r="R583" s="112">
        <v>387694</v>
      </c>
      <c r="S583" s="112">
        <v>0</v>
      </c>
      <c r="T583" s="112">
        <v>0</v>
      </c>
      <c r="U583" s="112">
        <v>0</v>
      </c>
    </row>
    <row r="584" ht="13.5" customHeight="1" spans="1:21">
      <c r="A584" s="110" t="s">
        <v>708</v>
      </c>
      <c r="B584" s="110" t="s">
        <v>716</v>
      </c>
      <c r="C584" s="110" t="s">
        <v>1206</v>
      </c>
      <c r="D584" s="109"/>
      <c r="E584" s="110" t="s">
        <v>719</v>
      </c>
      <c r="F584" s="110" t="s">
        <v>1268</v>
      </c>
      <c r="G584" s="111">
        <v>40458</v>
      </c>
      <c r="H584" s="112">
        <v>0</v>
      </c>
      <c r="I584" s="112">
        <v>0</v>
      </c>
      <c r="J584" s="112">
        <v>0</v>
      </c>
      <c r="K584" s="112">
        <v>0</v>
      </c>
      <c r="L584" s="112">
        <v>0</v>
      </c>
      <c r="M584" s="112">
        <v>0</v>
      </c>
      <c r="N584" s="112">
        <v>0</v>
      </c>
      <c r="O584" s="112">
        <v>0</v>
      </c>
      <c r="P584" s="112">
        <v>0</v>
      </c>
      <c r="Q584" s="112">
        <v>0</v>
      </c>
      <c r="R584" s="112">
        <v>40458</v>
      </c>
      <c r="S584" s="112">
        <v>0</v>
      </c>
      <c r="T584" s="112">
        <v>0</v>
      </c>
      <c r="U584" s="112">
        <v>0</v>
      </c>
    </row>
    <row r="585" ht="13.5" customHeight="1" spans="1:21">
      <c r="A585" s="110" t="s">
        <v>708</v>
      </c>
      <c r="B585" s="110" t="s">
        <v>716</v>
      </c>
      <c r="C585" s="110" t="s">
        <v>1206</v>
      </c>
      <c r="D585" s="109"/>
      <c r="E585" s="110" t="s">
        <v>719</v>
      </c>
      <c r="F585" s="110" t="s">
        <v>1269</v>
      </c>
      <c r="G585" s="111">
        <v>33638</v>
      </c>
      <c r="H585" s="112">
        <v>0</v>
      </c>
      <c r="I585" s="112">
        <v>0</v>
      </c>
      <c r="J585" s="112">
        <v>0</v>
      </c>
      <c r="K585" s="112">
        <v>0</v>
      </c>
      <c r="L585" s="112">
        <v>0</v>
      </c>
      <c r="M585" s="112">
        <v>0</v>
      </c>
      <c r="N585" s="112">
        <v>0</v>
      </c>
      <c r="O585" s="112">
        <v>0</v>
      </c>
      <c r="P585" s="112">
        <v>0</v>
      </c>
      <c r="Q585" s="112">
        <v>0</v>
      </c>
      <c r="R585" s="112">
        <v>33638</v>
      </c>
      <c r="S585" s="112">
        <v>0</v>
      </c>
      <c r="T585" s="112">
        <v>0</v>
      </c>
      <c r="U585" s="112">
        <v>0</v>
      </c>
    </row>
    <row r="586" ht="13.5" customHeight="1" spans="1:21">
      <c r="A586" s="110" t="s">
        <v>708</v>
      </c>
      <c r="B586" s="110" t="s">
        <v>716</v>
      </c>
      <c r="C586" s="110" t="s">
        <v>1206</v>
      </c>
      <c r="D586" s="109"/>
      <c r="E586" s="110" t="s">
        <v>719</v>
      </c>
      <c r="F586" s="110" t="s">
        <v>1270</v>
      </c>
      <c r="G586" s="111">
        <v>13079</v>
      </c>
      <c r="H586" s="112">
        <v>0</v>
      </c>
      <c r="I586" s="112">
        <v>0</v>
      </c>
      <c r="J586" s="112">
        <v>0</v>
      </c>
      <c r="K586" s="112">
        <v>0</v>
      </c>
      <c r="L586" s="112">
        <v>0</v>
      </c>
      <c r="M586" s="112">
        <v>0</v>
      </c>
      <c r="N586" s="112">
        <v>0</v>
      </c>
      <c r="O586" s="112">
        <v>0</v>
      </c>
      <c r="P586" s="112">
        <v>0</v>
      </c>
      <c r="Q586" s="112">
        <v>0</v>
      </c>
      <c r="R586" s="112">
        <v>13079</v>
      </c>
      <c r="S586" s="112">
        <v>0</v>
      </c>
      <c r="T586" s="112">
        <v>0</v>
      </c>
      <c r="U586" s="112">
        <v>0</v>
      </c>
    </row>
    <row r="587" ht="13.5" customHeight="1" spans="1:21">
      <c r="A587" s="110" t="s">
        <v>708</v>
      </c>
      <c r="B587" s="110" t="s">
        <v>716</v>
      </c>
      <c r="C587" s="110" t="s">
        <v>1206</v>
      </c>
      <c r="D587" s="109"/>
      <c r="E587" s="110" t="s">
        <v>719</v>
      </c>
      <c r="F587" s="110" t="s">
        <v>1207</v>
      </c>
      <c r="G587" s="111">
        <v>300519</v>
      </c>
      <c r="H587" s="112">
        <v>0</v>
      </c>
      <c r="I587" s="112">
        <v>0</v>
      </c>
      <c r="J587" s="112">
        <v>0</v>
      </c>
      <c r="K587" s="112">
        <v>0</v>
      </c>
      <c r="L587" s="112">
        <v>0</v>
      </c>
      <c r="M587" s="112">
        <v>0</v>
      </c>
      <c r="N587" s="112">
        <v>0</v>
      </c>
      <c r="O587" s="112">
        <v>0</v>
      </c>
      <c r="P587" s="112">
        <v>0</v>
      </c>
      <c r="Q587" s="112">
        <v>0</v>
      </c>
      <c r="R587" s="112">
        <v>300519</v>
      </c>
      <c r="S587" s="112">
        <v>0</v>
      </c>
      <c r="T587" s="112">
        <v>0</v>
      </c>
      <c r="U587" s="112">
        <v>0</v>
      </c>
    </row>
    <row r="588" ht="13.5" customHeight="1" spans="1:21">
      <c r="A588" s="109"/>
      <c r="B588" s="109"/>
      <c r="C588" s="109"/>
      <c r="D588" s="110" t="s">
        <v>1102</v>
      </c>
      <c r="E588" s="110" t="s">
        <v>1103</v>
      </c>
      <c r="F588" s="109"/>
      <c r="G588" s="111">
        <v>409887.12</v>
      </c>
      <c r="H588" s="112">
        <v>0</v>
      </c>
      <c r="I588" s="112">
        <v>0</v>
      </c>
      <c r="J588" s="112">
        <v>0</v>
      </c>
      <c r="K588" s="112">
        <v>0</v>
      </c>
      <c r="L588" s="112">
        <v>14148</v>
      </c>
      <c r="M588" s="112">
        <v>0</v>
      </c>
      <c r="N588" s="112">
        <v>0</v>
      </c>
      <c r="O588" s="112">
        <v>0</v>
      </c>
      <c r="P588" s="112">
        <v>0</v>
      </c>
      <c r="Q588" s="112">
        <v>0</v>
      </c>
      <c r="R588" s="112">
        <v>395739.12</v>
      </c>
      <c r="S588" s="112">
        <v>0</v>
      </c>
      <c r="T588" s="112">
        <v>0</v>
      </c>
      <c r="U588" s="112">
        <v>0</v>
      </c>
    </row>
    <row r="589" ht="13.5" customHeight="1" spans="1:21">
      <c r="A589" s="109"/>
      <c r="B589" s="109"/>
      <c r="C589" s="109"/>
      <c r="D589" s="110" t="s">
        <v>1104</v>
      </c>
      <c r="E589" s="110" t="s">
        <v>49</v>
      </c>
      <c r="F589" s="109"/>
      <c r="G589" s="111">
        <v>409887.12</v>
      </c>
      <c r="H589" s="112">
        <v>0</v>
      </c>
      <c r="I589" s="112">
        <v>0</v>
      </c>
      <c r="J589" s="112">
        <v>0</v>
      </c>
      <c r="K589" s="112">
        <v>0</v>
      </c>
      <c r="L589" s="112">
        <v>14148</v>
      </c>
      <c r="M589" s="112">
        <v>0</v>
      </c>
      <c r="N589" s="112">
        <v>0</v>
      </c>
      <c r="O589" s="112">
        <v>0</v>
      </c>
      <c r="P589" s="112">
        <v>0</v>
      </c>
      <c r="Q589" s="112">
        <v>0</v>
      </c>
      <c r="R589" s="112">
        <v>395739.12</v>
      </c>
      <c r="S589" s="112">
        <v>0</v>
      </c>
      <c r="T589" s="112">
        <v>0</v>
      </c>
      <c r="U589" s="112">
        <v>0</v>
      </c>
    </row>
    <row r="590" ht="13.5" customHeight="1" spans="1:21">
      <c r="A590" s="110" t="s">
        <v>344</v>
      </c>
      <c r="B590" s="109"/>
      <c r="C590" s="109"/>
      <c r="D590" s="109"/>
      <c r="E590" s="110" t="s">
        <v>345</v>
      </c>
      <c r="F590" s="109"/>
      <c r="G590" s="111">
        <v>14148</v>
      </c>
      <c r="H590" s="112">
        <v>0</v>
      </c>
      <c r="I590" s="112">
        <v>0</v>
      </c>
      <c r="J590" s="112">
        <v>0</v>
      </c>
      <c r="K590" s="112">
        <v>0</v>
      </c>
      <c r="L590" s="112">
        <v>14148</v>
      </c>
      <c r="M590" s="112">
        <v>0</v>
      </c>
      <c r="N590" s="112">
        <v>0</v>
      </c>
      <c r="O590" s="112">
        <v>0</v>
      </c>
      <c r="P590" s="112">
        <v>0</v>
      </c>
      <c r="Q590" s="112">
        <v>0</v>
      </c>
      <c r="R590" s="112">
        <v>0</v>
      </c>
      <c r="S590" s="112">
        <v>0</v>
      </c>
      <c r="T590" s="112">
        <v>0</v>
      </c>
      <c r="U590" s="112">
        <v>0</v>
      </c>
    </row>
    <row r="591" ht="13.5" customHeight="1" spans="1:21">
      <c r="A591" s="109"/>
      <c r="B591" s="110" t="s">
        <v>372</v>
      </c>
      <c r="C591" s="109"/>
      <c r="D591" s="109"/>
      <c r="E591" s="110" t="s">
        <v>373</v>
      </c>
      <c r="F591" s="109"/>
      <c r="G591" s="111">
        <v>14148</v>
      </c>
      <c r="H591" s="112">
        <v>0</v>
      </c>
      <c r="I591" s="112">
        <v>0</v>
      </c>
      <c r="J591" s="112">
        <v>0</v>
      </c>
      <c r="K591" s="112">
        <v>0</v>
      </c>
      <c r="L591" s="112">
        <v>14148</v>
      </c>
      <c r="M591" s="112">
        <v>0</v>
      </c>
      <c r="N591" s="112">
        <v>0</v>
      </c>
      <c r="O591" s="112">
        <v>0</v>
      </c>
      <c r="P591" s="112">
        <v>0</v>
      </c>
      <c r="Q591" s="112">
        <v>0</v>
      </c>
      <c r="R591" s="112">
        <v>0</v>
      </c>
      <c r="S591" s="112">
        <v>0</v>
      </c>
      <c r="T591" s="112">
        <v>0</v>
      </c>
      <c r="U591" s="112">
        <v>0</v>
      </c>
    </row>
    <row r="592" ht="13.5" customHeight="1" spans="1:21">
      <c r="A592" s="110" t="s">
        <v>344</v>
      </c>
      <c r="B592" s="110" t="s">
        <v>372</v>
      </c>
      <c r="C592" s="110" t="s">
        <v>1259</v>
      </c>
      <c r="D592" s="109"/>
      <c r="E592" s="110" t="s">
        <v>375</v>
      </c>
      <c r="F592" s="110" t="s">
        <v>1211</v>
      </c>
      <c r="G592" s="111">
        <v>14148</v>
      </c>
      <c r="H592" s="112">
        <v>0</v>
      </c>
      <c r="I592" s="112">
        <v>0</v>
      </c>
      <c r="J592" s="112">
        <v>0</v>
      </c>
      <c r="K592" s="112">
        <v>0</v>
      </c>
      <c r="L592" s="112">
        <v>14148</v>
      </c>
      <c r="M592" s="112">
        <v>0</v>
      </c>
      <c r="N592" s="112">
        <v>0</v>
      </c>
      <c r="O592" s="112">
        <v>0</v>
      </c>
      <c r="P592" s="112">
        <v>0</v>
      </c>
      <c r="Q592" s="112">
        <v>0</v>
      </c>
      <c r="R592" s="112">
        <v>0</v>
      </c>
      <c r="S592" s="112">
        <v>0</v>
      </c>
      <c r="T592" s="112">
        <v>0</v>
      </c>
      <c r="U592" s="112">
        <v>0</v>
      </c>
    </row>
    <row r="593" ht="13.5" customHeight="1" spans="1:21">
      <c r="A593" s="110" t="s">
        <v>708</v>
      </c>
      <c r="B593" s="109"/>
      <c r="C593" s="109"/>
      <c r="D593" s="109"/>
      <c r="E593" s="110" t="s">
        <v>709</v>
      </c>
      <c r="F593" s="109"/>
      <c r="G593" s="111">
        <v>395739.12</v>
      </c>
      <c r="H593" s="112">
        <v>0</v>
      </c>
      <c r="I593" s="112">
        <v>0</v>
      </c>
      <c r="J593" s="112">
        <v>0</v>
      </c>
      <c r="K593" s="112">
        <v>0</v>
      </c>
      <c r="L593" s="112">
        <v>0</v>
      </c>
      <c r="M593" s="112">
        <v>0</v>
      </c>
      <c r="N593" s="112">
        <v>0</v>
      </c>
      <c r="O593" s="112">
        <v>0</v>
      </c>
      <c r="P593" s="112">
        <v>0</v>
      </c>
      <c r="Q593" s="112">
        <v>0</v>
      </c>
      <c r="R593" s="112">
        <v>395739.12</v>
      </c>
      <c r="S593" s="112">
        <v>0</v>
      </c>
      <c r="T593" s="112">
        <v>0</v>
      </c>
      <c r="U593" s="112">
        <v>0</v>
      </c>
    </row>
    <row r="594" ht="13.5" customHeight="1" spans="1:21">
      <c r="A594" s="109"/>
      <c r="B594" s="110" t="s">
        <v>716</v>
      </c>
      <c r="C594" s="109"/>
      <c r="D594" s="109"/>
      <c r="E594" s="110" t="s">
        <v>717</v>
      </c>
      <c r="F594" s="109"/>
      <c r="G594" s="111">
        <v>395739.12</v>
      </c>
      <c r="H594" s="112">
        <v>0</v>
      </c>
      <c r="I594" s="112">
        <v>0</v>
      </c>
      <c r="J594" s="112">
        <v>0</v>
      </c>
      <c r="K594" s="112">
        <v>0</v>
      </c>
      <c r="L594" s="112">
        <v>0</v>
      </c>
      <c r="M594" s="112">
        <v>0</v>
      </c>
      <c r="N594" s="112">
        <v>0</v>
      </c>
      <c r="O594" s="112">
        <v>0</v>
      </c>
      <c r="P594" s="112">
        <v>0</v>
      </c>
      <c r="Q594" s="112">
        <v>0</v>
      </c>
      <c r="R594" s="112">
        <v>395739.12</v>
      </c>
      <c r="S594" s="112">
        <v>0</v>
      </c>
      <c r="T594" s="112">
        <v>0</v>
      </c>
      <c r="U594" s="112">
        <v>0</v>
      </c>
    </row>
    <row r="595" ht="13.5" customHeight="1" spans="1:21">
      <c r="A595" s="110" t="s">
        <v>708</v>
      </c>
      <c r="B595" s="110" t="s">
        <v>716</v>
      </c>
      <c r="C595" s="110" t="s">
        <v>1206</v>
      </c>
      <c r="D595" s="109"/>
      <c r="E595" s="110" t="s">
        <v>719</v>
      </c>
      <c r="F595" s="110" t="s">
        <v>1208</v>
      </c>
      <c r="G595" s="111">
        <v>152457.12</v>
      </c>
      <c r="H595" s="112">
        <v>0</v>
      </c>
      <c r="I595" s="112">
        <v>0</v>
      </c>
      <c r="J595" s="112">
        <v>0</v>
      </c>
      <c r="K595" s="112">
        <v>0</v>
      </c>
      <c r="L595" s="112">
        <v>0</v>
      </c>
      <c r="M595" s="112">
        <v>0</v>
      </c>
      <c r="N595" s="112">
        <v>0</v>
      </c>
      <c r="O595" s="112">
        <v>0</v>
      </c>
      <c r="P595" s="112">
        <v>0</v>
      </c>
      <c r="Q595" s="112">
        <v>0</v>
      </c>
      <c r="R595" s="112">
        <v>152457.12</v>
      </c>
      <c r="S595" s="112">
        <v>0</v>
      </c>
      <c r="T595" s="112">
        <v>0</v>
      </c>
      <c r="U595" s="112">
        <v>0</v>
      </c>
    </row>
    <row r="596" ht="13.5" customHeight="1" spans="1:21">
      <c r="A596" s="110" t="s">
        <v>708</v>
      </c>
      <c r="B596" s="110" t="s">
        <v>716</v>
      </c>
      <c r="C596" s="110" t="s">
        <v>1206</v>
      </c>
      <c r="D596" s="109"/>
      <c r="E596" s="110" t="s">
        <v>719</v>
      </c>
      <c r="F596" s="110" t="s">
        <v>1207</v>
      </c>
      <c r="G596" s="111">
        <v>243282</v>
      </c>
      <c r="H596" s="112">
        <v>0</v>
      </c>
      <c r="I596" s="112">
        <v>0</v>
      </c>
      <c r="J596" s="112">
        <v>0</v>
      </c>
      <c r="K596" s="112">
        <v>0</v>
      </c>
      <c r="L596" s="112">
        <v>0</v>
      </c>
      <c r="M596" s="112">
        <v>0</v>
      </c>
      <c r="N596" s="112">
        <v>0</v>
      </c>
      <c r="O596" s="112">
        <v>0</v>
      </c>
      <c r="P596" s="112">
        <v>0</v>
      </c>
      <c r="Q596" s="112">
        <v>0</v>
      </c>
      <c r="R596" s="112">
        <v>243282</v>
      </c>
      <c r="S596" s="112">
        <v>0</v>
      </c>
      <c r="T596" s="112">
        <v>0</v>
      </c>
      <c r="U596" s="112">
        <v>0</v>
      </c>
    </row>
    <row r="597" ht="13.5" customHeight="1" spans="1:21">
      <c r="A597" s="109"/>
      <c r="B597" s="109"/>
      <c r="C597" s="109"/>
      <c r="D597" s="110" t="s">
        <v>1114</v>
      </c>
      <c r="E597" s="110" t="s">
        <v>1115</v>
      </c>
      <c r="F597" s="109"/>
      <c r="G597" s="111">
        <v>293842</v>
      </c>
      <c r="H597" s="112">
        <v>0</v>
      </c>
      <c r="I597" s="112">
        <v>0</v>
      </c>
      <c r="J597" s="112">
        <v>0</v>
      </c>
      <c r="K597" s="112">
        <v>0</v>
      </c>
      <c r="L597" s="112">
        <v>0</v>
      </c>
      <c r="M597" s="112">
        <v>0</v>
      </c>
      <c r="N597" s="112">
        <v>0</v>
      </c>
      <c r="O597" s="112">
        <v>0</v>
      </c>
      <c r="P597" s="112">
        <v>0</v>
      </c>
      <c r="Q597" s="112">
        <v>0</v>
      </c>
      <c r="R597" s="112">
        <v>293842</v>
      </c>
      <c r="S597" s="112">
        <v>0</v>
      </c>
      <c r="T597" s="112">
        <v>0</v>
      </c>
      <c r="U597" s="112">
        <v>0</v>
      </c>
    </row>
    <row r="598" ht="13.5" customHeight="1" spans="1:21">
      <c r="A598" s="109"/>
      <c r="B598" s="109"/>
      <c r="C598" s="109"/>
      <c r="D598" s="110" t="s">
        <v>1116</v>
      </c>
      <c r="E598" s="110" t="s">
        <v>62</v>
      </c>
      <c r="F598" s="109"/>
      <c r="G598" s="111">
        <v>293842</v>
      </c>
      <c r="H598" s="112">
        <v>0</v>
      </c>
      <c r="I598" s="112">
        <v>0</v>
      </c>
      <c r="J598" s="112">
        <v>0</v>
      </c>
      <c r="K598" s="112">
        <v>0</v>
      </c>
      <c r="L598" s="112">
        <v>0</v>
      </c>
      <c r="M598" s="112">
        <v>0</v>
      </c>
      <c r="N598" s="112">
        <v>0</v>
      </c>
      <c r="O598" s="112">
        <v>0</v>
      </c>
      <c r="P598" s="112">
        <v>0</v>
      </c>
      <c r="Q598" s="112">
        <v>0</v>
      </c>
      <c r="R598" s="112">
        <v>293842</v>
      </c>
      <c r="S598" s="112">
        <v>0</v>
      </c>
      <c r="T598" s="112">
        <v>0</v>
      </c>
      <c r="U598" s="112">
        <v>0</v>
      </c>
    </row>
    <row r="599" ht="13.5" customHeight="1" spans="1:21">
      <c r="A599" s="110" t="s">
        <v>708</v>
      </c>
      <c r="B599" s="109"/>
      <c r="C599" s="109"/>
      <c r="D599" s="109"/>
      <c r="E599" s="110" t="s">
        <v>709</v>
      </c>
      <c r="F599" s="109"/>
      <c r="G599" s="111">
        <v>293842</v>
      </c>
      <c r="H599" s="112">
        <v>0</v>
      </c>
      <c r="I599" s="112">
        <v>0</v>
      </c>
      <c r="J599" s="112">
        <v>0</v>
      </c>
      <c r="K599" s="112">
        <v>0</v>
      </c>
      <c r="L599" s="112">
        <v>0</v>
      </c>
      <c r="M599" s="112">
        <v>0</v>
      </c>
      <c r="N599" s="112">
        <v>0</v>
      </c>
      <c r="O599" s="112">
        <v>0</v>
      </c>
      <c r="P599" s="112">
        <v>0</v>
      </c>
      <c r="Q599" s="112">
        <v>0</v>
      </c>
      <c r="R599" s="112">
        <v>293842</v>
      </c>
      <c r="S599" s="112">
        <v>0</v>
      </c>
      <c r="T599" s="112">
        <v>0</v>
      </c>
      <c r="U599" s="112">
        <v>0</v>
      </c>
    </row>
    <row r="600" ht="13.5" customHeight="1" spans="1:21">
      <c r="A600" s="109"/>
      <c r="B600" s="110" t="s">
        <v>716</v>
      </c>
      <c r="C600" s="109"/>
      <c r="D600" s="109"/>
      <c r="E600" s="110" t="s">
        <v>717</v>
      </c>
      <c r="F600" s="109"/>
      <c r="G600" s="111">
        <v>293842</v>
      </c>
      <c r="H600" s="112">
        <v>0</v>
      </c>
      <c r="I600" s="112">
        <v>0</v>
      </c>
      <c r="J600" s="112">
        <v>0</v>
      </c>
      <c r="K600" s="112">
        <v>0</v>
      </c>
      <c r="L600" s="112">
        <v>0</v>
      </c>
      <c r="M600" s="112">
        <v>0</v>
      </c>
      <c r="N600" s="112">
        <v>0</v>
      </c>
      <c r="O600" s="112">
        <v>0</v>
      </c>
      <c r="P600" s="112">
        <v>0</v>
      </c>
      <c r="Q600" s="112">
        <v>0</v>
      </c>
      <c r="R600" s="112">
        <v>293842</v>
      </c>
      <c r="S600" s="112">
        <v>0</v>
      </c>
      <c r="T600" s="112">
        <v>0</v>
      </c>
      <c r="U600" s="112">
        <v>0</v>
      </c>
    </row>
    <row r="601" ht="13.5" customHeight="1" spans="1:21">
      <c r="A601" s="110" t="s">
        <v>708</v>
      </c>
      <c r="B601" s="110" t="s">
        <v>716</v>
      </c>
      <c r="C601" s="110" t="s">
        <v>1206</v>
      </c>
      <c r="D601" s="109"/>
      <c r="E601" s="110" t="s">
        <v>719</v>
      </c>
      <c r="F601" s="110" t="s">
        <v>1258</v>
      </c>
      <c r="G601" s="111">
        <v>293842</v>
      </c>
      <c r="H601" s="112">
        <v>0</v>
      </c>
      <c r="I601" s="112">
        <v>0</v>
      </c>
      <c r="J601" s="112">
        <v>0</v>
      </c>
      <c r="K601" s="112">
        <v>0</v>
      </c>
      <c r="L601" s="112">
        <v>0</v>
      </c>
      <c r="M601" s="112">
        <v>0</v>
      </c>
      <c r="N601" s="112">
        <v>0</v>
      </c>
      <c r="O601" s="112">
        <v>0</v>
      </c>
      <c r="P601" s="112">
        <v>0</v>
      </c>
      <c r="Q601" s="112">
        <v>0</v>
      </c>
      <c r="R601" s="112">
        <v>293842</v>
      </c>
      <c r="S601" s="112">
        <v>0</v>
      </c>
      <c r="T601" s="112">
        <v>0</v>
      </c>
      <c r="U601" s="112">
        <v>0</v>
      </c>
    </row>
    <row r="602" ht="13.5" customHeight="1" spans="1:21">
      <c r="A602" s="109"/>
      <c r="B602" s="109"/>
      <c r="C602" s="109"/>
      <c r="D602" s="110" t="s">
        <v>1141</v>
      </c>
      <c r="E602" s="110" t="s">
        <v>1142</v>
      </c>
      <c r="F602" s="109"/>
      <c r="G602" s="111">
        <v>368199</v>
      </c>
      <c r="H602" s="112">
        <v>0</v>
      </c>
      <c r="I602" s="112">
        <v>0</v>
      </c>
      <c r="J602" s="112">
        <v>0</v>
      </c>
      <c r="K602" s="112">
        <v>0</v>
      </c>
      <c r="L602" s="112">
        <v>0</v>
      </c>
      <c r="M602" s="112">
        <v>0</v>
      </c>
      <c r="N602" s="112">
        <v>0</v>
      </c>
      <c r="O602" s="112">
        <v>0</v>
      </c>
      <c r="P602" s="112">
        <v>0</v>
      </c>
      <c r="Q602" s="112">
        <v>0</v>
      </c>
      <c r="R602" s="112">
        <v>368199</v>
      </c>
      <c r="S602" s="112">
        <v>0</v>
      </c>
      <c r="T602" s="112">
        <v>0</v>
      </c>
      <c r="U602" s="112">
        <v>0</v>
      </c>
    </row>
    <row r="603" ht="13.5" customHeight="1" spans="1:21">
      <c r="A603" s="109"/>
      <c r="B603" s="109"/>
      <c r="C603" s="109"/>
      <c r="D603" s="110" t="s">
        <v>1143</v>
      </c>
      <c r="E603" s="110" t="s">
        <v>63</v>
      </c>
      <c r="F603" s="109"/>
      <c r="G603" s="111">
        <v>368199</v>
      </c>
      <c r="H603" s="112">
        <v>0</v>
      </c>
      <c r="I603" s="112">
        <v>0</v>
      </c>
      <c r="J603" s="112">
        <v>0</v>
      </c>
      <c r="K603" s="112">
        <v>0</v>
      </c>
      <c r="L603" s="112">
        <v>0</v>
      </c>
      <c r="M603" s="112">
        <v>0</v>
      </c>
      <c r="N603" s="112">
        <v>0</v>
      </c>
      <c r="O603" s="112">
        <v>0</v>
      </c>
      <c r="P603" s="112">
        <v>0</v>
      </c>
      <c r="Q603" s="112">
        <v>0</v>
      </c>
      <c r="R603" s="112">
        <v>368199</v>
      </c>
      <c r="S603" s="112">
        <v>0</v>
      </c>
      <c r="T603" s="112">
        <v>0</v>
      </c>
      <c r="U603" s="112">
        <v>0</v>
      </c>
    </row>
    <row r="604" ht="13.5" customHeight="1" spans="1:21">
      <c r="A604" s="110" t="s">
        <v>708</v>
      </c>
      <c r="B604" s="109"/>
      <c r="C604" s="109"/>
      <c r="D604" s="109"/>
      <c r="E604" s="110" t="s">
        <v>709</v>
      </c>
      <c r="F604" s="109"/>
      <c r="G604" s="111">
        <v>368199</v>
      </c>
      <c r="H604" s="112">
        <v>0</v>
      </c>
      <c r="I604" s="112">
        <v>0</v>
      </c>
      <c r="J604" s="112">
        <v>0</v>
      </c>
      <c r="K604" s="112">
        <v>0</v>
      </c>
      <c r="L604" s="112">
        <v>0</v>
      </c>
      <c r="M604" s="112">
        <v>0</v>
      </c>
      <c r="N604" s="112">
        <v>0</v>
      </c>
      <c r="O604" s="112">
        <v>0</v>
      </c>
      <c r="P604" s="112">
        <v>0</v>
      </c>
      <c r="Q604" s="112">
        <v>0</v>
      </c>
      <c r="R604" s="112">
        <v>368199</v>
      </c>
      <c r="S604" s="112">
        <v>0</v>
      </c>
      <c r="T604" s="112">
        <v>0</v>
      </c>
      <c r="U604" s="112">
        <v>0</v>
      </c>
    </row>
    <row r="605" ht="13.5" customHeight="1" spans="1:21">
      <c r="A605" s="109"/>
      <c r="B605" s="110" t="s">
        <v>716</v>
      </c>
      <c r="C605" s="109"/>
      <c r="D605" s="109"/>
      <c r="E605" s="110" t="s">
        <v>717</v>
      </c>
      <c r="F605" s="109"/>
      <c r="G605" s="111">
        <v>368199</v>
      </c>
      <c r="H605" s="112">
        <v>0</v>
      </c>
      <c r="I605" s="112">
        <v>0</v>
      </c>
      <c r="J605" s="112">
        <v>0</v>
      </c>
      <c r="K605" s="112">
        <v>0</v>
      </c>
      <c r="L605" s="112">
        <v>0</v>
      </c>
      <c r="M605" s="112">
        <v>0</v>
      </c>
      <c r="N605" s="112">
        <v>0</v>
      </c>
      <c r="O605" s="112">
        <v>0</v>
      </c>
      <c r="P605" s="112">
        <v>0</v>
      </c>
      <c r="Q605" s="112">
        <v>0</v>
      </c>
      <c r="R605" s="112">
        <v>368199</v>
      </c>
      <c r="S605" s="112">
        <v>0</v>
      </c>
      <c r="T605" s="112">
        <v>0</v>
      </c>
      <c r="U605" s="112">
        <v>0</v>
      </c>
    </row>
    <row r="606" ht="13.5" customHeight="1" spans="1:21">
      <c r="A606" s="110" t="s">
        <v>708</v>
      </c>
      <c r="B606" s="110" t="s">
        <v>716</v>
      </c>
      <c r="C606" s="110" t="s">
        <v>1206</v>
      </c>
      <c r="D606" s="109"/>
      <c r="E606" s="110" t="s">
        <v>719</v>
      </c>
      <c r="F606" s="110" t="s">
        <v>1271</v>
      </c>
      <c r="G606" s="111">
        <v>56085</v>
      </c>
      <c r="H606" s="112">
        <v>0</v>
      </c>
      <c r="I606" s="112">
        <v>0</v>
      </c>
      <c r="J606" s="112">
        <v>0</v>
      </c>
      <c r="K606" s="112">
        <v>0</v>
      </c>
      <c r="L606" s="112">
        <v>0</v>
      </c>
      <c r="M606" s="112">
        <v>0</v>
      </c>
      <c r="N606" s="112">
        <v>0</v>
      </c>
      <c r="O606" s="112">
        <v>0</v>
      </c>
      <c r="P606" s="112">
        <v>0</v>
      </c>
      <c r="Q606" s="112">
        <v>0</v>
      </c>
      <c r="R606" s="112">
        <v>56085</v>
      </c>
      <c r="S606" s="112">
        <v>0</v>
      </c>
      <c r="T606" s="112">
        <v>0</v>
      </c>
      <c r="U606" s="112">
        <v>0</v>
      </c>
    </row>
    <row r="607" ht="13.5" customHeight="1" spans="1:21">
      <c r="A607" s="110" t="s">
        <v>708</v>
      </c>
      <c r="B607" s="110" t="s">
        <v>716</v>
      </c>
      <c r="C607" s="110" t="s">
        <v>1206</v>
      </c>
      <c r="D607" s="109"/>
      <c r="E607" s="110" t="s">
        <v>719</v>
      </c>
      <c r="F607" s="110" t="s">
        <v>1269</v>
      </c>
      <c r="G607" s="111">
        <v>25284</v>
      </c>
      <c r="H607" s="112">
        <v>0</v>
      </c>
      <c r="I607" s="112">
        <v>0</v>
      </c>
      <c r="J607" s="112">
        <v>0</v>
      </c>
      <c r="K607" s="112">
        <v>0</v>
      </c>
      <c r="L607" s="112">
        <v>0</v>
      </c>
      <c r="M607" s="112">
        <v>0</v>
      </c>
      <c r="N607" s="112">
        <v>0</v>
      </c>
      <c r="O607" s="112">
        <v>0</v>
      </c>
      <c r="P607" s="112">
        <v>0</v>
      </c>
      <c r="Q607" s="112">
        <v>0</v>
      </c>
      <c r="R607" s="112">
        <v>25284</v>
      </c>
      <c r="S607" s="112">
        <v>0</v>
      </c>
      <c r="T607" s="112">
        <v>0</v>
      </c>
      <c r="U607" s="112">
        <v>0</v>
      </c>
    </row>
    <row r="608" ht="13.5" customHeight="1" spans="1:21">
      <c r="A608" s="110" t="s">
        <v>708</v>
      </c>
      <c r="B608" s="110" t="s">
        <v>716</v>
      </c>
      <c r="C608" s="110" t="s">
        <v>1206</v>
      </c>
      <c r="D608" s="109"/>
      <c r="E608" s="110" t="s">
        <v>719</v>
      </c>
      <c r="F608" s="110" t="s">
        <v>1270</v>
      </c>
      <c r="G608" s="111">
        <v>11255</v>
      </c>
      <c r="H608" s="112">
        <v>0</v>
      </c>
      <c r="I608" s="112">
        <v>0</v>
      </c>
      <c r="J608" s="112">
        <v>0</v>
      </c>
      <c r="K608" s="112">
        <v>0</v>
      </c>
      <c r="L608" s="112">
        <v>0</v>
      </c>
      <c r="M608" s="112">
        <v>0</v>
      </c>
      <c r="N608" s="112">
        <v>0</v>
      </c>
      <c r="O608" s="112">
        <v>0</v>
      </c>
      <c r="P608" s="112">
        <v>0</v>
      </c>
      <c r="Q608" s="112">
        <v>0</v>
      </c>
      <c r="R608" s="112">
        <v>11255</v>
      </c>
      <c r="S608" s="112">
        <v>0</v>
      </c>
      <c r="T608" s="112">
        <v>0</v>
      </c>
      <c r="U608" s="112">
        <v>0</v>
      </c>
    </row>
    <row r="609" ht="13.5" customHeight="1" spans="1:21">
      <c r="A609" s="110" t="s">
        <v>708</v>
      </c>
      <c r="B609" s="110" t="s">
        <v>716</v>
      </c>
      <c r="C609" s="110" t="s">
        <v>1206</v>
      </c>
      <c r="D609" s="109"/>
      <c r="E609" s="110" t="s">
        <v>719</v>
      </c>
      <c r="F609" s="110" t="s">
        <v>1207</v>
      </c>
      <c r="G609" s="111">
        <v>275575</v>
      </c>
      <c r="H609" s="112">
        <v>0</v>
      </c>
      <c r="I609" s="112">
        <v>0</v>
      </c>
      <c r="J609" s="112">
        <v>0</v>
      </c>
      <c r="K609" s="112">
        <v>0</v>
      </c>
      <c r="L609" s="112">
        <v>0</v>
      </c>
      <c r="M609" s="112">
        <v>0</v>
      </c>
      <c r="N609" s="112">
        <v>0</v>
      </c>
      <c r="O609" s="112">
        <v>0</v>
      </c>
      <c r="P609" s="112">
        <v>0</v>
      </c>
      <c r="Q609" s="112">
        <v>0</v>
      </c>
      <c r="R609" s="112">
        <v>275575</v>
      </c>
      <c r="S609" s="112">
        <v>0</v>
      </c>
      <c r="T609" s="112">
        <v>0</v>
      </c>
      <c r="U609" s="112">
        <v>0</v>
      </c>
    </row>
    <row r="610" ht="13.5" customHeight="1" spans="1:21">
      <c r="A610" s="109"/>
      <c r="B610" s="109"/>
      <c r="C610" s="109"/>
      <c r="D610" s="110" t="s">
        <v>1158</v>
      </c>
      <c r="E610" s="110" t="s">
        <v>1159</v>
      </c>
      <c r="F610" s="109"/>
      <c r="G610" s="111">
        <v>380676</v>
      </c>
      <c r="H610" s="112">
        <v>0</v>
      </c>
      <c r="I610" s="112">
        <v>0</v>
      </c>
      <c r="J610" s="112">
        <v>0</v>
      </c>
      <c r="K610" s="112">
        <v>0</v>
      </c>
      <c r="L610" s="112">
        <v>28296</v>
      </c>
      <c r="M610" s="112">
        <v>0</v>
      </c>
      <c r="N610" s="112">
        <v>0</v>
      </c>
      <c r="O610" s="112">
        <v>0</v>
      </c>
      <c r="P610" s="112">
        <v>0</v>
      </c>
      <c r="Q610" s="112">
        <v>0</v>
      </c>
      <c r="R610" s="112">
        <v>352380</v>
      </c>
      <c r="S610" s="112">
        <v>0</v>
      </c>
      <c r="T610" s="112">
        <v>0</v>
      </c>
      <c r="U610" s="112">
        <v>0</v>
      </c>
    </row>
    <row r="611" ht="13.5" customHeight="1" spans="1:21">
      <c r="A611" s="109"/>
      <c r="B611" s="109"/>
      <c r="C611" s="109"/>
      <c r="D611" s="110" t="s">
        <v>1160</v>
      </c>
      <c r="E611" s="110" t="s">
        <v>81</v>
      </c>
      <c r="F611" s="109"/>
      <c r="G611" s="111">
        <v>380676</v>
      </c>
      <c r="H611" s="112">
        <v>0</v>
      </c>
      <c r="I611" s="112">
        <v>0</v>
      </c>
      <c r="J611" s="112">
        <v>0</v>
      </c>
      <c r="K611" s="112">
        <v>0</v>
      </c>
      <c r="L611" s="112">
        <v>28296</v>
      </c>
      <c r="M611" s="112">
        <v>0</v>
      </c>
      <c r="N611" s="112">
        <v>0</v>
      </c>
      <c r="O611" s="112">
        <v>0</v>
      </c>
      <c r="P611" s="112">
        <v>0</v>
      </c>
      <c r="Q611" s="112">
        <v>0</v>
      </c>
      <c r="R611" s="112">
        <v>352380</v>
      </c>
      <c r="S611" s="112">
        <v>0</v>
      </c>
      <c r="T611" s="112">
        <v>0</v>
      </c>
      <c r="U611" s="112">
        <v>0</v>
      </c>
    </row>
    <row r="612" ht="13.5" customHeight="1" spans="1:21">
      <c r="A612" s="110" t="s">
        <v>344</v>
      </c>
      <c r="B612" s="109"/>
      <c r="C612" s="109"/>
      <c r="D612" s="109"/>
      <c r="E612" s="110" t="s">
        <v>345</v>
      </c>
      <c r="F612" s="109"/>
      <c r="G612" s="111">
        <v>28296</v>
      </c>
      <c r="H612" s="112">
        <v>0</v>
      </c>
      <c r="I612" s="112">
        <v>0</v>
      </c>
      <c r="J612" s="112">
        <v>0</v>
      </c>
      <c r="K612" s="112">
        <v>0</v>
      </c>
      <c r="L612" s="112">
        <v>28296</v>
      </c>
      <c r="M612" s="112">
        <v>0</v>
      </c>
      <c r="N612" s="112">
        <v>0</v>
      </c>
      <c r="O612" s="112">
        <v>0</v>
      </c>
      <c r="P612" s="112">
        <v>0</v>
      </c>
      <c r="Q612" s="112">
        <v>0</v>
      </c>
      <c r="R612" s="112">
        <v>0</v>
      </c>
      <c r="S612" s="112">
        <v>0</v>
      </c>
      <c r="T612" s="112">
        <v>0</v>
      </c>
      <c r="U612" s="112">
        <v>0</v>
      </c>
    </row>
    <row r="613" ht="13.5" customHeight="1" spans="1:21">
      <c r="A613" s="109"/>
      <c r="B613" s="110" t="s">
        <v>372</v>
      </c>
      <c r="C613" s="109"/>
      <c r="D613" s="109"/>
      <c r="E613" s="110" t="s">
        <v>373</v>
      </c>
      <c r="F613" s="109"/>
      <c r="G613" s="111">
        <v>28296</v>
      </c>
      <c r="H613" s="112">
        <v>0</v>
      </c>
      <c r="I613" s="112">
        <v>0</v>
      </c>
      <c r="J613" s="112">
        <v>0</v>
      </c>
      <c r="K613" s="112">
        <v>0</v>
      </c>
      <c r="L613" s="112">
        <v>28296</v>
      </c>
      <c r="M613" s="112">
        <v>0</v>
      </c>
      <c r="N613" s="112">
        <v>0</v>
      </c>
      <c r="O613" s="112">
        <v>0</v>
      </c>
      <c r="P613" s="112">
        <v>0</v>
      </c>
      <c r="Q613" s="112">
        <v>0</v>
      </c>
      <c r="R613" s="112">
        <v>0</v>
      </c>
      <c r="S613" s="112">
        <v>0</v>
      </c>
      <c r="T613" s="112">
        <v>0</v>
      </c>
      <c r="U613" s="112">
        <v>0</v>
      </c>
    </row>
    <row r="614" ht="13.5" customHeight="1" spans="1:21">
      <c r="A614" s="110" t="s">
        <v>344</v>
      </c>
      <c r="B614" s="110" t="s">
        <v>372</v>
      </c>
      <c r="C614" s="110" t="s">
        <v>1259</v>
      </c>
      <c r="D614" s="109"/>
      <c r="E614" s="110" t="s">
        <v>375</v>
      </c>
      <c r="F614" s="110" t="s">
        <v>1211</v>
      </c>
      <c r="G614" s="111">
        <v>28296</v>
      </c>
      <c r="H614" s="112">
        <v>0</v>
      </c>
      <c r="I614" s="112">
        <v>0</v>
      </c>
      <c r="J614" s="112">
        <v>0</v>
      </c>
      <c r="K614" s="112">
        <v>0</v>
      </c>
      <c r="L614" s="112">
        <v>28296</v>
      </c>
      <c r="M614" s="112">
        <v>0</v>
      </c>
      <c r="N614" s="112">
        <v>0</v>
      </c>
      <c r="O614" s="112">
        <v>0</v>
      </c>
      <c r="P614" s="112">
        <v>0</v>
      </c>
      <c r="Q614" s="112">
        <v>0</v>
      </c>
      <c r="R614" s="112">
        <v>0</v>
      </c>
      <c r="S614" s="112">
        <v>0</v>
      </c>
      <c r="T614" s="112">
        <v>0</v>
      </c>
      <c r="U614" s="112">
        <v>0</v>
      </c>
    </row>
    <row r="615" ht="13.5" customHeight="1" spans="1:21">
      <c r="A615" s="110" t="s">
        <v>708</v>
      </c>
      <c r="B615" s="109"/>
      <c r="C615" s="109"/>
      <c r="D615" s="109"/>
      <c r="E615" s="110" t="s">
        <v>709</v>
      </c>
      <c r="F615" s="109"/>
      <c r="G615" s="111">
        <v>352380</v>
      </c>
      <c r="H615" s="112">
        <v>0</v>
      </c>
      <c r="I615" s="112">
        <v>0</v>
      </c>
      <c r="J615" s="112">
        <v>0</v>
      </c>
      <c r="K615" s="112">
        <v>0</v>
      </c>
      <c r="L615" s="112">
        <v>0</v>
      </c>
      <c r="M615" s="112">
        <v>0</v>
      </c>
      <c r="N615" s="112">
        <v>0</v>
      </c>
      <c r="O615" s="112">
        <v>0</v>
      </c>
      <c r="P615" s="112">
        <v>0</v>
      </c>
      <c r="Q615" s="112">
        <v>0</v>
      </c>
      <c r="R615" s="112">
        <v>352380</v>
      </c>
      <c r="S615" s="112">
        <v>0</v>
      </c>
      <c r="T615" s="112">
        <v>0</v>
      </c>
      <c r="U615" s="112">
        <v>0</v>
      </c>
    </row>
    <row r="616" ht="13.5" customHeight="1" spans="1:21">
      <c r="A616" s="109"/>
      <c r="B616" s="110" t="s">
        <v>716</v>
      </c>
      <c r="C616" s="109"/>
      <c r="D616" s="109"/>
      <c r="E616" s="110" t="s">
        <v>717</v>
      </c>
      <c r="F616" s="109"/>
      <c r="G616" s="111">
        <v>352380</v>
      </c>
      <c r="H616" s="112">
        <v>0</v>
      </c>
      <c r="I616" s="112">
        <v>0</v>
      </c>
      <c r="J616" s="112">
        <v>0</v>
      </c>
      <c r="K616" s="112">
        <v>0</v>
      </c>
      <c r="L616" s="112">
        <v>0</v>
      </c>
      <c r="M616" s="112">
        <v>0</v>
      </c>
      <c r="N616" s="112">
        <v>0</v>
      </c>
      <c r="O616" s="112">
        <v>0</v>
      </c>
      <c r="P616" s="112">
        <v>0</v>
      </c>
      <c r="Q616" s="112">
        <v>0</v>
      </c>
      <c r="R616" s="112">
        <v>352380</v>
      </c>
      <c r="S616" s="112">
        <v>0</v>
      </c>
      <c r="T616" s="112">
        <v>0</v>
      </c>
      <c r="U616" s="112">
        <v>0</v>
      </c>
    </row>
    <row r="617" ht="13.5" customHeight="1" spans="1:21">
      <c r="A617" s="110" t="s">
        <v>708</v>
      </c>
      <c r="B617" s="110" t="s">
        <v>716</v>
      </c>
      <c r="C617" s="110" t="s">
        <v>1206</v>
      </c>
      <c r="D617" s="109"/>
      <c r="E617" s="110" t="s">
        <v>719</v>
      </c>
      <c r="F617" s="110" t="s">
        <v>1268</v>
      </c>
      <c r="G617" s="111">
        <v>41432</v>
      </c>
      <c r="H617" s="112">
        <v>0</v>
      </c>
      <c r="I617" s="112">
        <v>0</v>
      </c>
      <c r="J617" s="112">
        <v>0</v>
      </c>
      <c r="K617" s="112">
        <v>0</v>
      </c>
      <c r="L617" s="112">
        <v>0</v>
      </c>
      <c r="M617" s="112">
        <v>0</v>
      </c>
      <c r="N617" s="112">
        <v>0</v>
      </c>
      <c r="O617" s="112">
        <v>0</v>
      </c>
      <c r="P617" s="112">
        <v>0</v>
      </c>
      <c r="Q617" s="112">
        <v>0</v>
      </c>
      <c r="R617" s="112">
        <v>41432</v>
      </c>
      <c r="S617" s="112">
        <v>0</v>
      </c>
      <c r="T617" s="112">
        <v>0</v>
      </c>
      <c r="U617" s="112">
        <v>0</v>
      </c>
    </row>
    <row r="618" ht="13.5" customHeight="1" spans="1:21">
      <c r="A618" s="110" t="s">
        <v>708</v>
      </c>
      <c r="B618" s="110" t="s">
        <v>716</v>
      </c>
      <c r="C618" s="110" t="s">
        <v>1206</v>
      </c>
      <c r="D618" s="109"/>
      <c r="E618" s="110" t="s">
        <v>719</v>
      </c>
      <c r="F618" s="110" t="s">
        <v>1262</v>
      </c>
      <c r="G618" s="111">
        <v>43500</v>
      </c>
      <c r="H618" s="112">
        <v>0</v>
      </c>
      <c r="I618" s="112">
        <v>0</v>
      </c>
      <c r="J618" s="112">
        <v>0</v>
      </c>
      <c r="K618" s="112">
        <v>0</v>
      </c>
      <c r="L618" s="112">
        <v>0</v>
      </c>
      <c r="M618" s="112">
        <v>0</v>
      </c>
      <c r="N618" s="112">
        <v>0</v>
      </c>
      <c r="O618" s="112">
        <v>0</v>
      </c>
      <c r="P618" s="112">
        <v>0</v>
      </c>
      <c r="Q618" s="112">
        <v>0</v>
      </c>
      <c r="R618" s="112">
        <v>43500</v>
      </c>
      <c r="S618" s="112">
        <v>0</v>
      </c>
      <c r="T618" s="112">
        <v>0</v>
      </c>
      <c r="U618" s="112">
        <v>0</v>
      </c>
    </row>
    <row r="619" ht="13.5" customHeight="1" spans="1:21">
      <c r="A619" s="110" t="s">
        <v>708</v>
      </c>
      <c r="B619" s="110" t="s">
        <v>716</v>
      </c>
      <c r="C619" s="110" t="s">
        <v>1206</v>
      </c>
      <c r="D619" s="109"/>
      <c r="E619" s="110" t="s">
        <v>719</v>
      </c>
      <c r="F619" s="110" t="s">
        <v>1263</v>
      </c>
      <c r="G619" s="111">
        <v>10349</v>
      </c>
      <c r="H619" s="112">
        <v>0</v>
      </c>
      <c r="I619" s="112">
        <v>0</v>
      </c>
      <c r="J619" s="112">
        <v>0</v>
      </c>
      <c r="K619" s="112">
        <v>0</v>
      </c>
      <c r="L619" s="112">
        <v>0</v>
      </c>
      <c r="M619" s="112">
        <v>0</v>
      </c>
      <c r="N619" s="112">
        <v>0</v>
      </c>
      <c r="O619" s="112">
        <v>0</v>
      </c>
      <c r="P619" s="112">
        <v>0</v>
      </c>
      <c r="Q619" s="112">
        <v>0</v>
      </c>
      <c r="R619" s="112">
        <v>10349</v>
      </c>
      <c r="S619" s="112">
        <v>0</v>
      </c>
      <c r="T619" s="112">
        <v>0</v>
      </c>
      <c r="U619" s="112">
        <v>0</v>
      </c>
    </row>
    <row r="620" ht="13.5" customHeight="1" spans="1:21">
      <c r="A620" s="110" t="s">
        <v>708</v>
      </c>
      <c r="B620" s="110" t="s">
        <v>716</v>
      </c>
      <c r="C620" s="110" t="s">
        <v>1206</v>
      </c>
      <c r="D620" s="109"/>
      <c r="E620" s="110" t="s">
        <v>719</v>
      </c>
      <c r="F620" s="110" t="s">
        <v>1272</v>
      </c>
      <c r="G620" s="111">
        <v>11318</v>
      </c>
      <c r="H620" s="112">
        <v>0</v>
      </c>
      <c r="I620" s="112">
        <v>0</v>
      </c>
      <c r="J620" s="112">
        <v>0</v>
      </c>
      <c r="K620" s="112">
        <v>0</v>
      </c>
      <c r="L620" s="112">
        <v>0</v>
      </c>
      <c r="M620" s="112">
        <v>0</v>
      </c>
      <c r="N620" s="112">
        <v>0</v>
      </c>
      <c r="O620" s="112">
        <v>0</v>
      </c>
      <c r="P620" s="112">
        <v>0</v>
      </c>
      <c r="Q620" s="112">
        <v>0</v>
      </c>
      <c r="R620" s="112">
        <v>11318</v>
      </c>
      <c r="S620" s="112">
        <v>0</v>
      </c>
      <c r="T620" s="112">
        <v>0</v>
      </c>
      <c r="U620" s="112">
        <v>0</v>
      </c>
    </row>
    <row r="621" ht="13.5" customHeight="1" spans="1:21">
      <c r="A621" s="110" t="s">
        <v>708</v>
      </c>
      <c r="B621" s="110" t="s">
        <v>716</v>
      </c>
      <c r="C621" s="110" t="s">
        <v>1206</v>
      </c>
      <c r="D621" s="109"/>
      <c r="E621" s="110" t="s">
        <v>719</v>
      </c>
      <c r="F621" s="110" t="s">
        <v>1207</v>
      </c>
      <c r="G621" s="111">
        <v>245781</v>
      </c>
      <c r="H621" s="112">
        <v>0</v>
      </c>
      <c r="I621" s="112">
        <v>0</v>
      </c>
      <c r="J621" s="112">
        <v>0</v>
      </c>
      <c r="K621" s="112">
        <v>0</v>
      </c>
      <c r="L621" s="112">
        <v>0</v>
      </c>
      <c r="M621" s="112">
        <v>0</v>
      </c>
      <c r="N621" s="112">
        <v>0</v>
      </c>
      <c r="O621" s="112">
        <v>0</v>
      </c>
      <c r="P621" s="112">
        <v>0</v>
      </c>
      <c r="Q621" s="112">
        <v>0</v>
      </c>
      <c r="R621" s="112">
        <v>245781</v>
      </c>
      <c r="S621" s="112">
        <v>0</v>
      </c>
      <c r="T621" s="112">
        <v>0</v>
      </c>
      <c r="U621" s="112">
        <v>0</v>
      </c>
    </row>
    <row r="622" ht="13.5" customHeight="1" spans="1:21">
      <c r="A622" s="109"/>
      <c r="B622" s="109"/>
      <c r="C622" s="109"/>
      <c r="D622" s="110" t="s">
        <v>1170</v>
      </c>
      <c r="E622" s="110" t="s">
        <v>1171</v>
      </c>
      <c r="F622" s="109"/>
      <c r="G622" s="111">
        <v>417180</v>
      </c>
      <c r="H622" s="112">
        <v>0</v>
      </c>
      <c r="I622" s="112">
        <v>0</v>
      </c>
      <c r="J622" s="112">
        <v>0</v>
      </c>
      <c r="K622" s="112">
        <v>0</v>
      </c>
      <c r="L622" s="112">
        <v>28296</v>
      </c>
      <c r="M622" s="112">
        <v>0</v>
      </c>
      <c r="N622" s="112">
        <v>0</v>
      </c>
      <c r="O622" s="112">
        <v>0</v>
      </c>
      <c r="P622" s="112">
        <v>0</v>
      </c>
      <c r="Q622" s="112">
        <v>0</v>
      </c>
      <c r="R622" s="112">
        <v>388884</v>
      </c>
      <c r="S622" s="112">
        <v>0</v>
      </c>
      <c r="T622" s="112">
        <v>0</v>
      </c>
      <c r="U622" s="112">
        <v>0</v>
      </c>
    </row>
    <row r="623" ht="13.5" customHeight="1" spans="1:21">
      <c r="A623" s="109"/>
      <c r="B623" s="109"/>
      <c r="C623" s="109"/>
      <c r="D623" s="110" t="s">
        <v>1172</v>
      </c>
      <c r="E623" s="110" t="s">
        <v>50</v>
      </c>
      <c r="F623" s="109"/>
      <c r="G623" s="111">
        <v>417180</v>
      </c>
      <c r="H623" s="112">
        <v>0</v>
      </c>
      <c r="I623" s="112">
        <v>0</v>
      </c>
      <c r="J623" s="112">
        <v>0</v>
      </c>
      <c r="K623" s="112">
        <v>0</v>
      </c>
      <c r="L623" s="112">
        <v>28296</v>
      </c>
      <c r="M623" s="112">
        <v>0</v>
      </c>
      <c r="N623" s="112">
        <v>0</v>
      </c>
      <c r="O623" s="112">
        <v>0</v>
      </c>
      <c r="P623" s="112">
        <v>0</v>
      </c>
      <c r="Q623" s="112">
        <v>0</v>
      </c>
      <c r="R623" s="112">
        <v>388884</v>
      </c>
      <c r="S623" s="112">
        <v>0</v>
      </c>
      <c r="T623" s="112">
        <v>0</v>
      </c>
      <c r="U623" s="112">
        <v>0</v>
      </c>
    </row>
    <row r="624" ht="13.5" customHeight="1" spans="1:21">
      <c r="A624" s="110" t="s">
        <v>344</v>
      </c>
      <c r="B624" s="109"/>
      <c r="C624" s="109"/>
      <c r="D624" s="109"/>
      <c r="E624" s="110" t="s">
        <v>345</v>
      </c>
      <c r="F624" s="109"/>
      <c r="G624" s="111">
        <v>28296</v>
      </c>
      <c r="H624" s="112">
        <v>0</v>
      </c>
      <c r="I624" s="112">
        <v>0</v>
      </c>
      <c r="J624" s="112">
        <v>0</v>
      </c>
      <c r="K624" s="112">
        <v>0</v>
      </c>
      <c r="L624" s="112">
        <v>28296</v>
      </c>
      <c r="M624" s="112">
        <v>0</v>
      </c>
      <c r="N624" s="112">
        <v>0</v>
      </c>
      <c r="O624" s="112">
        <v>0</v>
      </c>
      <c r="P624" s="112">
        <v>0</v>
      </c>
      <c r="Q624" s="112">
        <v>0</v>
      </c>
      <c r="R624" s="112">
        <v>0</v>
      </c>
      <c r="S624" s="112">
        <v>0</v>
      </c>
      <c r="T624" s="112">
        <v>0</v>
      </c>
      <c r="U624" s="112">
        <v>0</v>
      </c>
    </row>
    <row r="625" ht="13.5" customHeight="1" spans="1:21">
      <c r="A625" s="109"/>
      <c r="B625" s="110" t="s">
        <v>372</v>
      </c>
      <c r="C625" s="109"/>
      <c r="D625" s="109"/>
      <c r="E625" s="110" t="s">
        <v>373</v>
      </c>
      <c r="F625" s="109"/>
      <c r="G625" s="111">
        <v>28296</v>
      </c>
      <c r="H625" s="112">
        <v>0</v>
      </c>
      <c r="I625" s="112">
        <v>0</v>
      </c>
      <c r="J625" s="112">
        <v>0</v>
      </c>
      <c r="K625" s="112">
        <v>0</v>
      </c>
      <c r="L625" s="112">
        <v>28296</v>
      </c>
      <c r="M625" s="112">
        <v>0</v>
      </c>
      <c r="N625" s="112">
        <v>0</v>
      </c>
      <c r="O625" s="112">
        <v>0</v>
      </c>
      <c r="P625" s="112">
        <v>0</v>
      </c>
      <c r="Q625" s="112">
        <v>0</v>
      </c>
      <c r="R625" s="112">
        <v>0</v>
      </c>
      <c r="S625" s="112">
        <v>0</v>
      </c>
      <c r="T625" s="112">
        <v>0</v>
      </c>
      <c r="U625" s="112">
        <v>0</v>
      </c>
    </row>
    <row r="626" ht="13.5" customHeight="1" spans="1:21">
      <c r="A626" s="110" t="s">
        <v>344</v>
      </c>
      <c r="B626" s="110" t="s">
        <v>372</v>
      </c>
      <c r="C626" s="110" t="s">
        <v>1259</v>
      </c>
      <c r="D626" s="109"/>
      <c r="E626" s="110" t="s">
        <v>375</v>
      </c>
      <c r="F626" s="110" t="s">
        <v>1211</v>
      </c>
      <c r="G626" s="111">
        <v>28296</v>
      </c>
      <c r="H626" s="112">
        <v>0</v>
      </c>
      <c r="I626" s="112">
        <v>0</v>
      </c>
      <c r="J626" s="112">
        <v>0</v>
      </c>
      <c r="K626" s="112">
        <v>0</v>
      </c>
      <c r="L626" s="112">
        <v>28296</v>
      </c>
      <c r="M626" s="112">
        <v>0</v>
      </c>
      <c r="N626" s="112">
        <v>0</v>
      </c>
      <c r="O626" s="112">
        <v>0</v>
      </c>
      <c r="P626" s="112">
        <v>0</v>
      </c>
      <c r="Q626" s="112">
        <v>0</v>
      </c>
      <c r="R626" s="112">
        <v>0</v>
      </c>
      <c r="S626" s="112">
        <v>0</v>
      </c>
      <c r="T626" s="112">
        <v>0</v>
      </c>
      <c r="U626" s="112">
        <v>0</v>
      </c>
    </row>
    <row r="627" ht="13.5" customHeight="1" spans="1:21">
      <c r="A627" s="110" t="s">
        <v>708</v>
      </c>
      <c r="B627" s="109"/>
      <c r="C627" s="109"/>
      <c r="D627" s="109"/>
      <c r="E627" s="110" t="s">
        <v>709</v>
      </c>
      <c r="F627" s="109"/>
      <c r="G627" s="111">
        <v>388884</v>
      </c>
      <c r="H627" s="112">
        <v>0</v>
      </c>
      <c r="I627" s="112">
        <v>0</v>
      </c>
      <c r="J627" s="112">
        <v>0</v>
      </c>
      <c r="K627" s="112">
        <v>0</v>
      </c>
      <c r="L627" s="112">
        <v>0</v>
      </c>
      <c r="M627" s="112">
        <v>0</v>
      </c>
      <c r="N627" s="112">
        <v>0</v>
      </c>
      <c r="O627" s="112">
        <v>0</v>
      </c>
      <c r="P627" s="112">
        <v>0</v>
      </c>
      <c r="Q627" s="112">
        <v>0</v>
      </c>
      <c r="R627" s="112">
        <v>388884</v>
      </c>
      <c r="S627" s="112">
        <v>0</v>
      </c>
      <c r="T627" s="112">
        <v>0</v>
      </c>
      <c r="U627" s="112">
        <v>0</v>
      </c>
    </row>
    <row r="628" ht="13.5" customHeight="1" spans="1:21">
      <c r="A628" s="109"/>
      <c r="B628" s="110" t="s">
        <v>716</v>
      </c>
      <c r="C628" s="109"/>
      <c r="D628" s="109"/>
      <c r="E628" s="110" t="s">
        <v>717</v>
      </c>
      <c r="F628" s="109"/>
      <c r="G628" s="111">
        <v>388884</v>
      </c>
      <c r="H628" s="112">
        <v>0</v>
      </c>
      <c r="I628" s="112">
        <v>0</v>
      </c>
      <c r="J628" s="112">
        <v>0</v>
      </c>
      <c r="K628" s="112">
        <v>0</v>
      </c>
      <c r="L628" s="112">
        <v>0</v>
      </c>
      <c r="M628" s="112">
        <v>0</v>
      </c>
      <c r="N628" s="112">
        <v>0</v>
      </c>
      <c r="O628" s="112">
        <v>0</v>
      </c>
      <c r="P628" s="112">
        <v>0</v>
      </c>
      <c r="Q628" s="112">
        <v>0</v>
      </c>
      <c r="R628" s="112">
        <v>388884</v>
      </c>
      <c r="S628" s="112">
        <v>0</v>
      </c>
      <c r="T628" s="112">
        <v>0</v>
      </c>
      <c r="U628" s="112">
        <v>0</v>
      </c>
    </row>
    <row r="629" ht="13.5" customHeight="1" spans="1:21">
      <c r="A629" s="110" t="s">
        <v>708</v>
      </c>
      <c r="B629" s="110" t="s">
        <v>716</v>
      </c>
      <c r="C629" s="110" t="s">
        <v>1206</v>
      </c>
      <c r="D629" s="109"/>
      <c r="E629" s="110" t="s">
        <v>719</v>
      </c>
      <c r="F629" s="110" t="s">
        <v>1207</v>
      </c>
      <c r="G629" s="111">
        <v>388884</v>
      </c>
      <c r="H629" s="112">
        <v>0</v>
      </c>
      <c r="I629" s="112">
        <v>0</v>
      </c>
      <c r="J629" s="112">
        <v>0</v>
      </c>
      <c r="K629" s="112">
        <v>0</v>
      </c>
      <c r="L629" s="112">
        <v>0</v>
      </c>
      <c r="M629" s="112">
        <v>0</v>
      </c>
      <c r="N629" s="112">
        <v>0</v>
      </c>
      <c r="O629" s="112">
        <v>0</v>
      </c>
      <c r="P629" s="112">
        <v>0</v>
      </c>
      <c r="Q629" s="112">
        <v>0</v>
      </c>
      <c r="R629" s="112">
        <v>388884</v>
      </c>
      <c r="S629" s="112">
        <v>0</v>
      </c>
      <c r="T629" s="112">
        <v>0</v>
      </c>
      <c r="U629" s="112">
        <v>0</v>
      </c>
    </row>
    <row r="630" ht="13.5" customHeight="1" spans="1:21">
      <c r="A630" s="109"/>
      <c r="B630" s="109"/>
      <c r="C630" s="109"/>
      <c r="D630" s="110" t="s">
        <v>1187</v>
      </c>
      <c r="E630" s="110" t="s">
        <v>1188</v>
      </c>
      <c r="F630" s="109"/>
      <c r="G630" s="111">
        <v>688144.3</v>
      </c>
      <c r="H630" s="112">
        <v>0</v>
      </c>
      <c r="I630" s="112">
        <v>0</v>
      </c>
      <c r="J630" s="112">
        <v>0</v>
      </c>
      <c r="K630" s="112">
        <v>0</v>
      </c>
      <c r="L630" s="112">
        <v>14148</v>
      </c>
      <c r="M630" s="112">
        <v>0</v>
      </c>
      <c r="N630" s="112">
        <v>0</v>
      </c>
      <c r="O630" s="112">
        <v>0</v>
      </c>
      <c r="P630" s="112">
        <v>0</v>
      </c>
      <c r="Q630" s="112">
        <v>0</v>
      </c>
      <c r="R630" s="112">
        <v>508396.3</v>
      </c>
      <c r="S630" s="112">
        <v>0</v>
      </c>
      <c r="T630" s="112">
        <v>0</v>
      </c>
      <c r="U630" s="112">
        <v>165600</v>
      </c>
    </row>
    <row r="631" ht="13.5" customHeight="1" spans="1:21">
      <c r="A631" s="109"/>
      <c r="B631" s="109"/>
      <c r="C631" s="109"/>
      <c r="D631" s="110" t="s">
        <v>1189</v>
      </c>
      <c r="E631" s="110" t="s">
        <v>150</v>
      </c>
      <c r="F631" s="109"/>
      <c r="G631" s="111">
        <v>688144.3</v>
      </c>
      <c r="H631" s="112">
        <v>0</v>
      </c>
      <c r="I631" s="112">
        <v>0</v>
      </c>
      <c r="J631" s="112">
        <v>0</v>
      </c>
      <c r="K631" s="112">
        <v>0</v>
      </c>
      <c r="L631" s="112">
        <v>14148</v>
      </c>
      <c r="M631" s="112">
        <v>0</v>
      </c>
      <c r="N631" s="112">
        <v>0</v>
      </c>
      <c r="O631" s="112">
        <v>0</v>
      </c>
      <c r="P631" s="112">
        <v>0</v>
      </c>
      <c r="Q631" s="112">
        <v>0</v>
      </c>
      <c r="R631" s="112">
        <v>508396.3</v>
      </c>
      <c r="S631" s="112">
        <v>0</v>
      </c>
      <c r="T631" s="112">
        <v>0</v>
      </c>
      <c r="U631" s="112">
        <v>165600</v>
      </c>
    </row>
    <row r="632" ht="13.5" customHeight="1" spans="1:21">
      <c r="A632" s="110" t="s">
        <v>37</v>
      </c>
      <c r="B632" s="109"/>
      <c r="C632" s="109"/>
      <c r="D632" s="109"/>
      <c r="E632" s="110" t="s">
        <v>38</v>
      </c>
      <c r="F632" s="109"/>
      <c r="G632" s="111">
        <v>179748</v>
      </c>
      <c r="H632" s="112">
        <v>0</v>
      </c>
      <c r="I632" s="112">
        <v>0</v>
      </c>
      <c r="J632" s="112">
        <v>0</v>
      </c>
      <c r="K632" s="112">
        <v>0</v>
      </c>
      <c r="L632" s="112">
        <v>14148</v>
      </c>
      <c r="M632" s="112">
        <v>0</v>
      </c>
      <c r="N632" s="112">
        <v>0</v>
      </c>
      <c r="O632" s="112">
        <v>0</v>
      </c>
      <c r="P632" s="112">
        <v>0</v>
      </c>
      <c r="Q632" s="112">
        <v>0</v>
      </c>
      <c r="R632" s="112">
        <v>0</v>
      </c>
      <c r="S632" s="112">
        <v>0</v>
      </c>
      <c r="T632" s="112">
        <v>0</v>
      </c>
      <c r="U632" s="112">
        <v>165600</v>
      </c>
    </row>
    <row r="633" ht="13.5" customHeight="1" spans="1:21">
      <c r="A633" s="109"/>
      <c r="B633" s="110" t="s">
        <v>147</v>
      </c>
      <c r="C633" s="109"/>
      <c r="D633" s="109"/>
      <c r="E633" s="110" t="s">
        <v>148</v>
      </c>
      <c r="F633" s="109"/>
      <c r="G633" s="111">
        <v>179748</v>
      </c>
      <c r="H633" s="112">
        <v>0</v>
      </c>
      <c r="I633" s="112">
        <v>0</v>
      </c>
      <c r="J633" s="112">
        <v>0</v>
      </c>
      <c r="K633" s="112">
        <v>0</v>
      </c>
      <c r="L633" s="112">
        <v>14148</v>
      </c>
      <c r="M633" s="112">
        <v>0</v>
      </c>
      <c r="N633" s="112">
        <v>0</v>
      </c>
      <c r="O633" s="112">
        <v>0</v>
      </c>
      <c r="P633" s="112">
        <v>0</v>
      </c>
      <c r="Q633" s="112">
        <v>0</v>
      </c>
      <c r="R633" s="112">
        <v>0</v>
      </c>
      <c r="S633" s="112">
        <v>0</v>
      </c>
      <c r="T633" s="112">
        <v>0</v>
      </c>
      <c r="U633" s="112">
        <v>165600</v>
      </c>
    </row>
    <row r="634" ht="13.5" customHeight="1" spans="1:21">
      <c r="A634" s="110" t="s">
        <v>37</v>
      </c>
      <c r="B634" s="110" t="s">
        <v>147</v>
      </c>
      <c r="C634" s="110" t="s">
        <v>1273</v>
      </c>
      <c r="D634" s="109"/>
      <c r="E634" s="110" t="s">
        <v>42</v>
      </c>
      <c r="F634" s="110" t="s">
        <v>1239</v>
      </c>
      <c r="G634" s="111">
        <v>165600</v>
      </c>
      <c r="H634" s="112">
        <v>0</v>
      </c>
      <c r="I634" s="112">
        <v>0</v>
      </c>
      <c r="J634" s="112">
        <v>0</v>
      </c>
      <c r="K634" s="112">
        <v>0</v>
      </c>
      <c r="L634" s="112">
        <v>0</v>
      </c>
      <c r="M634" s="112">
        <v>0</v>
      </c>
      <c r="N634" s="112">
        <v>0</v>
      </c>
      <c r="O634" s="112">
        <v>0</v>
      </c>
      <c r="P634" s="112">
        <v>0</v>
      </c>
      <c r="Q634" s="112">
        <v>0</v>
      </c>
      <c r="R634" s="112">
        <v>0</v>
      </c>
      <c r="S634" s="112">
        <v>0</v>
      </c>
      <c r="T634" s="112">
        <v>0</v>
      </c>
      <c r="U634" s="112">
        <v>165600</v>
      </c>
    </row>
    <row r="635" ht="13.5" customHeight="1" spans="1:21">
      <c r="A635" s="110" t="s">
        <v>37</v>
      </c>
      <c r="B635" s="110" t="s">
        <v>147</v>
      </c>
      <c r="C635" s="110" t="s">
        <v>1273</v>
      </c>
      <c r="D635" s="109"/>
      <c r="E635" s="110" t="s">
        <v>42</v>
      </c>
      <c r="F635" s="110" t="s">
        <v>1211</v>
      </c>
      <c r="G635" s="111">
        <v>14148</v>
      </c>
      <c r="H635" s="112">
        <v>0</v>
      </c>
      <c r="I635" s="112">
        <v>0</v>
      </c>
      <c r="J635" s="112">
        <v>0</v>
      </c>
      <c r="K635" s="112">
        <v>0</v>
      </c>
      <c r="L635" s="112">
        <v>14148</v>
      </c>
      <c r="M635" s="112">
        <v>0</v>
      </c>
      <c r="N635" s="112">
        <v>0</v>
      </c>
      <c r="O635" s="112">
        <v>0</v>
      </c>
      <c r="P635" s="112">
        <v>0</v>
      </c>
      <c r="Q635" s="112">
        <v>0</v>
      </c>
      <c r="R635" s="112">
        <v>0</v>
      </c>
      <c r="S635" s="112">
        <v>0</v>
      </c>
      <c r="T635" s="112">
        <v>0</v>
      </c>
      <c r="U635" s="112">
        <v>0</v>
      </c>
    </row>
    <row r="636" ht="13.5" customHeight="1" spans="1:21">
      <c r="A636" s="110" t="s">
        <v>708</v>
      </c>
      <c r="B636" s="109"/>
      <c r="C636" s="109"/>
      <c r="D636" s="109"/>
      <c r="E636" s="110" t="s">
        <v>709</v>
      </c>
      <c r="F636" s="109"/>
      <c r="G636" s="111">
        <v>508396.3</v>
      </c>
      <c r="H636" s="112">
        <v>0</v>
      </c>
      <c r="I636" s="112">
        <v>0</v>
      </c>
      <c r="J636" s="112">
        <v>0</v>
      </c>
      <c r="K636" s="112">
        <v>0</v>
      </c>
      <c r="L636" s="112">
        <v>0</v>
      </c>
      <c r="M636" s="112">
        <v>0</v>
      </c>
      <c r="N636" s="112">
        <v>0</v>
      </c>
      <c r="O636" s="112">
        <v>0</v>
      </c>
      <c r="P636" s="112">
        <v>0</v>
      </c>
      <c r="Q636" s="112">
        <v>0</v>
      </c>
      <c r="R636" s="112">
        <v>508396.3</v>
      </c>
      <c r="S636" s="112">
        <v>0</v>
      </c>
      <c r="T636" s="112">
        <v>0</v>
      </c>
      <c r="U636" s="112">
        <v>0</v>
      </c>
    </row>
    <row r="637" ht="13.5" customHeight="1" spans="1:21">
      <c r="A637" s="109"/>
      <c r="B637" s="110" t="s">
        <v>716</v>
      </c>
      <c r="C637" s="109"/>
      <c r="D637" s="109"/>
      <c r="E637" s="110" t="s">
        <v>717</v>
      </c>
      <c r="F637" s="109"/>
      <c r="G637" s="111">
        <v>508396.3</v>
      </c>
      <c r="H637" s="112">
        <v>0</v>
      </c>
      <c r="I637" s="112">
        <v>0</v>
      </c>
      <c r="J637" s="112">
        <v>0</v>
      </c>
      <c r="K637" s="112">
        <v>0</v>
      </c>
      <c r="L637" s="112">
        <v>0</v>
      </c>
      <c r="M637" s="112">
        <v>0</v>
      </c>
      <c r="N637" s="112">
        <v>0</v>
      </c>
      <c r="O637" s="112">
        <v>0</v>
      </c>
      <c r="P637" s="112">
        <v>0</v>
      </c>
      <c r="Q637" s="112">
        <v>0</v>
      </c>
      <c r="R637" s="112">
        <v>508396.3</v>
      </c>
      <c r="S637" s="112">
        <v>0</v>
      </c>
      <c r="T637" s="112">
        <v>0</v>
      </c>
      <c r="U637" s="112">
        <v>0</v>
      </c>
    </row>
    <row r="638" ht="13.5" customHeight="1" spans="1:21">
      <c r="A638" s="110" t="s">
        <v>708</v>
      </c>
      <c r="B638" s="110" t="s">
        <v>716</v>
      </c>
      <c r="C638" s="110" t="s">
        <v>1206</v>
      </c>
      <c r="D638" s="109"/>
      <c r="E638" s="110" t="s">
        <v>719</v>
      </c>
      <c r="F638" s="110" t="s">
        <v>1207</v>
      </c>
      <c r="G638" s="111">
        <v>508396.3</v>
      </c>
      <c r="H638" s="112">
        <v>0</v>
      </c>
      <c r="I638" s="112">
        <v>0</v>
      </c>
      <c r="J638" s="112">
        <v>0</v>
      </c>
      <c r="K638" s="112">
        <v>0</v>
      </c>
      <c r="L638" s="112">
        <v>0</v>
      </c>
      <c r="M638" s="112">
        <v>0</v>
      </c>
      <c r="N638" s="112">
        <v>0</v>
      </c>
      <c r="O638" s="112">
        <v>0</v>
      </c>
      <c r="P638" s="112">
        <v>0</v>
      </c>
      <c r="Q638" s="112">
        <v>0</v>
      </c>
      <c r="R638" s="112">
        <v>508396.3</v>
      </c>
      <c r="S638" s="112">
        <v>0</v>
      </c>
      <c r="T638" s="112">
        <v>0</v>
      </c>
      <c r="U638" s="112">
        <v>0</v>
      </c>
    </row>
    <row r="639" ht="13.5" customHeight="1" spans="1:21">
      <c r="A639" s="109"/>
      <c r="B639" s="109"/>
      <c r="C639" s="109"/>
      <c r="D639" s="109"/>
      <c r="E639" s="109"/>
      <c r="F639" s="109"/>
      <c r="G639" s="113"/>
      <c r="H639" s="114"/>
      <c r="I639" s="114"/>
      <c r="J639" s="114"/>
      <c r="K639" s="114"/>
      <c r="L639" s="114"/>
      <c r="M639" s="114"/>
      <c r="N639" s="114"/>
      <c r="O639" s="114"/>
      <c r="P639" s="114"/>
      <c r="Q639" s="114"/>
      <c r="R639" s="114"/>
      <c r="S639" s="114"/>
      <c r="T639" s="114"/>
      <c r="U639" s="114"/>
    </row>
    <row r="640" ht="13.5" customHeight="1" spans="1:21">
      <c r="A640" s="109"/>
      <c r="B640" s="109"/>
      <c r="C640" s="109"/>
      <c r="D640" s="109"/>
      <c r="E640" s="109"/>
      <c r="F640" s="109"/>
      <c r="G640" s="113"/>
      <c r="H640" s="114"/>
      <c r="I640" s="114"/>
      <c r="J640" s="114"/>
      <c r="K640" s="114"/>
      <c r="L640" s="114"/>
      <c r="M640" s="114"/>
      <c r="N640" s="114"/>
      <c r="O640" s="114"/>
      <c r="P640" s="114"/>
      <c r="Q640" s="114"/>
      <c r="R640" s="114"/>
      <c r="S640" s="114"/>
      <c r="T640" s="114"/>
      <c r="U640" s="114"/>
    </row>
    <row r="641" ht="13.5" customHeight="1" spans="1:21">
      <c r="A641" s="109"/>
      <c r="B641" s="109"/>
      <c r="C641" s="109"/>
      <c r="D641" s="109"/>
      <c r="E641" s="109"/>
      <c r="F641" s="109"/>
      <c r="G641" s="113"/>
      <c r="H641" s="114"/>
      <c r="I641" s="114"/>
      <c r="J641" s="114"/>
      <c r="K641" s="114"/>
      <c r="L641" s="114"/>
      <c r="M641" s="114"/>
      <c r="N641" s="114"/>
      <c r="O641" s="114"/>
      <c r="P641" s="114"/>
      <c r="Q641" s="114"/>
      <c r="R641" s="114"/>
      <c r="S641" s="114"/>
      <c r="T641" s="114"/>
      <c r="U641" s="114"/>
    </row>
    <row r="642" ht="13.5" customHeight="1" spans="1:21">
      <c r="A642" s="109"/>
      <c r="B642" s="109"/>
      <c r="C642" s="109"/>
      <c r="D642" s="109"/>
      <c r="E642" s="109"/>
      <c r="F642" s="109"/>
      <c r="G642" s="113"/>
      <c r="H642" s="114"/>
      <c r="I642" s="114"/>
      <c r="J642" s="114"/>
      <c r="K642" s="114"/>
      <c r="L642" s="114"/>
      <c r="M642" s="114"/>
      <c r="N642" s="114"/>
      <c r="O642" s="114"/>
      <c r="P642" s="114"/>
      <c r="Q642" s="114"/>
      <c r="R642" s="114"/>
      <c r="S642" s="114"/>
      <c r="T642" s="114"/>
      <c r="U642" s="114"/>
    </row>
    <row r="643" ht="13.5" customHeight="1" spans="1:21">
      <c r="A643" s="109"/>
      <c r="B643" s="109"/>
      <c r="C643" s="109"/>
      <c r="D643" s="109"/>
      <c r="E643" s="109"/>
      <c r="F643" s="109"/>
      <c r="G643" s="113"/>
      <c r="H643" s="114"/>
      <c r="I643" s="114"/>
      <c r="J643" s="114"/>
      <c r="K643" s="114"/>
      <c r="L643" s="114"/>
      <c r="M643" s="114"/>
      <c r="N643" s="114"/>
      <c r="O643" s="114"/>
      <c r="P643" s="114"/>
      <c r="Q643" s="114"/>
      <c r="R643" s="114"/>
      <c r="S643" s="114"/>
      <c r="T643" s="114"/>
      <c r="U643" s="114"/>
    </row>
    <row r="644" ht="13.5" customHeight="1" spans="1:21">
      <c r="A644" s="109"/>
      <c r="B644" s="109"/>
      <c r="C644" s="109"/>
      <c r="D644" s="109"/>
      <c r="E644" s="109"/>
      <c r="F644" s="109"/>
      <c r="G644" s="113"/>
      <c r="H644" s="114"/>
      <c r="I644" s="114"/>
      <c r="J644" s="114"/>
      <c r="K644" s="114"/>
      <c r="L644" s="114"/>
      <c r="M644" s="114"/>
      <c r="N644" s="114"/>
      <c r="O644" s="114"/>
      <c r="P644" s="114"/>
      <c r="Q644" s="114"/>
      <c r="R644" s="114"/>
      <c r="S644" s="114"/>
      <c r="T644" s="114"/>
      <c r="U644" s="114"/>
    </row>
    <row r="645" ht="13.5" customHeight="1" spans="1:21">
      <c r="A645" s="109"/>
      <c r="B645" s="109"/>
      <c r="C645" s="109"/>
      <c r="D645" s="109"/>
      <c r="E645" s="109"/>
      <c r="F645" s="109"/>
      <c r="G645" s="113"/>
      <c r="H645" s="114"/>
      <c r="I645" s="114"/>
      <c r="J645" s="114"/>
      <c r="K645" s="114"/>
      <c r="L645" s="114"/>
      <c r="M645" s="114"/>
      <c r="N645" s="114"/>
      <c r="O645" s="114"/>
      <c r="P645" s="114"/>
      <c r="Q645" s="114"/>
      <c r="R645" s="114"/>
      <c r="S645" s="114"/>
      <c r="T645" s="114"/>
      <c r="U645" s="114"/>
    </row>
  </sheetData>
  <mergeCells count="20">
    <mergeCell ref="A1:U1"/>
    <mergeCell ref="A3:C3"/>
    <mergeCell ref="D3:D4"/>
    <mergeCell ref="E3: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U3:U4"/>
  </mergeCells>
  <pageMargins left="0.745196229777728" right="0.745196229777728" top="0.784417083976555" bottom="0.784417083976555" header="0" footer="0"/>
  <pageSetup paperSize="9" scale="70" orientation="landscape" errors="blank"/>
  <headerFooter alignWithMargins="0"/>
  <rowBreaks count="31" manualBreakCount="31">
    <brk id="25" max="16383" man="1"/>
    <brk id="45" max="16383" man="1"/>
    <brk id="65" max="16383" man="1"/>
    <brk id="85" max="16383" man="1"/>
    <brk id="105" max="16383" man="1"/>
    <brk id="125" max="16383" man="1"/>
    <brk id="145" max="16383" man="1"/>
    <brk id="165" max="16383" man="1"/>
    <brk id="185" max="16383" man="1"/>
    <brk id="205" max="16383" man="1"/>
    <brk id="225" max="16383" man="1"/>
    <brk id="245" max="16383" man="1"/>
    <brk id="265" max="16383" man="1"/>
    <brk id="285" max="16383" man="1"/>
    <brk id="305" max="16383" man="1"/>
    <brk id="325" max="16383" man="1"/>
    <brk id="345" max="16383" man="1"/>
    <brk id="365" max="16383" man="1"/>
    <brk id="385" max="16383" man="1"/>
    <brk id="405" max="16383" man="1"/>
    <brk id="425" max="16383" man="1"/>
    <brk id="445" max="16383" man="1"/>
    <brk id="465" max="16383" man="1"/>
    <brk id="485" max="16383" man="1"/>
    <brk id="505" max="16383" man="1"/>
    <brk id="525" max="16383" man="1"/>
    <brk id="545" max="16383" man="1"/>
    <brk id="565" max="16383" man="1"/>
    <brk id="585" max="16383" man="1"/>
    <brk id="605" max="16383" man="1"/>
    <brk id="62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766"/>
  <sheetViews>
    <sheetView topLeftCell="A1715" workbookViewId="0">
      <selection activeCell="F1746" sqref="F1746"/>
    </sheetView>
  </sheetViews>
  <sheetFormatPr defaultColWidth="9" defaultRowHeight="14.25" customHeight="1"/>
  <cols>
    <col min="1" max="1" width="5" style="97" customWidth="1"/>
    <col min="2" max="2" width="7.125" style="97" customWidth="1"/>
    <col min="3" max="3" width="8.375" style="97" customWidth="1"/>
    <col min="4" max="4" width="7.875" style="97" customWidth="1"/>
    <col min="5" max="5" width="18" style="97" customWidth="1"/>
    <col min="6" max="6" width="16.125" style="97" customWidth="1"/>
    <col min="7" max="7" width="16.75" style="97" customWidth="1"/>
    <col min="8" max="8" width="16.125" style="97" customWidth="1"/>
    <col min="9" max="9" width="16" style="97" customWidth="1"/>
    <col min="10" max="10" width="14.5" style="97" customWidth="1"/>
    <col min="11" max="11" width="15.375" style="97" customWidth="1"/>
    <col min="12" max="12" width="7.125" style="97" customWidth="1"/>
    <col min="13" max="13" width="5.875" style="97" customWidth="1"/>
    <col min="14" max="14" width="15" style="97" customWidth="1"/>
    <col min="15" max="15" width="15.625" style="97" customWidth="1"/>
    <col min="16" max="16384" width="9" style="97"/>
  </cols>
  <sheetData>
    <row r="1" ht="15" customHeight="1" spans="1:16">
      <c r="A1" s="98"/>
      <c r="B1" s="98"/>
      <c r="C1" s="98"/>
      <c r="D1" s="98"/>
      <c r="E1" s="98"/>
      <c r="F1" s="98"/>
      <c r="G1" s="98"/>
      <c r="H1" s="98"/>
      <c r="I1" s="98"/>
      <c r="J1" s="98"/>
      <c r="K1" s="98"/>
      <c r="L1" s="98"/>
      <c r="M1" s="98"/>
      <c r="N1" s="98"/>
      <c r="O1" s="98"/>
    </row>
    <row r="2" ht="37.5" customHeight="1" spans="1:16">
      <c r="A2" s="99" t="s">
        <v>1274</v>
      </c>
      <c r="B2" s="100"/>
      <c r="C2" s="100"/>
      <c r="D2" s="100"/>
      <c r="E2" s="100"/>
      <c r="F2" s="100"/>
      <c r="G2" s="100"/>
      <c r="H2" s="100"/>
      <c r="I2" s="100"/>
      <c r="J2" s="100"/>
      <c r="K2" s="100"/>
      <c r="L2" s="100"/>
      <c r="M2" s="100"/>
      <c r="N2" s="100"/>
      <c r="O2" s="101"/>
      <c r="P2" s="102"/>
    </row>
    <row r="3" ht="13.5" customHeight="1" spans="1:16">
      <c r="A3" s="103"/>
      <c r="B3" s="103"/>
      <c r="C3" s="103"/>
      <c r="D3" s="103"/>
      <c r="E3" s="103"/>
      <c r="F3" s="103"/>
      <c r="G3" s="103"/>
      <c r="H3" s="103"/>
      <c r="I3" s="103"/>
      <c r="J3" s="103"/>
      <c r="K3" s="103"/>
      <c r="L3" s="103"/>
      <c r="M3" s="103"/>
      <c r="N3" s="103"/>
      <c r="O3" s="103" t="s">
        <v>1275</v>
      </c>
    </row>
    <row r="4" ht="20.25" customHeight="1" spans="1:16">
      <c r="A4" s="104" t="s">
        <v>731</v>
      </c>
      <c r="B4" s="105"/>
      <c r="C4" s="105"/>
      <c r="D4" s="104" t="s">
        <v>732</v>
      </c>
      <c r="E4" s="104" t="s">
        <v>733</v>
      </c>
      <c r="F4" s="104" t="s">
        <v>1193</v>
      </c>
      <c r="G4" s="104" t="s">
        <v>4</v>
      </c>
      <c r="H4" s="104" t="s">
        <v>1276</v>
      </c>
      <c r="I4" s="106" t="s">
        <v>1277</v>
      </c>
      <c r="J4" s="104" t="s">
        <v>1278</v>
      </c>
      <c r="K4" s="104" t="s">
        <v>1279</v>
      </c>
      <c r="L4" s="104" t="s">
        <v>1161</v>
      </c>
      <c r="M4" s="106" t="s">
        <v>1280</v>
      </c>
      <c r="N4" s="106" t="s">
        <v>1281</v>
      </c>
      <c r="O4" s="106" t="s">
        <v>1282</v>
      </c>
    </row>
    <row r="5" ht="30" customHeight="1" spans="1:16">
      <c r="A5" s="104" t="s">
        <v>18</v>
      </c>
      <c r="B5" s="104" t="s">
        <v>19</v>
      </c>
      <c r="C5" s="104" t="s">
        <v>20</v>
      </c>
      <c r="D5" s="105"/>
      <c r="E5" s="105"/>
      <c r="F5" s="105"/>
      <c r="G5" s="105"/>
      <c r="H5" s="105"/>
      <c r="I5" s="107"/>
      <c r="J5" s="105"/>
      <c r="K5" s="105"/>
      <c r="L5" s="105"/>
      <c r="M5" s="107"/>
      <c r="N5" s="107"/>
      <c r="O5" s="107"/>
    </row>
    <row r="6" ht="18.75" customHeight="1" spans="1:16">
      <c r="A6" s="108" t="s">
        <v>22</v>
      </c>
      <c r="B6" s="108" t="s">
        <v>22</v>
      </c>
      <c r="C6" s="108" t="s">
        <v>22</v>
      </c>
      <c r="D6" s="108" t="s">
        <v>22</v>
      </c>
      <c r="E6" s="108" t="s">
        <v>22</v>
      </c>
      <c r="F6" s="108" t="s">
        <v>22</v>
      </c>
      <c r="G6" s="108" t="s">
        <v>22</v>
      </c>
      <c r="H6" s="108" t="s">
        <v>23</v>
      </c>
      <c r="I6" s="108" t="s">
        <v>24</v>
      </c>
      <c r="J6" s="108" t="s">
        <v>25</v>
      </c>
      <c r="K6" s="108" t="s">
        <v>26</v>
      </c>
      <c r="L6" s="108" t="s">
        <v>27</v>
      </c>
      <c r="M6" s="108" t="s">
        <v>28</v>
      </c>
      <c r="N6" s="108" t="s">
        <v>29</v>
      </c>
      <c r="O6" s="108" t="s">
        <v>30</v>
      </c>
    </row>
    <row r="7" ht="18.75" customHeight="1" spans="1:16">
      <c r="A7" s="109"/>
      <c r="B7" s="109"/>
      <c r="C7" s="109"/>
      <c r="D7" s="109"/>
      <c r="E7" s="110" t="s">
        <v>4</v>
      </c>
      <c r="F7" s="109"/>
      <c r="G7" s="111">
        <v>400103365.67</v>
      </c>
      <c r="H7" s="112">
        <v>109460245.2</v>
      </c>
      <c r="I7" s="112">
        <v>135346765.44</v>
      </c>
      <c r="J7" s="112">
        <v>8011316.1</v>
      </c>
      <c r="K7" s="112">
        <v>58267046.37</v>
      </c>
      <c r="L7" s="112">
        <v>0</v>
      </c>
      <c r="M7" s="112">
        <v>0</v>
      </c>
      <c r="N7" s="112">
        <v>36324348</v>
      </c>
      <c r="O7" s="112">
        <v>52693644.56</v>
      </c>
    </row>
    <row r="8" ht="13.5" customHeight="1" spans="1:16">
      <c r="A8" s="109"/>
      <c r="B8" s="109"/>
      <c r="C8" s="109"/>
      <c r="D8" s="110" t="s">
        <v>762</v>
      </c>
      <c r="E8" s="110" t="s">
        <v>763</v>
      </c>
      <c r="F8" s="109"/>
      <c r="G8" s="111">
        <v>2487601.16</v>
      </c>
      <c r="H8" s="112">
        <v>765804</v>
      </c>
      <c r="I8" s="112">
        <v>1085640</v>
      </c>
      <c r="J8" s="112">
        <v>154287</v>
      </c>
      <c r="K8" s="112">
        <v>390152.16</v>
      </c>
      <c r="L8" s="112">
        <v>0</v>
      </c>
      <c r="M8" s="112">
        <v>0</v>
      </c>
      <c r="N8" s="112">
        <v>0</v>
      </c>
      <c r="O8" s="112">
        <v>91718</v>
      </c>
    </row>
    <row r="9" ht="13.5" customHeight="1" spans="1:16">
      <c r="A9" s="109"/>
      <c r="B9" s="109"/>
      <c r="C9" s="109"/>
      <c r="D9" s="110" t="s">
        <v>764</v>
      </c>
      <c r="E9" s="110" t="s">
        <v>176</v>
      </c>
      <c r="F9" s="109"/>
      <c r="G9" s="111">
        <v>2487601.16</v>
      </c>
      <c r="H9" s="112">
        <v>765804</v>
      </c>
      <c r="I9" s="112">
        <v>1085640</v>
      </c>
      <c r="J9" s="112">
        <v>154287</v>
      </c>
      <c r="K9" s="112">
        <v>390152.16</v>
      </c>
      <c r="L9" s="112">
        <v>0</v>
      </c>
      <c r="M9" s="112">
        <v>0</v>
      </c>
      <c r="N9" s="112">
        <v>0</v>
      </c>
      <c r="O9" s="112">
        <v>91718</v>
      </c>
    </row>
    <row r="10" ht="13.5" customHeight="1" spans="1:16">
      <c r="A10" s="110" t="s">
        <v>37</v>
      </c>
      <c r="B10" s="109"/>
      <c r="C10" s="109"/>
      <c r="D10" s="109"/>
      <c r="E10" s="110" t="s">
        <v>38</v>
      </c>
      <c r="F10" s="109"/>
      <c r="G10" s="111">
        <v>2097449</v>
      </c>
      <c r="H10" s="112">
        <v>765804</v>
      </c>
      <c r="I10" s="112">
        <v>1085640</v>
      </c>
      <c r="J10" s="112">
        <v>154287</v>
      </c>
      <c r="K10" s="112">
        <v>0</v>
      </c>
      <c r="L10" s="112">
        <v>0</v>
      </c>
      <c r="M10" s="112">
        <v>0</v>
      </c>
      <c r="N10" s="112">
        <v>0</v>
      </c>
      <c r="O10" s="112">
        <v>91718</v>
      </c>
    </row>
    <row r="11" ht="13.5" customHeight="1" spans="1:16">
      <c r="A11" s="109"/>
      <c r="B11" s="110" t="s">
        <v>173</v>
      </c>
      <c r="C11" s="109"/>
      <c r="D11" s="109"/>
      <c r="E11" s="110" t="s">
        <v>174</v>
      </c>
      <c r="F11" s="109"/>
      <c r="G11" s="111">
        <v>2097449</v>
      </c>
      <c r="H11" s="112">
        <v>765804</v>
      </c>
      <c r="I11" s="112">
        <v>1085640</v>
      </c>
      <c r="J11" s="112">
        <v>154287</v>
      </c>
      <c r="K11" s="112">
        <v>0</v>
      </c>
      <c r="L11" s="112">
        <v>0</v>
      </c>
      <c r="M11" s="112">
        <v>0</v>
      </c>
      <c r="N11" s="112">
        <v>0</v>
      </c>
      <c r="O11" s="112">
        <v>91718</v>
      </c>
    </row>
    <row r="12" ht="13.5" customHeight="1" spans="1:16">
      <c r="A12" s="110" t="s">
        <v>37</v>
      </c>
      <c r="B12" s="110" t="s">
        <v>173</v>
      </c>
      <c r="C12" s="110" t="s">
        <v>175</v>
      </c>
      <c r="D12" s="109"/>
      <c r="E12" s="110" t="s">
        <v>42</v>
      </c>
      <c r="F12" s="110" t="s">
        <v>1283</v>
      </c>
      <c r="G12" s="111">
        <v>792</v>
      </c>
      <c r="H12" s="112">
        <v>0</v>
      </c>
      <c r="I12" s="112">
        <v>0</v>
      </c>
      <c r="J12" s="112">
        <v>0</v>
      </c>
      <c r="K12" s="112">
        <v>0</v>
      </c>
      <c r="L12" s="112">
        <v>0</v>
      </c>
      <c r="M12" s="112">
        <v>0</v>
      </c>
      <c r="N12" s="112">
        <v>0</v>
      </c>
      <c r="O12" s="112">
        <v>792</v>
      </c>
    </row>
    <row r="13" ht="13.5" customHeight="1" spans="1:16">
      <c r="A13" s="110" t="s">
        <v>37</v>
      </c>
      <c r="B13" s="110" t="s">
        <v>173</v>
      </c>
      <c r="C13" s="110" t="s">
        <v>175</v>
      </c>
      <c r="D13" s="109"/>
      <c r="E13" s="110" t="s">
        <v>42</v>
      </c>
      <c r="F13" s="110" t="s">
        <v>1284</v>
      </c>
      <c r="G13" s="111">
        <v>2005731</v>
      </c>
      <c r="H13" s="112">
        <v>765804</v>
      </c>
      <c r="I13" s="112">
        <v>1085640</v>
      </c>
      <c r="J13" s="112">
        <v>154287</v>
      </c>
      <c r="K13" s="112">
        <v>0</v>
      </c>
      <c r="L13" s="112">
        <v>0</v>
      </c>
      <c r="M13" s="112">
        <v>0</v>
      </c>
      <c r="N13" s="112">
        <v>0</v>
      </c>
      <c r="O13" s="112">
        <v>0</v>
      </c>
    </row>
    <row r="14" ht="13.5" customHeight="1" spans="1:16">
      <c r="A14" s="110" t="s">
        <v>37</v>
      </c>
      <c r="B14" s="110" t="s">
        <v>173</v>
      </c>
      <c r="C14" s="110" t="s">
        <v>175</v>
      </c>
      <c r="D14" s="109"/>
      <c r="E14" s="110" t="s">
        <v>42</v>
      </c>
      <c r="F14" s="110" t="s">
        <v>1285</v>
      </c>
      <c r="G14" s="111">
        <v>90926</v>
      </c>
      <c r="H14" s="112">
        <v>0</v>
      </c>
      <c r="I14" s="112">
        <v>0</v>
      </c>
      <c r="J14" s="112">
        <v>0</v>
      </c>
      <c r="K14" s="112">
        <v>0</v>
      </c>
      <c r="L14" s="112">
        <v>0</v>
      </c>
      <c r="M14" s="112">
        <v>0</v>
      </c>
      <c r="N14" s="112">
        <v>0</v>
      </c>
      <c r="O14" s="112">
        <v>90926</v>
      </c>
    </row>
    <row r="15" ht="13.5" customHeight="1" spans="1:16">
      <c r="A15" s="110" t="s">
        <v>344</v>
      </c>
      <c r="B15" s="109"/>
      <c r="C15" s="109"/>
      <c r="D15" s="109"/>
      <c r="E15" s="110" t="s">
        <v>345</v>
      </c>
      <c r="F15" s="109"/>
      <c r="G15" s="111">
        <v>390152.16</v>
      </c>
      <c r="H15" s="112">
        <v>0</v>
      </c>
      <c r="I15" s="112">
        <v>0</v>
      </c>
      <c r="J15" s="112">
        <v>0</v>
      </c>
      <c r="K15" s="112">
        <v>390152.16</v>
      </c>
      <c r="L15" s="112">
        <v>0</v>
      </c>
      <c r="M15" s="112">
        <v>0</v>
      </c>
      <c r="N15" s="112">
        <v>0</v>
      </c>
      <c r="O15" s="112">
        <v>0</v>
      </c>
    </row>
    <row r="16" ht="13.5" customHeight="1" spans="1:16">
      <c r="A16" s="109"/>
      <c r="B16" s="110" t="s">
        <v>460</v>
      </c>
      <c r="C16" s="109"/>
      <c r="D16" s="109"/>
      <c r="E16" s="110" t="s">
        <v>369</v>
      </c>
      <c r="F16" s="109"/>
      <c r="G16" s="111">
        <v>370288.8</v>
      </c>
      <c r="H16" s="112">
        <v>0</v>
      </c>
      <c r="I16" s="112">
        <v>0</v>
      </c>
      <c r="J16" s="112">
        <v>0</v>
      </c>
      <c r="K16" s="112">
        <v>370288.8</v>
      </c>
      <c r="L16" s="112">
        <v>0</v>
      </c>
      <c r="M16" s="112">
        <v>0</v>
      </c>
      <c r="N16" s="112">
        <v>0</v>
      </c>
      <c r="O16" s="112">
        <v>0</v>
      </c>
    </row>
    <row r="17" ht="13.5" customHeight="1" spans="1:15">
      <c r="A17" s="110" t="s">
        <v>344</v>
      </c>
      <c r="B17" s="110" t="s">
        <v>460</v>
      </c>
      <c r="C17" s="110" t="s">
        <v>463</v>
      </c>
      <c r="D17" s="109"/>
      <c r="E17" s="110" t="s">
        <v>464</v>
      </c>
      <c r="F17" s="110" t="s">
        <v>1286</v>
      </c>
      <c r="G17" s="111">
        <v>370288.8</v>
      </c>
      <c r="H17" s="112">
        <v>0</v>
      </c>
      <c r="I17" s="112">
        <v>0</v>
      </c>
      <c r="J17" s="112">
        <v>0</v>
      </c>
      <c r="K17" s="112">
        <v>370288.8</v>
      </c>
      <c r="L17" s="112">
        <v>0</v>
      </c>
      <c r="M17" s="112">
        <v>0</v>
      </c>
      <c r="N17" s="112">
        <v>0</v>
      </c>
      <c r="O17" s="112">
        <v>0</v>
      </c>
    </row>
    <row r="18" ht="13.5" customHeight="1" spans="1:15">
      <c r="A18" s="109"/>
      <c r="B18" s="110" t="s">
        <v>494</v>
      </c>
      <c r="C18" s="109"/>
      <c r="D18" s="109"/>
      <c r="E18" s="110" t="s">
        <v>495</v>
      </c>
      <c r="F18" s="109"/>
      <c r="G18" s="111">
        <v>19863.36</v>
      </c>
      <c r="H18" s="112">
        <v>0</v>
      </c>
      <c r="I18" s="112">
        <v>0</v>
      </c>
      <c r="J18" s="112">
        <v>0</v>
      </c>
      <c r="K18" s="112">
        <v>19863.36</v>
      </c>
      <c r="L18" s="112">
        <v>0</v>
      </c>
      <c r="M18" s="112">
        <v>0</v>
      </c>
      <c r="N18" s="112">
        <v>0</v>
      </c>
      <c r="O18" s="112">
        <v>0</v>
      </c>
    </row>
    <row r="19" ht="13.5" customHeight="1" spans="1:15">
      <c r="A19" s="110" t="s">
        <v>344</v>
      </c>
      <c r="B19" s="110" t="s">
        <v>494</v>
      </c>
      <c r="C19" s="110" t="s">
        <v>496</v>
      </c>
      <c r="D19" s="109"/>
      <c r="E19" s="110" t="s">
        <v>497</v>
      </c>
      <c r="F19" s="110" t="s">
        <v>1287</v>
      </c>
      <c r="G19" s="111">
        <v>1348.92</v>
      </c>
      <c r="H19" s="112">
        <v>0</v>
      </c>
      <c r="I19" s="112">
        <v>0</v>
      </c>
      <c r="J19" s="112">
        <v>0</v>
      </c>
      <c r="K19" s="112">
        <v>1348.92</v>
      </c>
      <c r="L19" s="112">
        <v>0</v>
      </c>
      <c r="M19" s="112">
        <v>0</v>
      </c>
      <c r="N19" s="112">
        <v>0</v>
      </c>
      <c r="O19" s="112">
        <v>0</v>
      </c>
    </row>
    <row r="20" ht="13.5" customHeight="1" spans="1:15">
      <c r="A20" s="110" t="s">
        <v>344</v>
      </c>
      <c r="B20" s="110" t="s">
        <v>494</v>
      </c>
      <c r="C20" s="110" t="s">
        <v>498</v>
      </c>
      <c r="D20" s="109"/>
      <c r="E20" s="110" t="s">
        <v>371</v>
      </c>
      <c r="F20" s="110" t="s">
        <v>1288</v>
      </c>
      <c r="G20" s="111">
        <v>18514.44</v>
      </c>
      <c r="H20" s="112">
        <v>0</v>
      </c>
      <c r="I20" s="112">
        <v>0</v>
      </c>
      <c r="J20" s="112">
        <v>0</v>
      </c>
      <c r="K20" s="112">
        <v>18514.44</v>
      </c>
      <c r="L20" s="112">
        <v>0</v>
      </c>
      <c r="M20" s="112">
        <v>0</v>
      </c>
      <c r="N20" s="112">
        <v>0</v>
      </c>
      <c r="O20" s="112">
        <v>0</v>
      </c>
    </row>
    <row r="21" ht="13.5" customHeight="1" spans="1:15">
      <c r="A21" s="109"/>
      <c r="B21" s="109"/>
      <c r="C21" s="109"/>
      <c r="D21" s="110" t="s">
        <v>768</v>
      </c>
      <c r="E21" s="110" t="s">
        <v>769</v>
      </c>
      <c r="F21" s="109"/>
      <c r="G21" s="111">
        <v>3163030.82</v>
      </c>
      <c r="H21" s="112">
        <v>1073508</v>
      </c>
      <c r="I21" s="112">
        <v>1282440</v>
      </c>
      <c r="J21" s="112">
        <v>196329</v>
      </c>
      <c r="K21" s="112">
        <v>506528.82</v>
      </c>
      <c r="L21" s="112">
        <v>0</v>
      </c>
      <c r="M21" s="112">
        <v>0</v>
      </c>
      <c r="N21" s="112">
        <v>0</v>
      </c>
      <c r="O21" s="112">
        <v>104225</v>
      </c>
    </row>
    <row r="22" ht="13.5" customHeight="1" spans="1:15">
      <c r="A22" s="109"/>
      <c r="B22" s="109"/>
      <c r="C22" s="109"/>
      <c r="D22" s="110" t="s">
        <v>770</v>
      </c>
      <c r="E22" s="110" t="s">
        <v>43</v>
      </c>
      <c r="F22" s="109"/>
      <c r="G22" s="111">
        <v>3163030.82</v>
      </c>
      <c r="H22" s="112">
        <v>1073508</v>
      </c>
      <c r="I22" s="112">
        <v>1282440</v>
      </c>
      <c r="J22" s="112">
        <v>196329</v>
      </c>
      <c r="K22" s="112">
        <v>506528.82</v>
      </c>
      <c r="L22" s="112">
        <v>0</v>
      </c>
      <c r="M22" s="112">
        <v>0</v>
      </c>
      <c r="N22" s="112">
        <v>0</v>
      </c>
      <c r="O22" s="112">
        <v>104225</v>
      </c>
    </row>
    <row r="23" ht="13.5" customHeight="1" spans="1:15">
      <c r="A23" s="110" t="s">
        <v>37</v>
      </c>
      <c r="B23" s="109"/>
      <c r="C23" s="109"/>
      <c r="D23" s="109"/>
      <c r="E23" s="110" t="s">
        <v>38</v>
      </c>
      <c r="F23" s="109"/>
      <c r="G23" s="111">
        <v>2656502</v>
      </c>
      <c r="H23" s="112">
        <v>1073508</v>
      </c>
      <c r="I23" s="112">
        <v>1282440</v>
      </c>
      <c r="J23" s="112">
        <v>196329</v>
      </c>
      <c r="K23" s="112">
        <v>0</v>
      </c>
      <c r="L23" s="112">
        <v>0</v>
      </c>
      <c r="M23" s="112">
        <v>0</v>
      </c>
      <c r="N23" s="112">
        <v>0</v>
      </c>
      <c r="O23" s="112">
        <v>104225</v>
      </c>
    </row>
    <row r="24" ht="13.5" customHeight="1" spans="1:15">
      <c r="A24" s="109"/>
      <c r="B24" s="110" t="s">
        <v>39</v>
      </c>
      <c r="C24" s="109"/>
      <c r="D24" s="109"/>
      <c r="E24" s="110" t="s">
        <v>40</v>
      </c>
      <c r="F24" s="109"/>
      <c r="G24" s="111">
        <v>2656502</v>
      </c>
      <c r="H24" s="112">
        <v>1073508</v>
      </c>
      <c r="I24" s="112">
        <v>1282440</v>
      </c>
      <c r="J24" s="112">
        <v>196329</v>
      </c>
      <c r="K24" s="112">
        <v>0</v>
      </c>
      <c r="L24" s="112">
        <v>0</v>
      </c>
      <c r="M24" s="112">
        <v>0</v>
      </c>
      <c r="N24" s="112">
        <v>0</v>
      </c>
      <c r="O24" s="112">
        <v>104225</v>
      </c>
    </row>
    <row r="25" ht="13.5" customHeight="1" spans="1:15">
      <c r="A25" s="110" t="s">
        <v>37</v>
      </c>
      <c r="B25" s="110" t="s">
        <v>39</v>
      </c>
      <c r="C25" s="110" t="s">
        <v>41</v>
      </c>
      <c r="D25" s="109"/>
      <c r="E25" s="110" t="s">
        <v>42</v>
      </c>
      <c r="F25" s="110" t="s">
        <v>1283</v>
      </c>
      <c r="G25" s="111">
        <v>900</v>
      </c>
      <c r="H25" s="112">
        <v>0</v>
      </c>
      <c r="I25" s="112">
        <v>0</v>
      </c>
      <c r="J25" s="112">
        <v>0</v>
      </c>
      <c r="K25" s="112">
        <v>0</v>
      </c>
      <c r="L25" s="112">
        <v>0</v>
      </c>
      <c r="M25" s="112">
        <v>0</v>
      </c>
      <c r="N25" s="112">
        <v>0</v>
      </c>
      <c r="O25" s="112">
        <v>900</v>
      </c>
    </row>
    <row r="26" ht="13.5" customHeight="1" spans="1:15">
      <c r="A26" s="110" t="s">
        <v>37</v>
      </c>
      <c r="B26" s="110" t="s">
        <v>39</v>
      </c>
      <c r="C26" s="110" t="s">
        <v>41</v>
      </c>
      <c r="D26" s="109"/>
      <c r="E26" s="110" t="s">
        <v>42</v>
      </c>
      <c r="F26" s="110" t="s">
        <v>1284</v>
      </c>
      <c r="G26" s="111">
        <v>2552277</v>
      </c>
      <c r="H26" s="112">
        <v>1073508</v>
      </c>
      <c r="I26" s="112">
        <v>1282440</v>
      </c>
      <c r="J26" s="112">
        <v>196329</v>
      </c>
      <c r="K26" s="112">
        <v>0</v>
      </c>
      <c r="L26" s="112">
        <v>0</v>
      </c>
      <c r="M26" s="112">
        <v>0</v>
      </c>
      <c r="N26" s="112">
        <v>0</v>
      </c>
      <c r="O26" s="112">
        <v>0</v>
      </c>
    </row>
    <row r="27" ht="13.5" customHeight="1" spans="1:15">
      <c r="A27" s="110" t="s">
        <v>37</v>
      </c>
      <c r="B27" s="110" t="s">
        <v>39</v>
      </c>
      <c r="C27" s="110" t="s">
        <v>41</v>
      </c>
      <c r="D27" s="109"/>
      <c r="E27" s="110" t="s">
        <v>42</v>
      </c>
      <c r="F27" s="110" t="s">
        <v>1285</v>
      </c>
      <c r="G27" s="111">
        <v>103325</v>
      </c>
      <c r="H27" s="112">
        <v>0</v>
      </c>
      <c r="I27" s="112">
        <v>0</v>
      </c>
      <c r="J27" s="112">
        <v>0</v>
      </c>
      <c r="K27" s="112">
        <v>0</v>
      </c>
      <c r="L27" s="112">
        <v>0</v>
      </c>
      <c r="M27" s="112">
        <v>0</v>
      </c>
      <c r="N27" s="112">
        <v>0</v>
      </c>
      <c r="O27" s="112">
        <v>103325</v>
      </c>
    </row>
    <row r="28" ht="13.5" customHeight="1" spans="1:15">
      <c r="A28" s="110" t="s">
        <v>344</v>
      </c>
      <c r="B28" s="109"/>
      <c r="C28" s="109"/>
      <c r="D28" s="109"/>
      <c r="E28" s="110" t="s">
        <v>345</v>
      </c>
      <c r="F28" s="109"/>
      <c r="G28" s="111">
        <v>506528.82</v>
      </c>
      <c r="H28" s="112">
        <v>0</v>
      </c>
      <c r="I28" s="112">
        <v>0</v>
      </c>
      <c r="J28" s="112">
        <v>0</v>
      </c>
      <c r="K28" s="112">
        <v>506528.82</v>
      </c>
      <c r="L28" s="112">
        <v>0</v>
      </c>
      <c r="M28" s="112">
        <v>0</v>
      </c>
      <c r="N28" s="112">
        <v>0</v>
      </c>
      <c r="O28" s="112">
        <v>0</v>
      </c>
    </row>
    <row r="29" ht="13.5" customHeight="1" spans="1:15">
      <c r="A29" s="109"/>
      <c r="B29" s="110" t="s">
        <v>460</v>
      </c>
      <c r="C29" s="109"/>
      <c r="D29" s="109"/>
      <c r="E29" s="110" t="s">
        <v>369</v>
      </c>
      <c r="F29" s="109"/>
      <c r="G29" s="111">
        <v>471189.6</v>
      </c>
      <c r="H29" s="112">
        <v>0</v>
      </c>
      <c r="I29" s="112">
        <v>0</v>
      </c>
      <c r="J29" s="112">
        <v>0</v>
      </c>
      <c r="K29" s="112">
        <v>471189.6</v>
      </c>
      <c r="L29" s="112">
        <v>0</v>
      </c>
      <c r="M29" s="112">
        <v>0</v>
      </c>
      <c r="N29" s="112">
        <v>0</v>
      </c>
      <c r="O29" s="112">
        <v>0</v>
      </c>
    </row>
    <row r="30" ht="13.5" customHeight="1" spans="1:15">
      <c r="A30" s="110" t="s">
        <v>344</v>
      </c>
      <c r="B30" s="110" t="s">
        <v>460</v>
      </c>
      <c r="C30" s="110" t="s">
        <v>463</v>
      </c>
      <c r="D30" s="109"/>
      <c r="E30" s="110" t="s">
        <v>464</v>
      </c>
      <c r="F30" s="110" t="s">
        <v>1286</v>
      </c>
      <c r="G30" s="111">
        <v>471189.6</v>
      </c>
      <c r="H30" s="112">
        <v>0</v>
      </c>
      <c r="I30" s="112">
        <v>0</v>
      </c>
      <c r="J30" s="112">
        <v>0</v>
      </c>
      <c r="K30" s="112">
        <v>471189.6</v>
      </c>
      <c r="L30" s="112">
        <v>0</v>
      </c>
      <c r="M30" s="112">
        <v>0</v>
      </c>
      <c r="N30" s="112">
        <v>0</v>
      </c>
      <c r="O30" s="112">
        <v>0</v>
      </c>
    </row>
    <row r="31" ht="13.5" customHeight="1" spans="1:15">
      <c r="A31" s="109"/>
      <c r="B31" s="110" t="s">
        <v>494</v>
      </c>
      <c r="C31" s="109"/>
      <c r="D31" s="109"/>
      <c r="E31" s="110" t="s">
        <v>495</v>
      </c>
      <c r="F31" s="109"/>
      <c r="G31" s="111">
        <v>35339.22</v>
      </c>
      <c r="H31" s="112">
        <v>0</v>
      </c>
      <c r="I31" s="112">
        <v>0</v>
      </c>
      <c r="J31" s="112">
        <v>0</v>
      </c>
      <c r="K31" s="112">
        <v>35339.22</v>
      </c>
      <c r="L31" s="112">
        <v>0</v>
      </c>
      <c r="M31" s="112">
        <v>0</v>
      </c>
      <c r="N31" s="112">
        <v>0</v>
      </c>
      <c r="O31" s="112">
        <v>0</v>
      </c>
    </row>
    <row r="32" ht="13.5" customHeight="1" spans="1:15">
      <c r="A32" s="110" t="s">
        <v>344</v>
      </c>
      <c r="B32" s="110" t="s">
        <v>494</v>
      </c>
      <c r="C32" s="110" t="s">
        <v>496</v>
      </c>
      <c r="D32" s="109"/>
      <c r="E32" s="110" t="s">
        <v>497</v>
      </c>
      <c r="F32" s="110" t="s">
        <v>1287</v>
      </c>
      <c r="G32" s="111">
        <v>11779.74</v>
      </c>
      <c r="H32" s="112">
        <v>0</v>
      </c>
      <c r="I32" s="112">
        <v>0</v>
      </c>
      <c r="J32" s="112">
        <v>0</v>
      </c>
      <c r="K32" s="112">
        <v>11779.74</v>
      </c>
      <c r="L32" s="112">
        <v>0</v>
      </c>
      <c r="M32" s="112">
        <v>0</v>
      </c>
      <c r="N32" s="112">
        <v>0</v>
      </c>
      <c r="O32" s="112">
        <v>0</v>
      </c>
    </row>
    <row r="33" ht="13.5" customHeight="1" spans="1:15">
      <c r="A33" s="110" t="s">
        <v>344</v>
      </c>
      <c r="B33" s="110" t="s">
        <v>494</v>
      </c>
      <c r="C33" s="110" t="s">
        <v>498</v>
      </c>
      <c r="D33" s="109"/>
      <c r="E33" s="110" t="s">
        <v>371</v>
      </c>
      <c r="F33" s="110" t="s">
        <v>1288</v>
      </c>
      <c r="G33" s="111">
        <v>23559.48</v>
      </c>
      <c r="H33" s="112">
        <v>0</v>
      </c>
      <c r="I33" s="112">
        <v>0</v>
      </c>
      <c r="J33" s="112">
        <v>0</v>
      </c>
      <c r="K33" s="112">
        <v>23559.48</v>
      </c>
      <c r="L33" s="112">
        <v>0</v>
      </c>
      <c r="M33" s="112">
        <v>0</v>
      </c>
      <c r="N33" s="112">
        <v>0</v>
      </c>
      <c r="O33" s="112">
        <v>0</v>
      </c>
    </row>
    <row r="34" ht="13.5" customHeight="1" spans="1:15">
      <c r="A34" s="109"/>
      <c r="B34" s="109"/>
      <c r="C34" s="109"/>
      <c r="D34" s="110" t="s">
        <v>771</v>
      </c>
      <c r="E34" s="110" t="s">
        <v>772</v>
      </c>
      <c r="F34" s="109"/>
      <c r="G34" s="111">
        <v>7397880.78</v>
      </c>
      <c r="H34" s="112">
        <v>1978884</v>
      </c>
      <c r="I34" s="112">
        <v>3124092</v>
      </c>
      <c r="J34" s="112">
        <v>318740</v>
      </c>
      <c r="K34" s="112">
        <v>1092138.78</v>
      </c>
      <c r="L34" s="112">
        <v>0</v>
      </c>
      <c r="M34" s="112">
        <v>0</v>
      </c>
      <c r="N34" s="112">
        <v>44028</v>
      </c>
      <c r="O34" s="112">
        <v>839998</v>
      </c>
    </row>
    <row r="35" ht="13.5" customHeight="1" spans="1:15">
      <c r="A35" s="109"/>
      <c r="B35" s="109"/>
      <c r="C35" s="109"/>
      <c r="D35" s="110" t="s">
        <v>773</v>
      </c>
      <c r="E35" s="110" t="s">
        <v>77</v>
      </c>
      <c r="F35" s="109"/>
      <c r="G35" s="111">
        <v>6554447.42</v>
      </c>
      <c r="H35" s="112">
        <v>1818984</v>
      </c>
      <c r="I35" s="112">
        <v>2650260</v>
      </c>
      <c r="J35" s="112">
        <v>284912</v>
      </c>
      <c r="K35" s="112">
        <v>954234.42</v>
      </c>
      <c r="L35" s="112">
        <v>0</v>
      </c>
      <c r="M35" s="112">
        <v>0</v>
      </c>
      <c r="N35" s="112">
        <v>26904</v>
      </c>
      <c r="O35" s="112">
        <v>819153</v>
      </c>
    </row>
    <row r="36" ht="13.5" customHeight="1" spans="1:15">
      <c r="A36" s="110" t="s">
        <v>37</v>
      </c>
      <c r="B36" s="109"/>
      <c r="C36" s="109"/>
      <c r="D36" s="109"/>
      <c r="E36" s="110" t="s">
        <v>38</v>
      </c>
      <c r="F36" s="109"/>
      <c r="G36" s="111">
        <v>5600213</v>
      </c>
      <c r="H36" s="112">
        <v>1818984</v>
      </c>
      <c r="I36" s="112">
        <v>2650260</v>
      </c>
      <c r="J36" s="112">
        <v>284912</v>
      </c>
      <c r="K36" s="112">
        <v>0</v>
      </c>
      <c r="L36" s="112">
        <v>0</v>
      </c>
      <c r="M36" s="112">
        <v>0</v>
      </c>
      <c r="N36" s="112">
        <v>26904</v>
      </c>
      <c r="O36" s="112">
        <v>819153</v>
      </c>
    </row>
    <row r="37" ht="13.5" customHeight="1" spans="1:15">
      <c r="A37" s="109"/>
      <c r="B37" s="110" t="s">
        <v>74</v>
      </c>
      <c r="C37" s="109"/>
      <c r="D37" s="109"/>
      <c r="E37" s="110" t="s">
        <v>75</v>
      </c>
      <c r="F37" s="109"/>
      <c r="G37" s="111">
        <v>5600213</v>
      </c>
      <c r="H37" s="112">
        <v>1818984</v>
      </c>
      <c r="I37" s="112">
        <v>2650260</v>
      </c>
      <c r="J37" s="112">
        <v>284912</v>
      </c>
      <c r="K37" s="112">
        <v>0</v>
      </c>
      <c r="L37" s="112">
        <v>0</v>
      </c>
      <c r="M37" s="112">
        <v>0</v>
      </c>
      <c r="N37" s="112">
        <v>26904</v>
      </c>
      <c r="O37" s="112">
        <v>819153</v>
      </c>
    </row>
    <row r="38" ht="13.5" customHeight="1" spans="1:15">
      <c r="A38" s="110" t="s">
        <v>37</v>
      </c>
      <c r="B38" s="110" t="s">
        <v>74</v>
      </c>
      <c r="C38" s="110" t="s">
        <v>76</v>
      </c>
      <c r="D38" s="109"/>
      <c r="E38" s="110" t="s">
        <v>42</v>
      </c>
      <c r="F38" s="110" t="s">
        <v>1283</v>
      </c>
      <c r="G38" s="111">
        <v>2052</v>
      </c>
      <c r="H38" s="112">
        <v>0</v>
      </c>
      <c r="I38" s="112">
        <v>0</v>
      </c>
      <c r="J38" s="112">
        <v>0</v>
      </c>
      <c r="K38" s="112">
        <v>0</v>
      </c>
      <c r="L38" s="112">
        <v>0</v>
      </c>
      <c r="M38" s="112">
        <v>0</v>
      </c>
      <c r="N38" s="112">
        <v>0</v>
      </c>
      <c r="O38" s="112">
        <v>2052</v>
      </c>
    </row>
    <row r="39" ht="13.5" customHeight="1" spans="1:15">
      <c r="A39" s="110" t="s">
        <v>37</v>
      </c>
      <c r="B39" s="110" t="s">
        <v>74</v>
      </c>
      <c r="C39" s="110" t="s">
        <v>76</v>
      </c>
      <c r="D39" s="109"/>
      <c r="E39" s="110" t="s">
        <v>42</v>
      </c>
      <c r="F39" s="110" t="s">
        <v>1289</v>
      </c>
      <c r="G39" s="111">
        <v>384720</v>
      </c>
      <c r="H39" s="112">
        <v>0</v>
      </c>
      <c r="I39" s="112">
        <v>0</v>
      </c>
      <c r="J39" s="112">
        <v>0</v>
      </c>
      <c r="K39" s="112">
        <v>0</v>
      </c>
      <c r="L39" s="112">
        <v>0</v>
      </c>
      <c r="M39" s="112">
        <v>0</v>
      </c>
      <c r="N39" s="112">
        <v>0</v>
      </c>
      <c r="O39" s="112">
        <v>384720</v>
      </c>
    </row>
    <row r="40" ht="13.5" customHeight="1" spans="1:15">
      <c r="A40" s="110" t="s">
        <v>37</v>
      </c>
      <c r="B40" s="110" t="s">
        <v>74</v>
      </c>
      <c r="C40" s="110" t="s">
        <v>76</v>
      </c>
      <c r="D40" s="109"/>
      <c r="E40" s="110" t="s">
        <v>42</v>
      </c>
      <c r="F40" s="110" t="s">
        <v>1290</v>
      </c>
      <c r="G40" s="111">
        <v>196800</v>
      </c>
      <c r="H40" s="112">
        <v>0</v>
      </c>
      <c r="I40" s="112">
        <v>0</v>
      </c>
      <c r="J40" s="112">
        <v>0</v>
      </c>
      <c r="K40" s="112">
        <v>0</v>
      </c>
      <c r="L40" s="112">
        <v>0</v>
      </c>
      <c r="M40" s="112">
        <v>0</v>
      </c>
      <c r="N40" s="112">
        <v>0</v>
      </c>
      <c r="O40" s="112">
        <v>196800</v>
      </c>
    </row>
    <row r="41" ht="13.5" customHeight="1" spans="1:15">
      <c r="A41" s="110" t="s">
        <v>37</v>
      </c>
      <c r="B41" s="110" t="s">
        <v>74</v>
      </c>
      <c r="C41" s="110" t="s">
        <v>76</v>
      </c>
      <c r="D41" s="109"/>
      <c r="E41" s="110" t="s">
        <v>42</v>
      </c>
      <c r="F41" s="110" t="s">
        <v>1291</v>
      </c>
      <c r="G41" s="111">
        <v>26904</v>
      </c>
      <c r="H41" s="112">
        <v>0</v>
      </c>
      <c r="I41" s="112">
        <v>0</v>
      </c>
      <c r="J41" s="112">
        <v>0</v>
      </c>
      <c r="K41" s="112">
        <v>0</v>
      </c>
      <c r="L41" s="112">
        <v>0</v>
      </c>
      <c r="M41" s="112">
        <v>0</v>
      </c>
      <c r="N41" s="112">
        <v>26904</v>
      </c>
      <c r="O41" s="112">
        <v>0</v>
      </c>
    </row>
    <row r="42" ht="13.5" customHeight="1" spans="1:15">
      <c r="A42" s="110" t="s">
        <v>37</v>
      </c>
      <c r="B42" s="110" t="s">
        <v>74</v>
      </c>
      <c r="C42" s="110" t="s">
        <v>76</v>
      </c>
      <c r="D42" s="109"/>
      <c r="E42" s="110" t="s">
        <v>42</v>
      </c>
      <c r="F42" s="110" t="s">
        <v>1284</v>
      </c>
      <c r="G42" s="111">
        <v>4754156</v>
      </c>
      <c r="H42" s="112">
        <v>1818984</v>
      </c>
      <c r="I42" s="112">
        <v>2650260</v>
      </c>
      <c r="J42" s="112">
        <v>284912</v>
      </c>
      <c r="K42" s="112">
        <v>0</v>
      </c>
      <c r="L42" s="112">
        <v>0</v>
      </c>
      <c r="M42" s="112">
        <v>0</v>
      </c>
      <c r="N42" s="112">
        <v>0</v>
      </c>
      <c r="O42" s="112">
        <v>0</v>
      </c>
    </row>
    <row r="43" ht="13.5" customHeight="1" spans="1:15">
      <c r="A43" s="110" t="s">
        <v>37</v>
      </c>
      <c r="B43" s="110" t="s">
        <v>74</v>
      </c>
      <c r="C43" s="110" t="s">
        <v>76</v>
      </c>
      <c r="D43" s="109"/>
      <c r="E43" s="110" t="s">
        <v>42</v>
      </c>
      <c r="F43" s="110" t="s">
        <v>1285</v>
      </c>
      <c r="G43" s="111">
        <v>235581</v>
      </c>
      <c r="H43" s="112">
        <v>0</v>
      </c>
      <c r="I43" s="112">
        <v>0</v>
      </c>
      <c r="J43" s="112">
        <v>0</v>
      </c>
      <c r="K43" s="112">
        <v>0</v>
      </c>
      <c r="L43" s="112">
        <v>0</v>
      </c>
      <c r="M43" s="112">
        <v>0</v>
      </c>
      <c r="N43" s="112">
        <v>0</v>
      </c>
      <c r="O43" s="112">
        <v>235581</v>
      </c>
    </row>
    <row r="44" ht="13.5" customHeight="1" spans="1:15">
      <c r="A44" s="110" t="s">
        <v>344</v>
      </c>
      <c r="B44" s="109"/>
      <c r="C44" s="109"/>
      <c r="D44" s="109"/>
      <c r="E44" s="110" t="s">
        <v>345</v>
      </c>
      <c r="F44" s="109"/>
      <c r="G44" s="111">
        <v>954234.42</v>
      </c>
      <c r="H44" s="112">
        <v>0</v>
      </c>
      <c r="I44" s="112">
        <v>0</v>
      </c>
      <c r="J44" s="112">
        <v>0</v>
      </c>
      <c r="K44" s="112">
        <v>954234.42</v>
      </c>
      <c r="L44" s="112">
        <v>0</v>
      </c>
      <c r="M44" s="112">
        <v>0</v>
      </c>
      <c r="N44" s="112">
        <v>0</v>
      </c>
      <c r="O44" s="112">
        <v>0</v>
      </c>
    </row>
    <row r="45" ht="13.5" customHeight="1" spans="1:15">
      <c r="A45" s="109"/>
      <c r="B45" s="110" t="s">
        <v>460</v>
      </c>
      <c r="C45" s="109"/>
      <c r="D45" s="109"/>
      <c r="E45" s="110" t="s">
        <v>369</v>
      </c>
      <c r="F45" s="109"/>
      <c r="G45" s="111">
        <v>899229.6</v>
      </c>
      <c r="H45" s="112">
        <v>0</v>
      </c>
      <c r="I45" s="112">
        <v>0</v>
      </c>
      <c r="J45" s="112">
        <v>0</v>
      </c>
      <c r="K45" s="112">
        <v>899229.6</v>
      </c>
      <c r="L45" s="112">
        <v>0</v>
      </c>
      <c r="M45" s="112">
        <v>0</v>
      </c>
      <c r="N45" s="112">
        <v>0</v>
      </c>
      <c r="O45" s="112">
        <v>0</v>
      </c>
    </row>
    <row r="46" ht="13.5" customHeight="1" spans="1:15">
      <c r="A46" s="110" t="s">
        <v>344</v>
      </c>
      <c r="B46" s="110" t="s">
        <v>460</v>
      </c>
      <c r="C46" s="110" t="s">
        <v>463</v>
      </c>
      <c r="D46" s="109"/>
      <c r="E46" s="110" t="s">
        <v>464</v>
      </c>
      <c r="F46" s="110" t="s">
        <v>1286</v>
      </c>
      <c r="G46" s="111">
        <v>899229.6</v>
      </c>
      <c r="H46" s="112">
        <v>0</v>
      </c>
      <c r="I46" s="112">
        <v>0</v>
      </c>
      <c r="J46" s="112">
        <v>0</v>
      </c>
      <c r="K46" s="112">
        <v>899229.6</v>
      </c>
      <c r="L46" s="112">
        <v>0</v>
      </c>
      <c r="M46" s="112">
        <v>0</v>
      </c>
      <c r="N46" s="112">
        <v>0</v>
      </c>
      <c r="O46" s="112">
        <v>0</v>
      </c>
    </row>
    <row r="47" ht="13.5" customHeight="1" spans="1:15">
      <c r="A47" s="109"/>
      <c r="B47" s="110" t="s">
        <v>494</v>
      </c>
      <c r="C47" s="109"/>
      <c r="D47" s="109"/>
      <c r="E47" s="110" t="s">
        <v>495</v>
      </c>
      <c r="F47" s="109"/>
      <c r="G47" s="111">
        <v>55004.82</v>
      </c>
      <c r="H47" s="112">
        <v>0</v>
      </c>
      <c r="I47" s="112">
        <v>0</v>
      </c>
      <c r="J47" s="112">
        <v>0</v>
      </c>
      <c r="K47" s="112">
        <v>55004.82</v>
      </c>
      <c r="L47" s="112">
        <v>0</v>
      </c>
      <c r="M47" s="112">
        <v>0</v>
      </c>
      <c r="N47" s="112">
        <v>0</v>
      </c>
      <c r="O47" s="112">
        <v>0</v>
      </c>
    </row>
    <row r="48" ht="13.5" customHeight="1" spans="1:15">
      <c r="A48" s="110" t="s">
        <v>344</v>
      </c>
      <c r="B48" s="110" t="s">
        <v>494</v>
      </c>
      <c r="C48" s="110" t="s">
        <v>496</v>
      </c>
      <c r="D48" s="109"/>
      <c r="E48" s="110" t="s">
        <v>497</v>
      </c>
      <c r="F48" s="110" t="s">
        <v>1287</v>
      </c>
      <c r="G48" s="111">
        <v>10043.34</v>
      </c>
      <c r="H48" s="112">
        <v>0</v>
      </c>
      <c r="I48" s="112">
        <v>0</v>
      </c>
      <c r="J48" s="112">
        <v>0</v>
      </c>
      <c r="K48" s="112">
        <v>10043.34</v>
      </c>
      <c r="L48" s="112">
        <v>0</v>
      </c>
      <c r="M48" s="112">
        <v>0</v>
      </c>
      <c r="N48" s="112">
        <v>0</v>
      </c>
      <c r="O48" s="112">
        <v>0</v>
      </c>
    </row>
    <row r="49" ht="13.5" customHeight="1" spans="1:15">
      <c r="A49" s="110" t="s">
        <v>344</v>
      </c>
      <c r="B49" s="110" t="s">
        <v>494</v>
      </c>
      <c r="C49" s="110" t="s">
        <v>498</v>
      </c>
      <c r="D49" s="109"/>
      <c r="E49" s="110" t="s">
        <v>371</v>
      </c>
      <c r="F49" s="110" t="s">
        <v>1288</v>
      </c>
      <c r="G49" s="111">
        <v>44961.48</v>
      </c>
      <c r="H49" s="112">
        <v>0</v>
      </c>
      <c r="I49" s="112">
        <v>0</v>
      </c>
      <c r="J49" s="112">
        <v>0</v>
      </c>
      <c r="K49" s="112">
        <v>44961.48</v>
      </c>
      <c r="L49" s="112">
        <v>0</v>
      </c>
      <c r="M49" s="112">
        <v>0</v>
      </c>
      <c r="N49" s="112">
        <v>0</v>
      </c>
      <c r="O49" s="112">
        <v>0</v>
      </c>
    </row>
    <row r="50" ht="13.5" customHeight="1" spans="1:15">
      <c r="A50" s="109"/>
      <c r="B50" s="109"/>
      <c r="C50" s="109"/>
      <c r="D50" s="110" t="s">
        <v>774</v>
      </c>
      <c r="E50" s="110" t="s">
        <v>78</v>
      </c>
      <c r="F50" s="109"/>
      <c r="G50" s="111">
        <v>843433.36</v>
      </c>
      <c r="H50" s="112">
        <v>159900</v>
      </c>
      <c r="I50" s="112">
        <v>473832</v>
      </c>
      <c r="J50" s="112">
        <v>33828</v>
      </c>
      <c r="K50" s="112">
        <v>137904.36</v>
      </c>
      <c r="L50" s="112">
        <v>0</v>
      </c>
      <c r="M50" s="112">
        <v>0</v>
      </c>
      <c r="N50" s="112">
        <v>17124</v>
      </c>
      <c r="O50" s="112">
        <v>20845</v>
      </c>
    </row>
    <row r="51" ht="13.5" customHeight="1" spans="1:15">
      <c r="A51" s="110" t="s">
        <v>37</v>
      </c>
      <c r="B51" s="109"/>
      <c r="C51" s="109"/>
      <c r="D51" s="109"/>
      <c r="E51" s="110" t="s">
        <v>38</v>
      </c>
      <c r="F51" s="109"/>
      <c r="G51" s="111">
        <v>705529</v>
      </c>
      <c r="H51" s="112">
        <v>159900</v>
      </c>
      <c r="I51" s="112">
        <v>473832</v>
      </c>
      <c r="J51" s="112">
        <v>33828</v>
      </c>
      <c r="K51" s="112">
        <v>0</v>
      </c>
      <c r="L51" s="112">
        <v>0</v>
      </c>
      <c r="M51" s="112">
        <v>0</v>
      </c>
      <c r="N51" s="112">
        <v>17124</v>
      </c>
      <c r="O51" s="112">
        <v>20845</v>
      </c>
    </row>
    <row r="52" ht="13.5" customHeight="1" spans="1:15">
      <c r="A52" s="109"/>
      <c r="B52" s="110" t="s">
        <v>74</v>
      </c>
      <c r="C52" s="109"/>
      <c r="D52" s="109"/>
      <c r="E52" s="110" t="s">
        <v>75</v>
      </c>
      <c r="F52" s="109"/>
      <c r="G52" s="111">
        <v>705529</v>
      </c>
      <c r="H52" s="112">
        <v>159900</v>
      </c>
      <c r="I52" s="112">
        <v>473832</v>
      </c>
      <c r="J52" s="112">
        <v>33828</v>
      </c>
      <c r="K52" s="112">
        <v>0</v>
      </c>
      <c r="L52" s="112">
        <v>0</v>
      </c>
      <c r="M52" s="112">
        <v>0</v>
      </c>
      <c r="N52" s="112">
        <v>17124</v>
      </c>
      <c r="O52" s="112">
        <v>20845</v>
      </c>
    </row>
    <row r="53" ht="13.5" customHeight="1" spans="1:15">
      <c r="A53" s="110" t="s">
        <v>37</v>
      </c>
      <c r="B53" s="110" t="s">
        <v>74</v>
      </c>
      <c r="C53" s="110" t="s">
        <v>76</v>
      </c>
      <c r="D53" s="109"/>
      <c r="E53" s="110" t="s">
        <v>42</v>
      </c>
      <c r="F53" s="110" t="s">
        <v>1283</v>
      </c>
      <c r="G53" s="111">
        <v>180</v>
      </c>
      <c r="H53" s="112">
        <v>0</v>
      </c>
      <c r="I53" s="112">
        <v>0</v>
      </c>
      <c r="J53" s="112">
        <v>0</v>
      </c>
      <c r="K53" s="112">
        <v>0</v>
      </c>
      <c r="L53" s="112">
        <v>0</v>
      </c>
      <c r="M53" s="112">
        <v>0</v>
      </c>
      <c r="N53" s="112">
        <v>0</v>
      </c>
      <c r="O53" s="112">
        <v>180</v>
      </c>
    </row>
    <row r="54" ht="13.5" customHeight="1" spans="1:15">
      <c r="A54" s="110" t="s">
        <v>37</v>
      </c>
      <c r="B54" s="110" t="s">
        <v>74</v>
      </c>
      <c r="C54" s="110" t="s">
        <v>76</v>
      </c>
      <c r="D54" s="109"/>
      <c r="E54" s="110" t="s">
        <v>42</v>
      </c>
      <c r="F54" s="110" t="s">
        <v>1284</v>
      </c>
      <c r="G54" s="111">
        <v>439764</v>
      </c>
      <c r="H54" s="112">
        <v>107556</v>
      </c>
      <c r="I54" s="112">
        <v>298380</v>
      </c>
      <c r="J54" s="112">
        <v>33828</v>
      </c>
      <c r="K54" s="112">
        <v>0</v>
      </c>
      <c r="L54" s="112">
        <v>0</v>
      </c>
      <c r="M54" s="112">
        <v>0</v>
      </c>
      <c r="N54" s="112">
        <v>0</v>
      </c>
      <c r="O54" s="112">
        <v>0</v>
      </c>
    </row>
    <row r="55" ht="13.5" customHeight="1" spans="1:15">
      <c r="A55" s="110" t="s">
        <v>37</v>
      </c>
      <c r="B55" s="110" t="s">
        <v>74</v>
      </c>
      <c r="C55" s="110" t="s">
        <v>76</v>
      </c>
      <c r="D55" s="109"/>
      <c r="E55" s="110" t="s">
        <v>42</v>
      </c>
      <c r="F55" s="110" t="s">
        <v>1285</v>
      </c>
      <c r="G55" s="111">
        <v>20665</v>
      </c>
      <c r="H55" s="112">
        <v>0</v>
      </c>
      <c r="I55" s="112">
        <v>0</v>
      </c>
      <c r="J55" s="112">
        <v>0</v>
      </c>
      <c r="K55" s="112">
        <v>0</v>
      </c>
      <c r="L55" s="112">
        <v>0</v>
      </c>
      <c r="M55" s="112">
        <v>0</v>
      </c>
      <c r="N55" s="112">
        <v>0</v>
      </c>
      <c r="O55" s="112">
        <v>20665</v>
      </c>
    </row>
    <row r="56" ht="13.5" customHeight="1" spans="1:15">
      <c r="A56" s="110" t="s">
        <v>37</v>
      </c>
      <c r="B56" s="110" t="s">
        <v>74</v>
      </c>
      <c r="C56" s="110" t="s">
        <v>82</v>
      </c>
      <c r="D56" s="109"/>
      <c r="E56" s="110" t="s">
        <v>83</v>
      </c>
      <c r="F56" s="110" t="s">
        <v>1291</v>
      </c>
      <c r="G56" s="111">
        <v>244920</v>
      </c>
      <c r="H56" s="112">
        <v>52344</v>
      </c>
      <c r="I56" s="112">
        <v>175452</v>
      </c>
      <c r="J56" s="112">
        <v>0</v>
      </c>
      <c r="K56" s="112">
        <v>0</v>
      </c>
      <c r="L56" s="112">
        <v>0</v>
      </c>
      <c r="M56" s="112">
        <v>0</v>
      </c>
      <c r="N56" s="112">
        <v>17124</v>
      </c>
      <c r="O56" s="112">
        <v>0</v>
      </c>
    </row>
    <row r="57" ht="13.5" customHeight="1" spans="1:15">
      <c r="A57" s="110" t="s">
        <v>344</v>
      </c>
      <c r="B57" s="109"/>
      <c r="C57" s="109"/>
      <c r="D57" s="109"/>
      <c r="E57" s="110" t="s">
        <v>345</v>
      </c>
      <c r="F57" s="109"/>
      <c r="G57" s="111">
        <v>137904.36</v>
      </c>
      <c r="H57" s="112">
        <v>0</v>
      </c>
      <c r="I57" s="112">
        <v>0</v>
      </c>
      <c r="J57" s="112">
        <v>0</v>
      </c>
      <c r="K57" s="112">
        <v>137904.36</v>
      </c>
      <c r="L57" s="112">
        <v>0</v>
      </c>
      <c r="M57" s="112">
        <v>0</v>
      </c>
      <c r="N57" s="112">
        <v>0</v>
      </c>
      <c r="O57" s="112">
        <v>0</v>
      </c>
    </row>
    <row r="58" ht="13.5" customHeight="1" spans="1:15">
      <c r="A58" s="109"/>
      <c r="B58" s="110" t="s">
        <v>460</v>
      </c>
      <c r="C58" s="109"/>
      <c r="D58" s="109"/>
      <c r="E58" s="110" t="s">
        <v>369</v>
      </c>
      <c r="F58" s="109"/>
      <c r="G58" s="111">
        <v>130171.2</v>
      </c>
      <c r="H58" s="112">
        <v>0</v>
      </c>
      <c r="I58" s="112">
        <v>0</v>
      </c>
      <c r="J58" s="112">
        <v>0</v>
      </c>
      <c r="K58" s="112">
        <v>130171.2</v>
      </c>
      <c r="L58" s="112">
        <v>0</v>
      </c>
      <c r="M58" s="112">
        <v>0</v>
      </c>
      <c r="N58" s="112">
        <v>0</v>
      </c>
      <c r="O58" s="112">
        <v>0</v>
      </c>
    </row>
    <row r="59" ht="13.5" customHeight="1" spans="1:15">
      <c r="A59" s="110" t="s">
        <v>344</v>
      </c>
      <c r="B59" s="110" t="s">
        <v>460</v>
      </c>
      <c r="C59" s="110" t="s">
        <v>463</v>
      </c>
      <c r="D59" s="109"/>
      <c r="E59" s="110" t="s">
        <v>464</v>
      </c>
      <c r="F59" s="110" t="s">
        <v>1286</v>
      </c>
      <c r="G59" s="111">
        <v>130171.2</v>
      </c>
      <c r="H59" s="112">
        <v>0</v>
      </c>
      <c r="I59" s="112">
        <v>0</v>
      </c>
      <c r="J59" s="112">
        <v>0</v>
      </c>
      <c r="K59" s="112">
        <v>130171.2</v>
      </c>
      <c r="L59" s="112">
        <v>0</v>
      </c>
      <c r="M59" s="112">
        <v>0</v>
      </c>
      <c r="N59" s="112">
        <v>0</v>
      </c>
      <c r="O59" s="112">
        <v>0</v>
      </c>
    </row>
    <row r="60" ht="13.5" customHeight="1" spans="1:15">
      <c r="A60" s="109"/>
      <c r="B60" s="110" t="s">
        <v>494</v>
      </c>
      <c r="C60" s="109"/>
      <c r="D60" s="109"/>
      <c r="E60" s="110" t="s">
        <v>495</v>
      </c>
      <c r="F60" s="109"/>
      <c r="G60" s="111">
        <v>7733.16</v>
      </c>
      <c r="H60" s="112">
        <v>0</v>
      </c>
      <c r="I60" s="112">
        <v>0</v>
      </c>
      <c r="J60" s="112">
        <v>0</v>
      </c>
      <c r="K60" s="112">
        <v>7733.16</v>
      </c>
      <c r="L60" s="112">
        <v>0</v>
      </c>
      <c r="M60" s="112">
        <v>0</v>
      </c>
      <c r="N60" s="112">
        <v>0</v>
      </c>
      <c r="O60" s="112">
        <v>0</v>
      </c>
    </row>
    <row r="61" ht="13.5" customHeight="1" spans="1:15">
      <c r="A61" s="110" t="s">
        <v>344</v>
      </c>
      <c r="B61" s="110" t="s">
        <v>494</v>
      </c>
      <c r="C61" s="110" t="s">
        <v>496</v>
      </c>
      <c r="D61" s="109"/>
      <c r="E61" s="110" t="s">
        <v>497</v>
      </c>
      <c r="F61" s="110" t="s">
        <v>1287</v>
      </c>
      <c r="G61" s="111">
        <v>1224.6</v>
      </c>
      <c r="H61" s="112">
        <v>0</v>
      </c>
      <c r="I61" s="112">
        <v>0</v>
      </c>
      <c r="J61" s="112">
        <v>0</v>
      </c>
      <c r="K61" s="112">
        <v>1224.6</v>
      </c>
      <c r="L61" s="112">
        <v>0</v>
      </c>
      <c r="M61" s="112">
        <v>0</v>
      </c>
      <c r="N61" s="112">
        <v>0</v>
      </c>
      <c r="O61" s="112">
        <v>0</v>
      </c>
    </row>
    <row r="62" ht="13.5" customHeight="1" spans="1:15">
      <c r="A62" s="110" t="s">
        <v>344</v>
      </c>
      <c r="B62" s="110" t="s">
        <v>494</v>
      </c>
      <c r="C62" s="110" t="s">
        <v>498</v>
      </c>
      <c r="D62" s="109"/>
      <c r="E62" s="110" t="s">
        <v>371</v>
      </c>
      <c r="F62" s="110" t="s">
        <v>1288</v>
      </c>
      <c r="G62" s="111">
        <v>6508.56</v>
      </c>
      <c r="H62" s="112">
        <v>0</v>
      </c>
      <c r="I62" s="112">
        <v>0</v>
      </c>
      <c r="J62" s="112">
        <v>0</v>
      </c>
      <c r="K62" s="112">
        <v>6508.56</v>
      </c>
      <c r="L62" s="112">
        <v>0</v>
      </c>
      <c r="M62" s="112">
        <v>0</v>
      </c>
      <c r="N62" s="112">
        <v>0</v>
      </c>
      <c r="O62" s="112">
        <v>0</v>
      </c>
    </row>
    <row r="63" ht="13.5" customHeight="1" spans="1:15">
      <c r="A63" s="109"/>
      <c r="B63" s="109"/>
      <c r="C63" s="109"/>
      <c r="D63" s="110" t="s">
        <v>775</v>
      </c>
      <c r="E63" s="110" t="s">
        <v>776</v>
      </c>
      <c r="F63" s="109"/>
      <c r="G63" s="111">
        <v>2596639.8</v>
      </c>
      <c r="H63" s="112">
        <v>871152</v>
      </c>
      <c r="I63" s="112">
        <v>1041372</v>
      </c>
      <c r="J63" s="112">
        <v>159377</v>
      </c>
      <c r="K63" s="112">
        <v>402958.8</v>
      </c>
      <c r="L63" s="112">
        <v>0</v>
      </c>
      <c r="M63" s="112">
        <v>0</v>
      </c>
      <c r="N63" s="112">
        <v>0</v>
      </c>
      <c r="O63" s="112">
        <v>121780</v>
      </c>
    </row>
    <row r="64" ht="13.5" customHeight="1" spans="1:15">
      <c r="A64" s="109"/>
      <c r="B64" s="109"/>
      <c r="C64" s="109"/>
      <c r="D64" s="110" t="s">
        <v>777</v>
      </c>
      <c r="E64" s="110" t="s">
        <v>61</v>
      </c>
      <c r="F64" s="109"/>
      <c r="G64" s="111">
        <v>2596639.8</v>
      </c>
      <c r="H64" s="112">
        <v>871152</v>
      </c>
      <c r="I64" s="112">
        <v>1041372</v>
      </c>
      <c r="J64" s="112">
        <v>159377</v>
      </c>
      <c r="K64" s="112">
        <v>402958.8</v>
      </c>
      <c r="L64" s="112">
        <v>0</v>
      </c>
      <c r="M64" s="112">
        <v>0</v>
      </c>
      <c r="N64" s="112">
        <v>0</v>
      </c>
      <c r="O64" s="112">
        <v>121780</v>
      </c>
    </row>
    <row r="65" ht="13.5" customHeight="1" spans="1:15">
      <c r="A65" s="110" t="s">
        <v>37</v>
      </c>
      <c r="B65" s="109"/>
      <c r="C65" s="109"/>
      <c r="D65" s="109"/>
      <c r="E65" s="110" t="s">
        <v>38</v>
      </c>
      <c r="F65" s="109"/>
      <c r="G65" s="111">
        <v>2193681</v>
      </c>
      <c r="H65" s="112">
        <v>871152</v>
      </c>
      <c r="I65" s="112">
        <v>1041372</v>
      </c>
      <c r="J65" s="112">
        <v>159377</v>
      </c>
      <c r="K65" s="112">
        <v>0</v>
      </c>
      <c r="L65" s="112">
        <v>0</v>
      </c>
      <c r="M65" s="112">
        <v>0</v>
      </c>
      <c r="N65" s="112">
        <v>0</v>
      </c>
      <c r="O65" s="112">
        <v>121780</v>
      </c>
    </row>
    <row r="66" ht="13.5" customHeight="1" spans="1:15">
      <c r="A66" s="109"/>
      <c r="B66" s="110" t="s">
        <v>58</v>
      </c>
      <c r="C66" s="109"/>
      <c r="D66" s="109"/>
      <c r="E66" s="110" t="s">
        <v>59</v>
      </c>
      <c r="F66" s="109"/>
      <c r="G66" s="111">
        <v>2193681</v>
      </c>
      <c r="H66" s="112">
        <v>871152</v>
      </c>
      <c r="I66" s="112">
        <v>1041372</v>
      </c>
      <c r="J66" s="112">
        <v>159377</v>
      </c>
      <c r="K66" s="112">
        <v>0</v>
      </c>
      <c r="L66" s="112">
        <v>0</v>
      </c>
      <c r="M66" s="112">
        <v>0</v>
      </c>
      <c r="N66" s="112">
        <v>0</v>
      </c>
      <c r="O66" s="112">
        <v>121780</v>
      </c>
    </row>
    <row r="67" ht="13.5" customHeight="1" spans="1:15">
      <c r="A67" s="110" t="s">
        <v>37</v>
      </c>
      <c r="B67" s="110" t="s">
        <v>58</v>
      </c>
      <c r="C67" s="110" t="s">
        <v>60</v>
      </c>
      <c r="D67" s="109"/>
      <c r="E67" s="110" t="s">
        <v>42</v>
      </c>
      <c r="F67" s="110" t="s">
        <v>1283</v>
      </c>
      <c r="G67" s="111">
        <v>720</v>
      </c>
      <c r="H67" s="112">
        <v>0</v>
      </c>
      <c r="I67" s="112">
        <v>0</v>
      </c>
      <c r="J67" s="112">
        <v>0</v>
      </c>
      <c r="K67" s="112">
        <v>0</v>
      </c>
      <c r="L67" s="112">
        <v>0</v>
      </c>
      <c r="M67" s="112">
        <v>0</v>
      </c>
      <c r="N67" s="112">
        <v>0</v>
      </c>
      <c r="O67" s="112">
        <v>720</v>
      </c>
    </row>
    <row r="68" ht="13.5" customHeight="1" spans="1:15">
      <c r="A68" s="110" t="s">
        <v>37</v>
      </c>
      <c r="B68" s="110" t="s">
        <v>58</v>
      </c>
      <c r="C68" s="110" t="s">
        <v>60</v>
      </c>
      <c r="D68" s="109"/>
      <c r="E68" s="110" t="s">
        <v>42</v>
      </c>
      <c r="F68" s="110" t="s">
        <v>1292</v>
      </c>
      <c r="G68" s="111">
        <v>38400</v>
      </c>
      <c r="H68" s="112">
        <v>0</v>
      </c>
      <c r="I68" s="112">
        <v>0</v>
      </c>
      <c r="J68" s="112">
        <v>0</v>
      </c>
      <c r="K68" s="112">
        <v>0</v>
      </c>
      <c r="L68" s="112">
        <v>0</v>
      </c>
      <c r="M68" s="112">
        <v>0</v>
      </c>
      <c r="N68" s="112">
        <v>0</v>
      </c>
      <c r="O68" s="112">
        <v>38400</v>
      </c>
    </row>
    <row r="69" ht="13.5" customHeight="1" spans="1:15">
      <c r="A69" s="110" t="s">
        <v>37</v>
      </c>
      <c r="B69" s="110" t="s">
        <v>58</v>
      </c>
      <c r="C69" s="110" t="s">
        <v>60</v>
      </c>
      <c r="D69" s="109"/>
      <c r="E69" s="110" t="s">
        <v>42</v>
      </c>
      <c r="F69" s="110" t="s">
        <v>1284</v>
      </c>
      <c r="G69" s="111">
        <v>2071901</v>
      </c>
      <c r="H69" s="112">
        <v>871152</v>
      </c>
      <c r="I69" s="112">
        <v>1041372</v>
      </c>
      <c r="J69" s="112">
        <v>159377</v>
      </c>
      <c r="K69" s="112">
        <v>0</v>
      </c>
      <c r="L69" s="112">
        <v>0</v>
      </c>
      <c r="M69" s="112">
        <v>0</v>
      </c>
      <c r="N69" s="112">
        <v>0</v>
      </c>
      <c r="O69" s="112">
        <v>0</v>
      </c>
    </row>
    <row r="70" ht="13.5" customHeight="1" spans="1:15">
      <c r="A70" s="110" t="s">
        <v>37</v>
      </c>
      <c r="B70" s="110" t="s">
        <v>58</v>
      </c>
      <c r="C70" s="110" t="s">
        <v>60</v>
      </c>
      <c r="D70" s="109"/>
      <c r="E70" s="110" t="s">
        <v>42</v>
      </c>
      <c r="F70" s="110" t="s">
        <v>1285</v>
      </c>
      <c r="G70" s="111">
        <v>82660</v>
      </c>
      <c r="H70" s="112">
        <v>0</v>
      </c>
      <c r="I70" s="112">
        <v>0</v>
      </c>
      <c r="J70" s="112">
        <v>0</v>
      </c>
      <c r="K70" s="112">
        <v>0</v>
      </c>
      <c r="L70" s="112">
        <v>0</v>
      </c>
      <c r="M70" s="112">
        <v>0</v>
      </c>
      <c r="N70" s="112">
        <v>0</v>
      </c>
      <c r="O70" s="112">
        <v>82660</v>
      </c>
    </row>
    <row r="71" ht="13.5" customHeight="1" spans="1:15">
      <c r="A71" s="110" t="s">
        <v>344</v>
      </c>
      <c r="B71" s="109"/>
      <c r="C71" s="109"/>
      <c r="D71" s="109"/>
      <c r="E71" s="110" t="s">
        <v>345</v>
      </c>
      <c r="F71" s="109"/>
      <c r="G71" s="111">
        <v>402958.8</v>
      </c>
      <c r="H71" s="112">
        <v>0</v>
      </c>
      <c r="I71" s="112">
        <v>0</v>
      </c>
      <c r="J71" s="112">
        <v>0</v>
      </c>
      <c r="K71" s="112">
        <v>402958.8</v>
      </c>
      <c r="L71" s="112">
        <v>0</v>
      </c>
      <c r="M71" s="112">
        <v>0</v>
      </c>
      <c r="N71" s="112">
        <v>0</v>
      </c>
      <c r="O71" s="112">
        <v>0</v>
      </c>
    </row>
    <row r="72" ht="13.5" customHeight="1" spans="1:15">
      <c r="A72" s="109"/>
      <c r="B72" s="110" t="s">
        <v>460</v>
      </c>
      <c r="C72" s="109"/>
      <c r="D72" s="109"/>
      <c r="E72" s="110" t="s">
        <v>369</v>
      </c>
      <c r="F72" s="109"/>
      <c r="G72" s="111">
        <v>382504.8</v>
      </c>
      <c r="H72" s="112">
        <v>0</v>
      </c>
      <c r="I72" s="112">
        <v>0</v>
      </c>
      <c r="J72" s="112">
        <v>0</v>
      </c>
      <c r="K72" s="112">
        <v>382504.8</v>
      </c>
      <c r="L72" s="112">
        <v>0</v>
      </c>
      <c r="M72" s="112">
        <v>0</v>
      </c>
      <c r="N72" s="112">
        <v>0</v>
      </c>
      <c r="O72" s="112">
        <v>0</v>
      </c>
    </row>
    <row r="73" ht="13.5" customHeight="1" spans="1:15">
      <c r="A73" s="110" t="s">
        <v>344</v>
      </c>
      <c r="B73" s="110" t="s">
        <v>460</v>
      </c>
      <c r="C73" s="110" t="s">
        <v>463</v>
      </c>
      <c r="D73" s="109"/>
      <c r="E73" s="110" t="s">
        <v>464</v>
      </c>
      <c r="F73" s="110" t="s">
        <v>1286</v>
      </c>
      <c r="G73" s="111">
        <v>382504.8</v>
      </c>
      <c r="H73" s="112">
        <v>0</v>
      </c>
      <c r="I73" s="112">
        <v>0</v>
      </c>
      <c r="J73" s="112">
        <v>0</v>
      </c>
      <c r="K73" s="112">
        <v>382504.8</v>
      </c>
      <c r="L73" s="112">
        <v>0</v>
      </c>
      <c r="M73" s="112">
        <v>0</v>
      </c>
      <c r="N73" s="112">
        <v>0</v>
      </c>
      <c r="O73" s="112">
        <v>0</v>
      </c>
    </row>
    <row r="74" ht="13.5" customHeight="1" spans="1:15">
      <c r="A74" s="109"/>
      <c r="B74" s="110" t="s">
        <v>494</v>
      </c>
      <c r="C74" s="109"/>
      <c r="D74" s="109"/>
      <c r="E74" s="110" t="s">
        <v>495</v>
      </c>
      <c r="F74" s="109"/>
      <c r="G74" s="111">
        <v>20454</v>
      </c>
      <c r="H74" s="112">
        <v>0</v>
      </c>
      <c r="I74" s="112">
        <v>0</v>
      </c>
      <c r="J74" s="112">
        <v>0</v>
      </c>
      <c r="K74" s="112">
        <v>20454</v>
      </c>
      <c r="L74" s="112">
        <v>0</v>
      </c>
      <c r="M74" s="112">
        <v>0</v>
      </c>
      <c r="N74" s="112">
        <v>0</v>
      </c>
      <c r="O74" s="112">
        <v>0</v>
      </c>
    </row>
    <row r="75" ht="13.5" customHeight="1" spans="1:15">
      <c r="A75" s="110" t="s">
        <v>344</v>
      </c>
      <c r="B75" s="110" t="s">
        <v>494</v>
      </c>
      <c r="C75" s="110" t="s">
        <v>496</v>
      </c>
      <c r="D75" s="109"/>
      <c r="E75" s="110" t="s">
        <v>497</v>
      </c>
      <c r="F75" s="110" t="s">
        <v>1287</v>
      </c>
      <c r="G75" s="111">
        <v>1328.76</v>
      </c>
      <c r="H75" s="112">
        <v>0</v>
      </c>
      <c r="I75" s="112">
        <v>0</v>
      </c>
      <c r="J75" s="112">
        <v>0</v>
      </c>
      <c r="K75" s="112">
        <v>1328.76</v>
      </c>
      <c r="L75" s="112">
        <v>0</v>
      </c>
      <c r="M75" s="112">
        <v>0</v>
      </c>
      <c r="N75" s="112">
        <v>0</v>
      </c>
      <c r="O75" s="112">
        <v>0</v>
      </c>
    </row>
    <row r="76" ht="13.5" customHeight="1" spans="1:15">
      <c r="A76" s="110" t="s">
        <v>344</v>
      </c>
      <c r="B76" s="110" t="s">
        <v>494</v>
      </c>
      <c r="C76" s="110" t="s">
        <v>498</v>
      </c>
      <c r="D76" s="109"/>
      <c r="E76" s="110" t="s">
        <v>371</v>
      </c>
      <c r="F76" s="110" t="s">
        <v>1288</v>
      </c>
      <c r="G76" s="111">
        <v>19125.24</v>
      </c>
      <c r="H76" s="112">
        <v>0</v>
      </c>
      <c r="I76" s="112">
        <v>0</v>
      </c>
      <c r="J76" s="112">
        <v>0</v>
      </c>
      <c r="K76" s="112">
        <v>19125.24</v>
      </c>
      <c r="L76" s="112">
        <v>0</v>
      </c>
      <c r="M76" s="112">
        <v>0</v>
      </c>
      <c r="N76" s="112">
        <v>0</v>
      </c>
      <c r="O76" s="112">
        <v>0</v>
      </c>
    </row>
    <row r="77" ht="13.5" customHeight="1" spans="1:15">
      <c r="A77" s="109"/>
      <c r="B77" s="109"/>
      <c r="C77" s="109"/>
      <c r="D77" s="110" t="s">
        <v>778</v>
      </c>
      <c r="E77" s="110" t="s">
        <v>779</v>
      </c>
      <c r="F77" s="109"/>
      <c r="G77" s="111">
        <v>2984788.38</v>
      </c>
      <c r="H77" s="112">
        <v>942852</v>
      </c>
      <c r="I77" s="112">
        <v>1287276</v>
      </c>
      <c r="J77" s="112">
        <v>185844</v>
      </c>
      <c r="K77" s="112">
        <v>468760.38</v>
      </c>
      <c r="L77" s="112">
        <v>0</v>
      </c>
      <c r="M77" s="112">
        <v>0</v>
      </c>
      <c r="N77" s="112">
        <v>0</v>
      </c>
      <c r="O77" s="112">
        <v>100056</v>
      </c>
    </row>
    <row r="78" ht="13.5" customHeight="1" spans="1:15">
      <c r="A78" s="109"/>
      <c r="B78" s="109"/>
      <c r="C78" s="109"/>
      <c r="D78" s="110" t="s">
        <v>780</v>
      </c>
      <c r="E78" s="110" t="s">
        <v>142</v>
      </c>
      <c r="F78" s="109"/>
      <c r="G78" s="111">
        <v>2984788.38</v>
      </c>
      <c r="H78" s="112">
        <v>942852</v>
      </c>
      <c r="I78" s="112">
        <v>1287276</v>
      </c>
      <c r="J78" s="112">
        <v>185844</v>
      </c>
      <c r="K78" s="112">
        <v>468760.38</v>
      </c>
      <c r="L78" s="112">
        <v>0</v>
      </c>
      <c r="M78" s="112">
        <v>0</v>
      </c>
      <c r="N78" s="112">
        <v>0</v>
      </c>
      <c r="O78" s="112">
        <v>100056</v>
      </c>
    </row>
    <row r="79" ht="13.5" customHeight="1" spans="1:15">
      <c r="A79" s="110" t="s">
        <v>37</v>
      </c>
      <c r="B79" s="109"/>
      <c r="C79" s="109"/>
      <c r="D79" s="109"/>
      <c r="E79" s="110" t="s">
        <v>38</v>
      </c>
      <c r="F79" s="109"/>
      <c r="G79" s="111">
        <v>2984788.38</v>
      </c>
      <c r="H79" s="112">
        <v>942852</v>
      </c>
      <c r="I79" s="112">
        <v>1287276</v>
      </c>
      <c r="J79" s="112">
        <v>185844</v>
      </c>
      <c r="K79" s="112">
        <v>468760.38</v>
      </c>
      <c r="L79" s="112">
        <v>0</v>
      </c>
      <c r="M79" s="112">
        <v>0</v>
      </c>
      <c r="N79" s="112">
        <v>0</v>
      </c>
      <c r="O79" s="112">
        <v>100056</v>
      </c>
    </row>
    <row r="80" ht="13.5" customHeight="1" spans="1:15">
      <c r="A80" s="109"/>
      <c r="B80" s="110" t="s">
        <v>139</v>
      </c>
      <c r="C80" s="109"/>
      <c r="D80" s="109"/>
      <c r="E80" s="110" t="s">
        <v>140</v>
      </c>
      <c r="F80" s="109"/>
      <c r="G80" s="111">
        <v>2984788.38</v>
      </c>
      <c r="H80" s="112">
        <v>942852</v>
      </c>
      <c r="I80" s="112">
        <v>1287276</v>
      </c>
      <c r="J80" s="112">
        <v>185844</v>
      </c>
      <c r="K80" s="112">
        <v>468760.38</v>
      </c>
      <c r="L80" s="112">
        <v>0</v>
      </c>
      <c r="M80" s="112">
        <v>0</v>
      </c>
      <c r="N80" s="112">
        <v>0</v>
      </c>
      <c r="O80" s="112">
        <v>100056</v>
      </c>
    </row>
    <row r="81" ht="13.5" customHeight="1" spans="1:15">
      <c r="A81" s="110" t="s">
        <v>37</v>
      </c>
      <c r="B81" s="110" t="s">
        <v>139</v>
      </c>
      <c r="C81" s="110" t="s">
        <v>141</v>
      </c>
      <c r="D81" s="109"/>
      <c r="E81" s="110" t="s">
        <v>42</v>
      </c>
      <c r="F81" s="110" t="s">
        <v>1288</v>
      </c>
      <c r="G81" s="111">
        <v>22301.28</v>
      </c>
      <c r="H81" s="112">
        <v>0</v>
      </c>
      <c r="I81" s="112">
        <v>0</v>
      </c>
      <c r="J81" s="112">
        <v>0</v>
      </c>
      <c r="K81" s="112">
        <v>22301.28</v>
      </c>
      <c r="L81" s="112">
        <v>0</v>
      </c>
      <c r="M81" s="112">
        <v>0</v>
      </c>
      <c r="N81" s="112">
        <v>0</v>
      </c>
      <c r="O81" s="112">
        <v>0</v>
      </c>
    </row>
    <row r="82" ht="13.5" customHeight="1" spans="1:15">
      <c r="A82" s="110" t="s">
        <v>37</v>
      </c>
      <c r="B82" s="110" t="s">
        <v>139</v>
      </c>
      <c r="C82" s="110" t="s">
        <v>141</v>
      </c>
      <c r="D82" s="109"/>
      <c r="E82" s="110" t="s">
        <v>42</v>
      </c>
      <c r="F82" s="110" t="s">
        <v>1286</v>
      </c>
      <c r="G82" s="111">
        <v>446025.6</v>
      </c>
      <c r="H82" s="112">
        <v>0</v>
      </c>
      <c r="I82" s="112">
        <v>0</v>
      </c>
      <c r="J82" s="112">
        <v>0</v>
      </c>
      <c r="K82" s="112">
        <v>446025.6</v>
      </c>
      <c r="L82" s="112">
        <v>0</v>
      </c>
      <c r="M82" s="112">
        <v>0</v>
      </c>
      <c r="N82" s="112">
        <v>0</v>
      </c>
      <c r="O82" s="112">
        <v>0</v>
      </c>
    </row>
    <row r="83" ht="13.5" customHeight="1" spans="1:15">
      <c r="A83" s="110" t="s">
        <v>37</v>
      </c>
      <c r="B83" s="110" t="s">
        <v>139</v>
      </c>
      <c r="C83" s="110" t="s">
        <v>141</v>
      </c>
      <c r="D83" s="109"/>
      <c r="E83" s="110" t="s">
        <v>42</v>
      </c>
      <c r="F83" s="110" t="s">
        <v>1287</v>
      </c>
      <c r="G83" s="111">
        <v>433.5</v>
      </c>
      <c r="H83" s="112">
        <v>0</v>
      </c>
      <c r="I83" s="112">
        <v>0</v>
      </c>
      <c r="J83" s="112">
        <v>0</v>
      </c>
      <c r="K83" s="112">
        <v>433.5</v>
      </c>
      <c r="L83" s="112">
        <v>0</v>
      </c>
      <c r="M83" s="112">
        <v>0</v>
      </c>
      <c r="N83" s="112">
        <v>0</v>
      </c>
      <c r="O83" s="112">
        <v>0</v>
      </c>
    </row>
    <row r="84" ht="13.5" customHeight="1" spans="1:15">
      <c r="A84" s="110" t="s">
        <v>37</v>
      </c>
      <c r="B84" s="110" t="s">
        <v>139</v>
      </c>
      <c r="C84" s="110" t="s">
        <v>141</v>
      </c>
      <c r="D84" s="109"/>
      <c r="E84" s="110" t="s">
        <v>42</v>
      </c>
      <c r="F84" s="110" t="s">
        <v>1283</v>
      </c>
      <c r="G84" s="111">
        <v>864</v>
      </c>
      <c r="H84" s="112">
        <v>0</v>
      </c>
      <c r="I84" s="112">
        <v>0</v>
      </c>
      <c r="J84" s="112">
        <v>0</v>
      </c>
      <c r="K84" s="112">
        <v>0</v>
      </c>
      <c r="L84" s="112">
        <v>0</v>
      </c>
      <c r="M84" s="112">
        <v>0</v>
      </c>
      <c r="N84" s="112">
        <v>0</v>
      </c>
      <c r="O84" s="112">
        <v>864</v>
      </c>
    </row>
    <row r="85" ht="13.5" customHeight="1" spans="1:15">
      <c r="A85" s="110" t="s">
        <v>37</v>
      </c>
      <c r="B85" s="110" t="s">
        <v>139</v>
      </c>
      <c r="C85" s="110" t="s">
        <v>141</v>
      </c>
      <c r="D85" s="109"/>
      <c r="E85" s="110" t="s">
        <v>42</v>
      </c>
      <c r="F85" s="110" t="s">
        <v>1293</v>
      </c>
      <c r="G85" s="111">
        <v>99192</v>
      </c>
      <c r="H85" s="112">
        <v>0</v>
      </c>
      <c r="I85" s="112">
        <v>0</v>
      </c>
      <c r="J85" s="112">
        <v>0</v>
      </c>
      <c r="K85" s="112">
        <v>0</v>
      </c>
      <c r="L85" s="112">
        <v>0</v>
      </c>
      <c r="M85" s="112">
        <v>0</v>
      </c>
      <c r="N85" s="112">
        <v>0</v>
      </c>
      <c r="O85" s="112">
        <v>99192</v>
      </c>
    </row>
    <row r="86" ht="13.5" customHeight="1" spans="1:15">
      <c r="A86" s="110" t="s">
        <v>37</v>
      </c>
      <c r="B86" s="110" t="s">
        <v>139</v>
      </c>
      <c r="C86" s="110" t="s">
        <v>141</v>
      </c>
      <c r="D86" s="109"/>
      <c r="E86" s="110" t="s">
        <v>42</v>
      </c>
      <c r="F86" s="110" t="s">
        <v>1284</v>
      </c>
      <c r="G86" s="111">
        <v>2415972</v>
      </c>
      <c r="H86" s="112">
        <v>942852</v>
      </c>
      <c r="I86" s="112">
        <v>1287276</v>
      </c>
      <c r="J86" s="112">
        <v>185844</v>
      </c>
      <c r="K86" s="112">
        <v>0</v>
      </c>
      <c r="L86" s="112">
        <v>0</v>
      </c>
      <c r="M86" s="112">
        <v>0</v>
      </c>
      <c r="N86" s="112">
        <v>0</v>
      </c>
      <c r="O86" s="112">
        <v>0</v>
      </c>
    </row>
    <row r="87" ht="13.5" customHeight="1" spans="1:15">
      <c r="A87" s="109"/>
      <c r="B87" s="109"/>
      <c r="C87" s="109"/>
      <c r="D87" s="110" t="s">
        <v>782</v>
      </c>
      <c r="E87" s="110" t="s">
        <v>783</v>
      </c>
      <c r="F87" s="109"/>
      <c r="G87" s="111">
        <v>1538041.6</v>
      </c>
      <c r="H87" s="112">
        <v>455172</v>
      </c>
      <c r="I87" s="112">
        <v>660588</v>
      </c>
      <c r="J87" s="112">
        <v>92980</v>
      </c>
      <c r="K87" s="112">
        <v>270971.6</v>
      </c>
      <c r="L87" s="112">
        <v>0</v>
      </c>
      <c r="M87" s="112">
        <v>0</v>
      </c>
      <c r="N87" s="112">
        <v>0</v>
      </c>
      <c r="O87" s="112">
        <v>58330</v>
      </c>
    </row>
    <row r="88" ht="13.5" customHeight="1" spans="1:15">
      <c r="A88" s="109"/>
      <c r="B88" s="109"/>
      <c r="C88" s="109"/>
      <c r="D88" s="110" t="s">
        <v>784</v>
      </c>
      <c r="E88" s="110" t="s">
        <v>182</v>
      </c>
      <c r="F88" s="109"/>
      <c r="G88" s="111">
        <v>1538041.6</v>
      </c>
      <c r="H88" s="112">
        <v>455172</v>
      </c>
      <c r="I88" s="112">
        <v>660588</v>
      </c>
      <c r="J88" s="112">
        <v>92980</v>
      </c>
      <c r="K88" s="112">
        <v>270971.6</v>
      </c>
      <c r="L88" s="112">
        <v>0</v>
      </c>
      <c r="M88" s="112">
        <v>0</v>
      </c>
      <c r="N88" s="112">
        <v>0</v>
      </c>
      <c r="O88" s="112">
        <v>58330</v>
      </c>
    </row>
    <row r="89" ht="13.5" customHeight="1" spans="1:15">
      <c r="A89" s="110" t="s">
        <v>37</v>
      </c>
      <c r="B89" s="109"/>
      <c r="C89" s="109"/>
      <c r="D89" s="109"/>
      <c r="E89" s="110" t="s">
        <v>38</v>
      </c>
      <c r="F89" s="109"/>
      <c r="G89" s="111">
        <v>1267070</v>
      </c>
      <c r="H89" s="112">
        <v>455172</v>
      </c>
      <c r="I89" s="112">
        <v>660588</v>
      </c>
      <c r="J89" s="112">
        <v>92980</v>
      </c>
      <c r="K89" s="112">
        <v>0</v>
      </c>
      <c r="L89" s="112">
        <v>0</v>
      </c>
      <c r="M89" s="112">
        <v>0</v>
      </c>
      <c r="N89" s="112">
        <v>0</v>
      </c>
      <c r="O89" s="112">
        <v>58330</v>
      </c>
    </row>
    <row r="90" ht="13.5" customHeight="1" spans="1:15">
      <c r="A90" s="109"/>
      <c r="B90" s="110" t="s">
        <v>179</v>
      </c>
      <c r="C90" s="109"/>
      <c r="D90" s="109"/>
      <c r="E90" s="110" t="s">
        <v>180</v>
      </c>
      <c r="F90" s="109"/>
      <c r="G90" s="111">
        <v>1267070</v>
      </c>
      <c r="H90" s="112">
        <v>455172</v>
      </c>
      <c r="I90" s="112">
        <v>660588</v>
      </c>
      <c r="J90" s="112">
        <v>92980</v>
      </c>
      <c r="K90" s="112">
        <v>0</v>
      </c>
      <c r="L90" s="112">
        <v>0</v>
      </c>
      <c r="M90" s="112">
        <v>0</v>
      </c>
      <c r="N90" s="112">
        <v>0</v>
      </c>
      <c r="O90" s="112">
        <v>58330</v>
      </c>
    </row>
    <row r="91" ht="13.5" customHeight="1" spans="1:15">
      <c r="A91" s="110" t="s">
        <v>37</v>
      </c>
      <c r="B91" s="110" t="s">
        <v>179</v>
      </c>
      <c r="C91" s="110" t="s">
        <v>181</v>
      </c>
      <c r="D91" s="109"/>
      <c r="E91" s="110" t="s">
        <v>42</v>
      </c>
      <c r="F91" s="110" t="s">
        <v>1283</v>
      </c>
      <c r="G91" s="111">
        <v>468</v>
      </c>
      <c r="H91" s="112">
        <v>0</v>
      </c>
      <c r="I91" s="112">
        <v>0</v>
      </c>
      <c r="J91" s="112">
        <v>0</v>
      </c>
      <c r="K91" s="112">
        <v>0</v>
      </c>
      <c r="L91" s="112">
        <v>0</v>
      </c>
      <c r="M91" s="112">
        <v>0</v>
      </c>
      <c r="N91" s="112">
        <v>0</v>
      </c>
      <c r="O91" s="112">
        <v>468</v>
      </c>
    </row>
    <row r="92" ht="13.5" customHeight="1" spans="1:15">
      <c r="A92" s="110" t="s">
        <v>37</v>
      </c>
      <c r="B92" s="110" t="s">
        <v>179</v>
      </c>
      <c r="C92" s="110" t="s">
        <v>181</v>
      </c>
      <c r="D92" s="109"/>
      <c r="E92" s="110" t="s">
        <v>42</v>
      </c>
      <c r="F92" s="110" t="s">
        <v>1284</v>
      </c>
      <c r="G92" s="111">
        <v>1208740</v>
      </c>
      <c r="H92" s="112">
        <v>455172</v>
      </c>
      <c r="I92" s="112">
        <v>660588</v>
      </c>
      <c r="J92" s="112">
        <v>92980</v>
      </c>
      <c r="K92" s="112">
        <v>0</v>
      </c>
      <c r="L92" s="112">
        <v>0</v>
      </c>
      <c r="M92" s="112">
        <v>0</v>
      </c>
      <c r="N92" s="112">
        <v>0</v>
      </c>
      <c r="O92" s="112">
        <v>0</v>
      </c>
    </row>
    <row r="93" ht="13.5" customHeight="1" spans="1:15">
      <c r="A93" s="110" t="s">
        <v>37</v>
      </c>
      <c r="B93" s="110" t="s">
        <v>179</v>
      </c>
      <c r="C93" s="110" t="s">
        <v>181</v>
      </c>
      <c r="D93" s="109"/>
      <c r="E93" s="110" t="s">
        <v>42</v>
      </c>
      <c r="F93" s="110" t="s">
        <v>1285</v>
      </c>
      <c r="G93" s="111">
        <v>57862</v>
      </c>
      <c r="H93" s="112">
        <v>0</v>
      </c>
      <c r="I93" s="112">
        <v>0</v>
      </c>
      <c r="J93" s="112">
        <v>0</v>
      </c>
      <c r="K93" s="112">
        <v>0</v>
      </c>
      <c r="L93" s="112">
        <v>0</v>
      </c>
      <c r="M93" s="112">
        <v>0</v>
      </c>
      <c r="N93" s="112">
        <v>0</v>
      </c>
      <c r="O93" s="112">
        <v>57862</v>
      </c>
    </row>
    <row r="94" ht="13.5" customHeight="1" spans="1:15">
      <c r="A94" s="110" t="s">
        <v>344</v>
      </c>
      <c r="B94" s="109"/>
      <c r="C94" s="109"/>
      <c r="D94" s="109"/>
      <c r="E94" s="110" t="s">
        <v>345</v>
      </c>
      <c r="F94" s="109"/>
      <c r="G94" s="111">
        <v>270971.6</v>
      </c>
      <c r="H94" s="112">
        <v>0</v>
      </c>
      <c r="I94" s="112">
        <v>0</v>
      </c>
      <c r="J94" s="112">
        <v>0</v>
      </c>
      <c r="K94" s="112">
        <v>270971.6</v>
      </c>
      <c r="L94" s="112">
        <v>0</v>
      </c>
      <c r="M94" s="112">
        <v>0</v>
      </c>
      <c r="N94" s="112">
        <v>0</v>
      </c>
      <c r="O94" s="112">
        <v>0</v>
      </c>
    </row>
    <row r="95" ht="13.5" customHeight="1" spans="1:15">
      <c r="A95" s="109"/>
      <c r="B95" s="110" t="s">
        <v>460</v>
      </c>
      <c r="C95" s="109"/>
      <c r="D95" s="109"/>
      <c r="E95" s="110" t="s">
        <v>369</v>
      </c>
      <c r="F95" s="109"/>
      <c r="G95" s="111">
        <v>260344</v>
      </c>
      <c r="H95" s="112">
        <v>0</v>
      </c>
      <c r="I95" s="112">
        <v>0</v>
      </c>
      <c r="J95" s="112">
        <v>0</v>
      </c>
      <c r="K95" s="112">
        <v>260344</v>
      </c>
      <c r="L95" s="112">
        <v>0</v>
      </c>
      <c r="M95" s="112">
        <v>0</v>
      </c>
      <c r="N95" s="112">
        <v>0</v>
      </c>
      <c r="O95" s="112">
        <v>0</v>
      </c>
    </row>
    <row r="96" ht="13.5" customHeight="1" spans="1:15">
      <c r="A96" s="110" t="s">
        <v>344</v>
      </c>
      <c r="B96" s="110" t="s">
        <v>460</v>
      </c>
      <c r="C96" s="110" t="s">
        <v>463</v>
      </c>
      <c r="D96" s="109"/>
      <c r="E96" s="110" t="s">
        <v>464</v>
      </c>
      <c r="F96" s="110" t="s">
        <v>1286</v>
      </c>
      <c r="G96" s="111">
        <v>260344</v>
      </c>
      <c r="H96" s="112">
        <v>0</v>
      </c>
      <c r="I96" s="112">
        <v>0</v>
      </c>
      <c r="J96" s="112">
        <v>0</v>
      </c>
      <c r="K96" s="112">
        <v>260344</v>
      </c>
      <c r="L96" s="112">
        <v>0</v>
      </c>
      <c r="M96" s="112">
        <v>0</v>
      </c>
      <c r="N96" s="112">
        <v>0</v>
      </c>
      <c r="O96" s="112">
        <v>0</v>
      </c>
    </row>
    <row r="97" ht="13.5" customHeight="1" spans="1:15">
      <c r="A97" s="109"/>
      <c r="B97" s="110" t="s">
        <v>494</v>
      </c>
      <c r="C97" s="109"/>
      <c r="D97" s="109"/>
      <c r="E97" s="110" t="s">
        <v>495</v>
      </c>
      <c r="F97" s="109"/>
      <c r="G97" s="111">
        <v>10627.6</v>
      </c>
      <c r="H97" s="112">
        <v>0</v>
      </c>
      <c r="I97" s="112">
        <v>0</v>
      </c>
      <c r="J97" s="112">
        <v>0</v>
      </c>
      <c r="K97" s="112">
        <v>10627.6</v>
      </c>
      <c r="L97" s="112">
        <v>0</v>
      </c>
      <c r="M97" s="112">
        <v>0</v>
      </c>
      <c r="N97" s="112">
        <v>0</v>
      </c>
      <c r="O97" s="112">
        <v>0</v>
      </c>
    </row>
    <row r="98" ht="13.5" customHeight="1" spans="1:15">
      <c r="A98" s="110" t="s">
        <v>344</v>
      </c>
      <c r="B98" s="110" t="s">
        <v>494</v>
      </c>
      <c r="C98" s="110" t="s">
        <v>496</v>
      </c>
      <c r="D98" s="109"/>
      <c r="E98" s="110" t="s">
        <v>497</v>
      </c>
      <c r="F98" s="110" t="s">
        <v>1287</v>
      </c>
      <c r="G98" s="111">
        <v>354.6</v>
      </c>
      <c r="H98" s="112">
        <v>0</v>
      </c>
      <c r="I98" s="112">
        <v>0</v>
      </c>
      <c r="J98" s="112">
        <v>0</v>
      </c>
      <c r="K98" s="112">
        <v>354.6</v>
      </c>
      <c r="L98" s="112">
        <v>0</v>
      </c>
      <c r="M98" s="112">
        <v>0</v>
      </c>
      <c r="N98" s="112">
        <v>0</v>
      </c>
      <c r="O98" s="112">
        <v>0</v>
      </c>
    </row>
    <row r="99" ht="13.5" customHeight="1" spans="1:15">
      <c r="A99" s="110" t="s">
        <v>344</v>
      </c>
      <c r="B99" s="110" t="s">
        <v>494</v>
      </c>
      <c r="C99" s="110" t="s">
        <v>498</v>
      </c>
      <c r="D99" s="109"/>
      <c r="E99" s="110" t="s">
        <v>371</v>
      </c>
      <c r="F99" s="110" t="s">
        <v>1288</v>
      </c>
      <c r="G99" s="111">
        <v>10273</v>
      </c>
      <c r="H99" s="112">
        <v>0</v>
      </c>
      <c r="I99" s="112">
        <v>0</v>
      </c>
      <c r="J99" s="112">
        <v>0</v>
      </c>
      <c r="K99" s="112">
        <v>10273</v>
      </c>
      <c r="L99" s="112">
        <v>0</v>
      </c>
      <c r="M99" s="112">
        <v>0</v>
      </c>
      <c r="N99" s="112">
        <v>0</v>
      </c>
      <c r="O99" s="112">
        <v>0</v>
      </c>
    </row>
    <row r="100" ht="13.5" customHeight="1" spans="1:15">
      <c r="A100" s="109"/>
      <c r="B100" s="109"/>
      <c r="C100" s="109"/>
      <c r="D100" s="110" t="s">
        <v>785</v>
      </c>
      <c r="E100" s="110" t="s">
        <v>786</v>
      </c>
      <c r="F100" s="109"/>
      <c r="G100" s="111">
        <v>1396521.8</v>
      </c>
      <c r="H100" s="112">
        <v>424236</v>
      </c>
      <c r="I100" s="112">
        <v>613644</v>
      </c>
      <c r="J100" s="112">
        <v>86490</v>
      </c>
      <c r="K100" s="112">
        <v>217954.8</v>
      </c>
      <c r="L100" s="112">
        <v>0</v>
      </c>
      <c r="M100" s="112">
        <v>0</v>
      </c>
      <c r="N100" s="112">
        <v>0</v>
      </c>
      <c r="O100" s="112">
        <v>54197</v>
      </c>
    </row>
    <row r="101" ht="13.5" customHeight="1" spans="1:15">
      <c r="A101" s="109"/>
      <c r="B101" s="109"/>
      <c r="C101" s="109"/>
      <c r="D101" s="110" t="s">
        <v>787</v>
      </c>
      <c r="E101" s="110" t="s">
        <v>788</v>
      </c>
      <c r="F101" s="109"/>
      <c r="G101" s="111">
        <v>1396521.8</v>
      </c>
      <c r="H101" s="112">
        <v>424236</v>
      </c>
      <c r="I101" s="112">
        <v>613644</v>
      </c>
      <c r="J101" s="112">
        <v>86490</v>
      </c>
      <c r="K101" s="112">
        <v>217954.8</v>
      </c>
      <c r="L101" s="112">
        <v>0</v>
      </c>
      <c r="M101" s="112">
        <v>0</v>
      </c>
      <c r="N101" s="112">
        <v>0</v>
      </c>
      <c r="O101" s="112">
        <v>54197</v>
      </c>
    </row>
    <row r="102" ht="13.5" customHeight="1" spans="1:15">
      <c r="A102" s="110" t="s">
        <v>205</v>
      </c>
      <c r="B102" s="109"/>
      <c r="C102" s="109"/>
      <c r="D102" s="109"/>
      <c r="E102" s="110" t="s">
        <v>206</v>
      </c>
      <c r="F102" s="109"/>
      <c r="G102" s="111">
        <v>1178567</v>
      </c>
      <c r="H102" s="112">
        <v>424236</v>
      </c>
      <c r="I102" s="112">
        <v>613644</v>
      </c>
      <c r="J102" s="112">
        <v>86490</v>
      </c>
      <c r="K102" s="112">
        <v>0</v>
      </c>
      <c r="L102" s="112">
        <v>0</v>
      </c>
      <c r="M102" s="112">
        <v>0</v>
      </c>
      <c r="N102" s="112">
        <v>0</v>
      </c>
      <c r="O102" s="112">
        <v>54197</v>
      </c>
    </row>
    <row r="103" ht="13.5" customHeight="1" spans="1:15">
      <c r="A103" s="109"/>
      <c r="B103" s="110" t="s">
        <v>229</v>
      </c>
      <c r="C103" s="109"/>
      <c r="D103" s="109"/>
      <c r="E103" s="110" t="s">
        <v>230</v>
      </c>
      <c r="F103" s="109"/>
      <c r="G103" s="111">
        <v>1178567</v>
      </c>
      <c r="H103" s="112">
        <v>424236</v>
      </c>
      <c r="I103" s="112">
        <v>613644</v>
      </c>
      <c r="J103" s="112">
        <v>86490</v>
      </c>
      <c r="K103" s="112">
        <v>0</v>
      </c>
      <c r="L103" s="112">
        <v>0</v>
      </c>
      <c r="M103" s="112">
        <v>0</v>
      </c>
      <c r="N103" s="112">
        <v>0</v>
      </c>
      <c r="O103" s="112">
        <v>54197</v>
      </c>
    </row>
    <row r="104" ht="13.5" customHeight="1" spans="1:15">
      <c r="A104" s="110" t="s">
        <v>205</v>
      </c>
      <c r="B104" s="110" t="s">
        <v>229</v>
      </c>
      <c r="C104" s="110" t="s">
        <v>231</v>
      </c>
      <c r="D104" s="109"/>
      <c r="E104" s="110" t="s">
        <v>42</v>
      </c>
      <c r="F104" s="110" t="s">
        <v>1283</v>
      </c>
      <c r="G104" s="111">
        <v>468</v>
      </c>
      <c r="H104" s="112">
        <v>0</v>
      </c>
      <c r="I104" s="112">
        <v>0</v>
      </c>
      <c r="J104" s="112">
        <v>0</v>
      </c>
      <c r="K104" s="112">
        <v>0</v>
      </c>
      <c r="L104" s="112">
        <v>0</v>
      </c>
      <c r="M104" s="112">
        <v>0</v>
      </c>
      <c r="N104" s="112">
        <v>0</v>
      </c>
      <c r="O104" s="112">
        <v>468</v>
      </c>
    </row>
    <row r="105" ht="13.5" customHeight="1" spans="1:15">
      <c r="A105" s="110" t="s">
        <v>205</v>
      </c>
      <c r="B105" s="110" t="s">
        <v>229</v>
      </c>
      <c r="C105" s="110" t="s">
        <v>231</v>
      </c>
      <c r="D105" s="109"/>
      <c r="E105" s="110" t="s">
        <v>42</v>
      </c>
      <c r="F105" s="110" t="s">
        <v>1293</v>
      </c>
      <c r="G105" s="111">
        <v>53729</v>
      </c>
      <c r="H105" s="112">
        <v>0</v>
      </c>
      <c r="I105" s="112">
        <v>0</v>
      </c>
      <c r="J105" s="112">
        <v>0</v>
      </c>
      <c r="K105" s="112">
        <v>0</v>
      </c>
      <c r="L105" s="112">
        <v>0</v>
      </c>
      <c r="M105" s="112">
        <v>0</v>
      </c>
      <c r="N105" s="112">
        <v>0</v>
      </c>
      <c r="O105" s="112">
        <v>53729</v>
      </c>
    </row>
    <row r="106" ht="13.5" customHeight="1" spans="1:15">
      <c r="A106" s="110" t="s">
        <v>205</v>
      </c>
      <c r="B106" s="110" t="s">
        <v>229</v>
      </c>
      <c r="C106" s="110" t="s">
        <v>231</v>
      </c>
      <c r="D106" s="109"/>
      <c r="E106" s="110" t="s">
        <v>42</v>
      </c>
      <c r="F106" s="110" t="s">
        <v>1284</v>
      </c>
      <c r="G106" s="111">
        <v>1124370</v>
      </c>
      <c r="H106" s="112">
        <v>424236</v>
      </c>
      <c r="I106" s="112">
        <v>613644</v>
      </c>
      <c r="J106" s="112">
        <v>86490</v>
      </c>
      <c r="K106" s="112">
        <v>0</v>
      </c>
      <c r="L106" s="112">
        <v>0</v>
      </c>
      <c r="M106" s="112">
        <v>0</v>
      </c>
      <c r="N106" s="112">
        <v>0</v>
      </c>
      <c r="O106" s="112">
        <v>0</v>
      </c>
    </row>
    <row r="107" ht="13.5" customHeight="1" spans="1:15">
      <c r="A107" s="110" t="s">
        <v>344</v>
      </c>
      <c r="B107" s="109"/>
      <c r="C107" s="109"/>
      <c r="D107" s="109"/>
      <c r="E107" s="110" t="s">
        <v>345</v>
      </c>
      <c r="F107" s="109"/>
      <c r="G107" s="111">
        <v>217954.8</v>
      </c>
      <c r="H107" s="112">
        <v>0</v>
      </c>
      <c r="I107" s="112">
        <v>0</v>
      </c>
      <c r="J107" s="112">
        <v>0</v>
      </c>
      <c r="K107" s="112">
        <v>217954.8</v>
      </c>
      <c r="L107" s="112">
        <v>0</v>
      </c>
      <c r="M107" s="112">
        <v>0</v>
      </c>
      <c r="N107" s="112">
        <v>0</v>
      </c>
      <c r="O107" s="112">
        <v>0</v>
      </c>
    </row>
    <row r="108" ht="13.5" customHeight="1" spans="1:15">
      <c r="A108" s="109"/>
      <c r="B108" s="110" t="s">
        <v>366</v>
      </c>
      <c r="C108" s="109"/>
      <c r="D108" s="109"/>
      <c r="E108" s="110" t="s">
        <v>367</v>
      </c>
      <c r="F108" s="109"/>
      <c r="G108" s="111">
        <v>217954.8</v>
      </c>
      <c r="H108" s="112">
        <v>0</v>
      </c>
      <c r="I108" s="112">
        <v>0</v>
      </c>
      <c r="J108" s="112">
        <v>0</v>
      </c>
      <c r="K108" s="112">
        <v>217954.8</v>
      </c>
      <c r="L108" s="112">
        <v>0</v>
      </c>
      <c r="M108" s="112">
        <v>0</v>
      </c>
      <c r="N108" s="112">
        <v>0</v>
      </c>
      <c r="O108" s="112">
        <v>0</v>
      </c>
    </row>
    <row r="109" ht="13.5" customHeight="1" spans="1:15">
      <c r="A109" s="110" t="s">
        <v>344</v>
      </c>
      <c r="B109" s="110" t="s">
        <v>366</v>
      </c>
      <c r="C109" s="110" t="s">
        <v>368</v>
      </c>
      <c r="D109" s="109"/>
      <c r="E109" s="110" t="s">
        <v>369</v>
      </c>
      <c r="F109" s="110" t="s">
        <v>1286</v>
      </c>
      <c r="G109" s="111">
        <v>207576</v>
      </c>
      <c r="H109" s="112">
        <v>0</v>
      </c>
      <c r="I109" s="112">
        <v>0</v>
      </c>
      <c r="J109" s="112">
        <v>0</v>
      </c>
      <c r="K109" s="112">
        <v>207576</v>
      </c>
      <c r="L109" s="112">
        <v>0</v>
      </c>
      <c r="M109" s="112">
        <v>0</v>
      </c>
      <c r="N109" s="112">
        <v>0</v>
      </c>
      <c r="O109" s="112">
        <v>0</v>
      </c>
    </row>
    <row r="110" ht="13.5" customHeight="1" spans="1:15">
      <c r="A110" s="110" t="s">
        <v>344</v>
      </c>
      <c r="B110" s="110" t="s">
        <v>366</v>
      </c>
      <c r="C110" s="110" t="s">
        <v>370</v>
      </c>
      <c r="D110" s="109"/>
      <c r="E110" s="110" t="s">
        <v>371</v>
      </c>
      <c r="F110" s="110" t="s">
        <v>1288</v>
      </c>
      <c r="G110" s="111">
        <v>10378.8</v>
      </c>
      <c r="H110" s="112">
        <v>0</v>
      </c>
      <c r="I110" s="112">
        <v>0</v>
      </c>
      <c r="J110" s="112">
        <v>0</v>
      </c>
      <c r="K110" s="112">
        <v>10378.8</v>
      </c>
      <c r="L110" s="112">
        <v>0</v>
      </c>
      <c r="M110" s="112">
        <v>0</v>
      </c>
      <c r="N110" s="112">
        <v>0</v>
      </c>
      <c r="O110" s="112">
        <v>0</v>
      </c>
    </row>
    <row r="111" ht="13.5" customHeight="1" spans="1:15">
      <c r="A111" s="109"/>
      <c r="B111" s="109"/>
      <c r="C111" s="109"/>
      <c r="D111" s="110" t="s">
        <v>789</v>
      </c>
      <c r="E111" s="110" t="s">
        <v>790</v>
      </c>
      <c r="F111" s="109"/>
      <c r="G111" s="111">
        <v>1160972.44</v>
      </c>
      <c r="H111" s="112">
        <v>92784</v>
      </c>
      <c r="I111" s="112">
        <v>142776</v>
      </c>
      <c r="J111" s="112">
        <v>19630</v>
      </c>
      <c r="K111" s="112">
        <v>269467.44</v>
      </c>
      <c r="L111" s="112">
        <v>0</v>
      </c>
      <c r="M111" s="112">
        <v>0</v>
      </c>
      <c r="N111" s="112">
        <v>0</v>
      </c>
      <c r="O111" s="112">
        <v>636315</v>
      </c>
    </row>
    <row r="112" ht="13.5" customHeight="1" spans="1:15">
      <c r="A112" s="109"/>
      <c r="B112" s="109"/>
      <c r="C112" s="109"/>
      <c r="D112" s="110" t="s">
        <v>791</v>
      </c>
      <c r="E112" s="110" t="s">
        <v>170</v>
      </c>
      <c r="F112" s="109"/>
      <c r="G112" s="111">
        <v>1160972.44</v>
      </c>
      <c r="H112" s="112">
        <v>92784</v>
      </c>
      <c r="I112" s="112">
        <v>142776</v>
      </c>
      <c r="J112" s="112">
        <v>19630</v>
      </c>
      <c r="K112" s="112">
        <v>269467.44</v>
      </c>
      <c r="L112" s="112">
        <v>0</v>
      </c>
      <c r="M112" s="112">
        <v>0</v>
      </c>
      <c r="N112" s="112">
        <v>0</v>
      </c>
      <c r="O112" s="112">
        <v>636315</v>
      </c>
    </row>
    <row r="113" ht="13.5" customHeight="1" spans="1:15">
      <c r="A113" s="110" t="s">
        <v>37</v>
      </c>
      <c r="B113" s="109"/>
      <c r="C113" s="109"/>
      <c r="D113" s="109"/>
      <c r="E113" s="110" t="s">
        <v>38</v>
      </c>
      <c r="F113" s="109"/>
      <c r="G113" s="111">
        <v>891505</v>
      </c>
      <c r="H113" s="112">
        <v>92784</v>
      </c>
      <c r="I113" s="112">
        <v>142776</v>
      </c>
      <c r="J113" s="112">
        <v>19630</v>
      </c>
      <c r="K113" s="112">
        <v>0</v>
      </c>
      <c r="L113" s="112">
        <v>0</v>
      </c>
      <c r="M113" s="112">
        <v>0</v>
      </c>
      <c r="N113" s="112">
        <v>0</v>
      </c>
      <c r="O113" s="112">
        <v>636315</v>
      </c>
    </row>
    <row r="114" ht="13.5" customHeight="1" spans="1:15">
      <c r="A114" s="109"/>
      <c r="B114" s="110" t="s">
        <v>167</v>
      </c>
      <c r="C114" s="109"/>
      <c r="D114" s="109"/>
      <c r="E114" s="110" t="s">
        <v>168</v>
      </c>
      <c r="F114" s="109"/>
      <c r="G114" s="111">
        <v>891505</v>
      </c>
      <c r="H114" s="112">
        <v>92784</v>
      </c>
      <c r="I114" s="112">
        <v>142776</v>
      </c>
      <c r="J114" s="112">
        <v>19630</v>
      </c>
      <c r="K114" s="112">
        <v>0</v>
      </c>
      <c r="L114" s="112">
        <v>0</v>
      </c>
      <c r="M114" s="112">
        <v>0</v>
      </c>
      <c r="N114" s="112">
        <v>0</v>
      </c>
      <c r="O114" s="112">
        <v>636315</v>
      </c>
    </row>
    <row r="115" ht="13.5" customHeight="1" spans="1:15">
      <c r="A115" s="110" t="s">
        <v>37</v>
      </c>
      <c r="B115" s="110" t="s">
        <v>167</v>
      </c>
      <c r="C115" s="110" t="s">
        <v>169</v>
      </c>
      <c r="D115" s="109"/>
      <c r="E115" s="110" t="s">
        <v>42</v>
      </c>
      <c r="F115" s="110" t="s">
        <v>1294</v>
      </c>
      <c r="G115" s="111">
        <v>623808</v>
      </c>
      <c r="H115" s="112">
        <v>0</v>
      </c>
      <c r="I115" s="112">
        <v>0</v>
      </c>
      <c r="J115" s="112">
        <v>0</v>
      </c>
      <c r="K115" s="112">
        <v>0</v>
      </c>
      <c r="L115" s="112">
        <v>0</v>
      </c>
      <c r="M115" s="112">
        <v>0</v>
      </c>
      <c r="N115" s="112">
        <v>0</v>
      </c>
      <c r="O115" s="112">
        <v>623808</v>
      </c>
    </row>
    <row r="116" ht="13.5" customHeight="1" spans="1:15">
      <c r="A116" s="110" t="s">
        <v>37</v>
      </c>
      <c r="B116" s="110" t="s">
        <v>167</v>
      </c>
      <c r="C116" s="110" t="s">
        <v>169</v>
      </c>
      <c r="D116" s="109"/>
      <c r="E116" s="110" t="s">
        <v>42</v>
      </c>
      <c r="F116" s="110" t="s">
        <v>1283</v>
      </c>
      <c r="G116" s="111">
        <v>108</v>
      </c>
      <c r="H116" s="112">
        <v>0</v>
      </c>
      <c r="I116" s="112">
        <v>0</v>
      </c>
      <c r="J116" s="112">
        <v>0</v>
      </c>
      <c r="K116" s="112">
        <v>0</v>
      </c>
      <c r="L116" s="112">
        <v>0</v>
      </c>
      <c r="M116" s="112">
        <v>0</v>
      </c>
      <c r="N116" s="112">
        <v>0</v>
      </c>
      <c r="O116" s="112">
        <v>108</v>
      </c>
    </row>
    <row r="117" ht="13.5" customHeight="1" spans="1:15">
      <c r="A117" s="110" t="s">
        <v>37</v>
      </c>
      <c r="B117" s="110" t="s">
        <v>167</v>
      </c>
      <c r="C117" s="110" t="s">
        <v>169</v>
      </c>
      <c r="D117" s="109"/>
      <c r="E117" s="110" t="s">
        <v>42</v>
      </c>
      <c r="F117" s="110" t="s">
        <v>1284</v>
      </c>
      <c r="G117" s="111">
        <v>255190</v>
      </c>
      <c r="H117" s="112">
        <v>92784</v>
      </c>
      <c r="I117" s="112">
        <v>142776</v>
      </c>
      <c r="J117" s="112">
        <v>19630</v>
      </c>
      <c r="K117" s="112">
        <v>0</v>
      </c>
      <c r="L117" s="112">
        <v>0</v>
      </c>
      <c r="M117" s="112">
        <v>0</v>
      </c>
      <c r="N117" s="112">
        <v>0</v>
      </c>
      <c r="O117" s="112">
        <v>0</v>
      </c>
    </row>
    <row r="118" ht="13.5" customHeight="1" spans="1:15">
      <c r="A118" s="110" t="s">
        <v>37</v>
      </c>
      <c r="B118" s="110" t="s">
        <v>167</v>
      </c>
      <c r="C118" s="110" t="s">
        <v>169</v>
      </c>
      <c r="D118" s="109"/>
      <c r="E118" s="110" t="s">
        <v>42</v>
      </c>
      <c r="F118" s="110" t="s">
        <v>1285</v>
      </c>
      <c r="G118" s="111">
        <v>12399</v>
      </c>
      <c r="H118" s="112">
        <v>0</v>
      </c>
      <c r="I118" s="112">
        <v>0</v>
      </c>
      <c r="J118" s="112">
        <v>0</v>
      </c>
      <c r="K118" s="112">
        <v>0</v>
      </c>
      <c r="L118" s="112">
        <v>0</v>
      </c>
      <c r="M118" s="112">
        <v>0</v>
      </c>
      <c r="N118" s="112">
        <v>0</v>
      </c>
      <c r="O118" s="112">
        <v>12399</v>
      </c>
    </row>
    <row r="119" ht="13.5" customHeight="1" spans="1:15">
      <c r="A119" s="110" t="s">
        <v>344</v>
      </c>
      <c r="B119" s="109"/>
      <c r="C119" s="109"/>
      <c r="D119" s="109"/>
      <c r="E119" s="110" t="s">
        <v>345</v>
      </c>
      <c r="F119" s="109"/>
      <c r="G119" s="111">
        <v>218678.16</v>
      </c>
      <c r="H119" s="112">
        <v>0</v>
      </c>
      <c r="I119" s="112">
        <v>0</v>
      </c>
      <c r="J119" s="112">
        <v>0</v>
      </c>
      <c r="K119" s="112">
        <v>218678.16</v>
      </c>
      <c r="L119" s="112">
        <v>0</v>
      </c>
      <c r="M119" s="112">
        <v>0</v>
      </c>
      <c r="N119" s="112">
        <v>0</v>
      </c>
      <c r="O119" s="112">
        <v>0</v>
      </c>
    </row>
    <row r="120" ht="13.5" customHeight="1" spans="1:15">
      <c r="A120" s="109"/>
      <c r="B120" s="110" t="s">
        <v>460</v>
      </c>
      <c r="C120" s="109"/>
      <c r="D120" s="109"/>
      <c r="E120" s="110" t="s">
        <v>369</v>
      </c>
      <c r="F120" s="109"/>
      <c r="G120" s="111">
        <v>209952.96</v>
      </c>
      <c r="H120" s="112">
        <v>0</v>
      </c>
      <c r="I120" s="112">
        <v>0</v>
      </c>
      <c r="J120" s="112">
        <v>0</v>
      </c>
      <c r="K120" s="112">
        <v>209952.96</v>
      </c>
      <c r="L120" s="112">
        <v>0</v>
      </c>
      <c r="M120" s="112">
        <v>0</v>
      </c>
      <c r="N120" s="112">
        <v>0</v>
      </c>
      <c r="O120" s="112">
        <v>0</v>
      </c>
    </row>
    <row r="121" ht="13.5" customHeight="1" spans="1:15">
      <c r="A121" s="110" t="s">
        <v>344</v>
      </c>
      <c r="B121" s="110" t="s">
        <v>460</v>
      </c>
      <c r="C121" s="110" t="s">
        <v>463</v>
      </c>
      <c r="D121" s="109"/>
      <c r="E121" s="110" t="s">
        <v>464</v>
      </c>
      <c r="F121" s="110" t="s">
        <v>1286</v>
      </c>
      <c r="G121" s="111">
        <v>47112</v>
      </c>
      <c r="H121" s="112">
        <v>0</v>
      </c>
      <c r="I121" s="112">
        <v>0</v>
      </c>
      <c r="J121" s="112">
        <v>0</v>
      </c>
      <c r="K121" s="112">
        <v>47112</v>
      </c>
      <c r="L121" s="112">
        <v>0</v>
      </c>
      <c r="M121" s="112">
        <v>0</v>
      </c>
      <c r="N121" s="112">
        <v>0</v>
      </c>
      <c r="O121" s="112">
        <v>0</v>
      </c>
    </row>
    <row r="122" ht="13.5" customHeight="1" spans="1:15">
      <c r="A122" s="110" t="s">
        <v>344</v>
      </c>
      <c r="B122" s="110" t="s">
        <v>460</v>
      </c>
      <c r="C122" s="110" t="s">
        <v>463</v>
      </c>
      <c r="D122" s="109"/>
      <c r="E122" s="110" t="s">
        <v>464</v>
      </c>
      <c r="F122" s="110" t="s">
        <v>1295</v>
      </c>
      <c r="G122" s="111">
        <v>162840.96</v>
      </c>
      <c r="H122" s="112">
        <v>0</v>
      </c>
      <c r="I122" s="112">
        <v>0</v>
      </c>
      <c r="J122" s="112">
        <v>0</v>
      </c>
      <c r="K122" s="112">
        <v>162840.96</v>
      </c>
      <c r="L122" s="112">
        <v>0</v>
      </c>
      <c r="M122" s="112">
        <v>0</v>
      </c>
      <c r="N122" s="112">
        <v>0</v>
      </c>
      <c r="O122" s="112">
        <v>0</v>
      </c>
    </row>
    <row r="123" ht="13.5" customHeight="1" spans="1:15">
      <c r="A123" s="109"/>
      <c r="B123" s="110" t="s">
        <v>494</v>
      </c>
      <c r="C123" s="109"/>
      <c r="D123" s="109"/>
      <c r="E123" s="110" t="s">
        <v>495</v>
      </c>
      <c r="F123" s="109"/>
      <c r="G123" s="111">
        <v>8725.2</v>
      </c>
      <c r="H123" s="112">
        <v>0</v>
      </c>
      <c r="I123" s="112">
        <v>0</v>
      </c>
      <c r="J123" s="112">
        <v>0</v>
      </c>
      <c r="K123" s="112">
        <v>8725.2</v>
      </c>
      <c r="L123" s="112">
        <v>0</v>
      </c>
      <c r="M123" s="112">
        <v>0</v>
      </c>
      <c r="N123" s="112">
        <v>0</v>
      </c>
      <c r="O123" s="112">
        <v>0</v>
      </c>
    </row>
    <row r="124" ht="13.5" customHeight="1" spans="1:15">
      <c r="A124" s="110" t="s">
        <v>344</v>
      </c>
      <c r="B124" s="110" t="s">
        <v>494</v>
      </c>
      <c r="C124" s="110" t="s">
        <v>496</v>
      </c>
      <c r="D124" s="109"/>
      <c r="E124" s="110" t="s">
        <v>497</v>
      </c>
      <c r="F124" s="110" t="s">
        <v>1296</v>
      </c>
      <c r="G124" s="111">
        <v>6369.6</v>
      </c>
      <c r="H124" s="112">
        <v>0</v>
      </c>
      <c r="I124" s="112">
        <v>0</v>
      </c>
      <c r="J124" s="112">
        <v>0</v>
      </c>
      <c r="K124" s="112">
        <v>6369.6</v>
      </c>
      <c r="L124" s="112">
        <v>0</v>
      </c>
      <c r="M124" s="112">
        <v>0</v>
      </c>
      <c r="N124" s="112">
        <v>0</v>
      </c>
      <c r="O124" s="112">
        <v>0</v>
      </c>
    </row>
    <row r="125" ht="13.5" customHeight="1" spans="1:15">
      <c r="A125" s="110" t="s">
        <v>344</v>
      </c>
      <c r="B125" s="110" t="s">
        <v>494</v>
      </c>
      <c r="C125" s="110" t="s">
        <v>498</v>
      </c>
      <c r="D125" s="109"/>
      <c r="E125" s="110" t="s">
        <v>371</v>
      </c>
      <c r="F125" s="110" t="s">
        <v>1288</v>
      </c>
      <c r="G125" s="111">
        <v>2355.6</v>
      </c>
      <c r="H125" s="112">
        <v>0</v>
      </c>
      <c r="I125" s="112">
        <v>0</v>
      </c>
      <c r="J125" s="112">
        <v>0</v>
      </c>
      <c r="K125" s="112">
        <v>2355.6</v>
      </c>
      <c r="L125" s="112">
        <v>0</v>
      </c>
      <c r="M125" s="112">
        <v>0</v>
      </c>
      <c r="N125" s="112">
        <v>0</v>
      </c>
      <c r="O125" s="112">
        <v>0</v>
      </c>
    </row>
    <row r="126" ht="13.5" customHeight="1" spans="1:15">
      <c r="A126" s="110" t="s">
        <v>506</v>
      </c>
      <c r="B126" s="109"/>
      <c r="C126" s="109"/>
      <c r="D126" s="109"/>
      <c r="E126" s="110" t="s">
        <v>507</v>
      </c>
      <c r="F126" s="109"/>
      <c r="G126" s="111">
        <v>50789.28</v>
      </c>
      <c r="H126" s="112">
        <v>0</v>
      </c>
      <c r="I126" s="112">
        <v>0</v>
      </c>
      <c r="J126" s="112">
        <v>0</v>
      </c>
      <c r="K126" s="112">
        <v>50789.28</v>
      </c>
      <c r="L126" s="112">
        <v>0</v>
      </c>
      <c r="M126" s="112">
        <v>0</v>
      </c>
      <c r="N126" s="112">
        <v>0</v>
      </c>
      <c r="O126" s="112">
        <v>0</v>
      </c>
    </row>
    <row r="127" ht="13.5" customHeight="1" spans="1:15">
      <c r="A127" s="109"/>
      <c r="B127" s="110" t="s">
        <v>552</v>
      </c>
      <c r="C127" s="109"/>
      <c r="D127" s="109"/>
      <c r="E127" s="110" t="s">
        <v>553</v>
      </c>
      <c r="F127" s="109"/>
      <c r="G127" s="111">
        <v>50789.28</v>
      </c>
      <c r="H127" s="112">
        <v>0</v>
      </c>
      <c r="I127" s="112">
        <v>0</v>
      </c>
      <c r="J127" s="112">
        <v>0</v>
      </c>
      <c r="K127" s="112">
        <v>50789.28</v>
      </c>
      <c r="L127" s="112">
        <v>0</v>
      </c>
      <c r="M127" s="112">
        <v>0</v>
      </c>
      <c r="N127" s="112">
        <v>0</v>
      </c>
      <c r="O127" s="112">
        <v>0</v>
      </c>
    </row>
    <row r="128" ht="13.5" customHeight="1" spans="1:15">
      <c r="A128" s="110" t="s">
        <v>506</v>
      </c>
      <c r="B128" s="110" t="s">
        <v>552</v>
      </c>
      <c r="C128" s="110" t="s">
        <v>560</v>
      </c>
      <c r="D128" s="109"/>
      <c r="E128" s="110" t="s">
        <v>561</v>
      </c>
      <c r="F128" s="110" t="s">
        <v>1297</v>
      </c>
      <c r="G128" s="111">
        <v>50789.28</v>
      </c>
      <c r="H128" s="112">
        <v>0</v>
      </c>
      <c r="I128" s="112">
        <v>0</v>
      </c>
      <c r="J128" s="112">
        <v>0</v>
      </c>
      <c r="K128" s="112">
        <v>50789.28</v>
      </c>
      <c r="L128" s="112">
        <v>0</v>
      </c>
      <c r="M128" s="112">
        <v>0</v>
      </c>
      <c r="N128" s="112">
        <v>0</v>
      </c>
      <c r="O128" s="112">
        <v>0</v>
      </c>
    </row>
    <row r="129" ht="13.5" customHeight="1" spans="1:15">
      <c r="A129" s="109"/>
      <c r="B129" s="109"/>
      <c r="C129" s="109"/>
      <c r="D129" s="110" t="s">
        <v>792</v>
      </c>
      <c r="E129" s="110" t="s">
        <v>793</v>
      </c>
      <c r="F129" s="109"/>
      <c r="G129" s="111">
        <v>770831.82</v>
      </c>
      <c r="H129" s="112">
        <v>237372</v>
      </c>
      <c r="I129" s="112">
        <v>335760</v>
      </c>
      <c r="J129" s="112">
        <v>47761</v>
      </c>
      <c r="K129" s="112">
        <v>120755.82</v>
      </c>
      <c r="L129" s="112">
        <v>0</v>
      </c>
      <c r="M129" s="112">
        <v>0</v>
      </c>
      <c r="N129" s="112">
        <v>0</v>
      </c>
      <c r="O129" s="112">
        <v>29183</v>
      </c>
    </row>
    <row r="130" ht="13.5" customHeight="1" spans="1:15">
      <c r="A130" s="109"/>
      <c r="B130" s="109"/>
      <c r="C130" s="109"/>
      <c r="D130" s="110" t="s">
        <v>794</v>
      </c>
      <c r="E130" s="110" t="s">
        <v>171</v>
      </c>
      <c r="F130" s="109"/>
      <c r="G130" s="111">
        <v>770831.82</v>
      </c>
      <c r="H130" s="112">
        <v>237372</v>
      </c>
      <c r="I130" s="112">
        <v>335760</v>
      </c>
      <c r="J130" s="112">
        <v>47761</v>
      </c>
      <c r="K130" s="112">
        <v>120755.82</v>
      </c>
      <c r="L130" s="112">
        <v>0</v>
      </c>
      <c r="M130" s="112">
        <v>0</v>
      </c>
      <c r="N130" s="112">
        <v>0</v>
      </c>
      <c r="O130" s="112">
        <v>29183</v>
      </c>
    </row>
    <row r="131" ht="13.5" customHeight="1" spans="1:15">
      <c r="A131" s="110" t="s">
        <v>37</v>
      </c>
      <c r="B131" s="109"/>
      <c r="C131" s="109"/>
      <c r="D131" s="109"/>
      <c r="E131" s="110" t="s">
        <v>38</v>
      </c>
      <c r="F131" s="109"/>
      <c r="G131" s="111">
        <v>650076</v>
      </c>
      <c r="H131" s="112">
        <v>237372</v>
      </c>
      <c r="I131" s="112">
        <v>335760</v>
      </c>
      <c r="J131" s="112">
        <v>47761</v>
      </c>
      <c r="K131" s="112">
        <v>0</v>
      </c>
      <c r="L131" s="112">
        <v>0</v>
      </c>
      <c r="M131" s="112">
        <v>0</v>
      </c>
      <c r="N131" s="112">
        <v>0</v>
      </c>
      <c r="O131" s="112">
        <v>29183</v>
      </c>
    </row>
    <row r="132" ht="13.5" customHeight="1" spans="1:15">
      <c r="A132" s="109"/>
      <c r="B132" s="110" t="s">
        <v>167</v>
      </c>
      <c r="C132" s="109"/>
      <c r="D132" s="109"/>
      <c r="E132" s="110" t="s">
        <v>168</v>
      </c>
      <c r="F132" s="109"/>
      <c r="G132" s="111">
        <v>650076</v>
      </c>
      <c r="H132" s="112">
        <v>237372</v>
      </c>
      <c r="I132" s="112">
        <v>335760</v>
      </c>
      <c r="J132" s="112">
        <v>47761</v>
      </c>
      <c r="K132" s="112">
        <v>0</v>
      </c>
      <c r="L132" s="112">
        <v>0</v>
      </c>
      <c r="M132" s="112">
        <v>0</v>
      </c>
      <c r="N132" s="112">
        <v>0</v>
      </c>
      <c r="O132" s="112">
        <v>29183</v>
      </c>
    </row>
    <row r="133" ht="13.5" customHeight="1" spans="1:15">
      <c r="A133" s="110" t="s">
        <v>37</v>
      </c>
      <c r="B133" s="110" t="s">
        <v>167</v>
      </c>
      <c r="C133" s="110" t="s">
        <v>169</v>
      </c>
      <c r="D133" s="109"/>
      <c r="E133" s="110" t="s">
        <v>42</v>
      </c>
      <c r="F133" s="110" t="s">
        <v>1283</v>
      </c>
      <c r="G133" s="111">
        <v>252</v>
      </c>
      <c r="H133" s="112">
        <v>0</v>
      </c>
      <c r="I133" s="112">
        <v>0</v>
      </c>
      <c r="J133" s="112">
        <v>0</v>
      </c>
      <c r="K133" s="112">
        <v>0</v>
      </c>
      <c r="L133" s="112">
        <v>0</v>
      </c>
      <c r="M133" s="112">
        <v>0</v>
      </c>
      <c r="N133" s="112">
        <v>0</v>
      </c>
      <c r="O133" s="112">
        <v>252</v>
      </c>
    </row>
    <row r="134" ht="13.5" customHeight="1" spans="1:15">
      <c r="A134" s="110" t="s">
        <v>37</v>
      </c>
      <c r="B134" s="110" t="s">
        <v>167</v>
      </c>
      <c r="C134" s="110" t="s">
        <v>169</v>
      </c>
      <c r="D134" s="109"/>
      <c r="E134" s="110" t="s">
        <v>42</v>
      </c>
      <c r="F134" s="110" t="s">
        <v>1284</v>
      </c>
      <c r="G134" s="111">
        <v>620893</v>
      </c>
      <c r="H134" s="112">
        <v>237372</v>
      </c>
      <c r="I134" s="112">
        <v>335760</v>
      </c>
      <c r="J134" s="112">
        <v>47761</v>
      </c>
      <c r="K134" s="112">
        <v>0</v>
      </c>
      <c r="L134" s="112">
        <v>0</v>
      </c>
      <c r="M134" s="112">
        <v>0</v>
      </c>
      <c r="N134" s="112">
        <v>0</v>
      </c>
      <c r="O134" s="112">
        <v>0</v>
      </c>
    </row>
    <row r="135" ht="13.5" customHeight="1" spans="1:15">
      <c r="A135" s="110" t="s">
        <v>37</v>
      </c>
      <c r="B135" s="110" t="s">
        <v>167</v>
      </c>
      <c r="C135" s="110" t="s">
        <v>169</v>
      </c>
      <c r="D135" s="109"/>
      <c r="E135" s="110" t="s">
        <v>42</v>
      </c>
      <c r="F135" s="110" t="s">
        <v>1285</v>
      </c>
      <c r="G135" s="111">
        <v>28931</v>
      </c>
      <c r="H135" s="112">
        <v>0</v>
      </c>
      <c r="I135" s="112">
        <v>0</v>
      </c>
      <c r="J135" s="112">
        <v>0</v>
      </c>
      <c r="K135" s="112">
        <v>0</v>
      </c>
      <c r="L135" s="112">
        <v>0</v>
      </c>
      <c r="M135" s="112">
        <v>0</v>
      </c>
      <c r="N135" s="112">
        <v>0</v>
      </c>
      <c r="O135" s="112">
        <v>28931</v>
      </c>
    </row>
    <row r="136" ht="13.5" customHeight="1" spans="1:15">
      <c r="A136" s="110" t="s">
        <v>344</v>
      </c>
      <c r="B136" s="109"/>
      <c r="C136" s="109"/>
      <c r="D136" s="109"/>
      <c r="E136" s="110" t="s">
        <v>345</v>
      </c>
      <c r="F136" s="109"/>
      <c r="G136" s="111">
        <v>120755.82</v>
      </c>
      <c r="H136" s="112">
        <v>0</v>
      </c>
      <c r="I136" s="112">
        <v>0</v>
      </c>
      <c r="J136" s="112">
        <v>0</v>
      </c>
      <c r="K136" s="112">
        <v>120755.82</v>
      </c>
      <c r="L136" s="112">
        <v>0</v>
      </c>
      <c r="M136" s="112">
        <v>0</v>
      </c>
      <c r="N136" s="112">
        <v>0</v>
      </c>
      <c r="O136" s="112">
        <v>0</v>
      </c>
    </row>
    <row r="137" ht="13.5" customHeight="1" spans="1:15">
      <c r="A137" s="109"/>
      <c r="B137" s="110" t="s">
        <v>460</v>
      </c>
      <c r="C137" s="109"/>
      <c r="D137" s="109"/>
      <c r="E137" s="110" t="s">
        <v>369</v>
      </c>
      <c r="F137" s="109"/>
      <c r="G137" s="111">
        <v>114626.4</v>
      </c>
      <c r="H137" s="112">
        <v>0</v>
      </c>
      <c r="I137" s="112">
        <v>0</v>
      </c>
      <c r="J137" s="112">
        <v>0</v>
      </c>
      <c r="K137" s="112">
        <v>114626.4</v>
      </c>
      <c r="L137" s="112">
        <v>0</v>
      </c>
      <c r="M137" s="112">
        <v>0</v>
      </c>
      <c r="N137" s="112">
        <v>0</v>
      </c>
      <c r="O137" s="112">
        <v>0</v>
      </c>
    </row>
    <row r="138" ht="13.5" customHeight="1" spans="1:15">
      <c r="A138" s="110" t="s">
        <v>344</v>
      </c>
      <c r="B138" s="110" t="s">
        <v>460</v>
      </c>
      <c r="C138" s="110" t="s">
        <v>463</v>
      </c>
      <c r="D138" s="109"/>
      <c r="E138" s="110" t="s">
        <v>464</v>
      </c>
      <c r="F138" s="110" t="s">
        <v>1286</v>
      </c>
      <c r="G138" s="111">
        <v>114626.4</v>
      </c>
      <c r="H138" s="112">
        <v>0</v>
      </c>
      <c r="I138" s="112">
        <v>0</v>
      </c>
      <c r="J138" s="112">
        <v>0</v>
      </c>
      <c r="K138" s="112">
        <v>114626.4</v>
      </c>
      <c r="L138" s="112">
        <v>0</v>
      </c>
      <c r="M138" s="112">
        <v>0</v>
      </c>
      <c r="N138" s="112">
        <v>0</v>
      </c>
      <c r="O138" s="112">
        <v>0</v>
      </c>
    </row>
    <row r="139" ht="13.5" customHeight="1" spans="1:15">
      <c r="A139" s="109"/>
      <c r="B139" s="110" t="s">
        <v>494</v>
      </c>
      <c r="C139" s="109"/>
      <c r="D139" s="109"/>
      <c r="E139" s="110" t="s">
        <v>495</v>
      </c>
      <c r="F139" s="109"/>
      <c r="G139" s="111">
        <v>6129.42</v>
      </c>
      <c r="H139" s="112">
        <v>0</v>
      </c>
      <c r="I139" s="112">
        <v>0</v>
      </c>
      <c r="J139" s="112">
        <v>0</v>
      </c>
      <c r="K139" s="112">
        <v>6129.42</v>
      </c>
      <c r="L139" s="112">
        <v>0</v>
      </c>
      <c r="M139" s="112">
        <v>0</v>
      </c>
      <c r="N139" s="112">
        <v>0</v>
      </c>
      <c r="O139" s="112">
        <v>0</v>
      </c>
    </row>
    <row r="140" ht="13.5" customHeight="1" spans="1:15">
      <c r="A140" s="110" t="s">
        <v>344</v>
      </c>
      <c r="B140" s="110" t="s">
        <v>494</v>
      </c>
      <c r="C140" s="110" t="s">
        <v>496</v>
      </c>
      <c r="D140" s="109"/>
      <c r="E140" s="110" t="s">
        <v>497</v>
      </c>
      <c r="F140" s="110" t="s">
        <v>1287</v>
      </c>
      <c r="G140" s="111">
        <v>398.1</v>
      </c>
      <c r="H140" s="112">
        <v>0</v>
      </c>
      <c r="I140" s="112">
        <v>0</v>
      </c>
      <c r="J140" s="112">
        <v>0</v>
      </c>
      <c r="K140" s="112">
        <v>398.1</v>
      </c>
      <c r="L140" s="112">
        <v>0</v>
      </c>
      <c r="M140" s="112">
        <v>0</v>
      </c>
      <c r="N140" s="112">
        <v>0</v>
      </c>
      <c r="O140" s="112">
        <v>0</v>
      </c>
    </row>
    <row r="141" ht="13.5" customHeight="1" spans="1:15">
      <c r="A141" s="110" t="s">
        <v>344</v>
      </c>
      <c r="B141" s="110" t="s">
        <v>494</v>
      </c>
      <c r="C141" s="110" t="s">
        <v>498</v>
      </c>
      <c r="D141" s="109"/>
      <c r="E141" s="110" t="s">
        <v>371</v>
      </c>
      <c r="F141" s="110" t="s">
        <v>1288</v>
      </c>
      <c r="G141" s="111">
        <v>5731.32</v>
      </c>
      <c r="H141" s="112">
        <v>0</v>
      </c>
      <c r="I141" s="112">
        <v>0</v>
      </c>
      <c r="J141" s="112">
        <v>0</v>
      </c>
      <c r="K141" s="112">
        <v>5731.32</v>
      </c>
      <c r="L141" s="112">
        <v>0</v>
      </c>
      <c r="M141" s="112">
        <v>0</v>
      </c>
      <c r="N141" s="112">
        <v>0</v>
      </c>
      <c r="O141" s="112">
        <v>0</v>
      </c>
    </row>
    <row r="142" ht="13.5" customHeight="1" spans="1:15">
      <c r="A142" s="109"/>
      <c r="B142" s="109"/>
      <c r="C142" s="109"/>
      <c r="D142" s="110" t="s">
        <v>795</v>
      </c>
      <c r="E142" s="110" t="s">
        <v>796</v>
      </c>
      <c r="F142" s="109"/>
      <c r="G142" s="111">
        <v>1172100.04</v>
      </c>
      <c r="H142" s="112">
        <v>390936</v>
      </c>
      <c r="I142" s="112">
        <v>587148</v>
      </c>
      <c r="J142" s="112">
        <v>81507</v>
      </c>
      <c r="K142" s="112">
        <v>70819.04</v>
      </c>
      <c r="L142" s="112">
        <v>0</v>
      </c>
      <c r="M142" s="112">
        <v>0</v>
      </c>
      <c r="N142" s="112">
        <v>0</v>
      </c>
      <c r="O142" s="112">
        <v>41690</v>
      </c>
    </row>
    <row r="143" ht="13.5" customHeight="1" spans="1:15">
      <c r="A143" s="109"/>
      <c r="B143" s="109"/>
      <c r="C143" s="109"/>
      <c r="D143" s="110" t="s">
        <v>797</v>
      </c>
      <c r="E143" s="110" t="s">
        <v>146</v>
      </c>
      <c r="F143" s="109"/>
      <c r="G143" s="111">
        <v>1172100.04</v>
      </c>
      <c r="H143" s="112">
        <v>390936</v>
      </c>
      <c r="I143" s="112">
        <v>587148</v>
      </c>
      <c r="J143" s="112">
        <v>81507</v>
      </c>
      <c r="K143" s="112">
        <v>70819.04</v>
      </c>
      <c r="L143" s="112">
        <v>0</v>
      </c>
      <c r="M143" s="112">
        <v>0</v>
      </c>
      <c r="N143" s="112">
        <v>0</v>
      </c>
      <c r="O143" s="112">
        <v>41690</v>
      </c>
    </row>
    <row r="144" ht="13.5" customHeight="1" spans="1:15">
      <c r="A144" s="110" t="s">
        <v>37</v>
      </c>
      <c r="B144" s="109"/>
      <c r="C144" s="109"/>
      <c r="D144" s="109"/>
      <c r="E144" s="110" t="s">
        <v>38</v>
      </c>
      <c r="F144" s="109"/>
      <c r="G144" s="111">
        <v>1101281</v>
      </c>
      <c r="H144" s="112">
        <v>390936</v>
      </c>
      <c r="I144" s="112">
        <v>587148</v>
      </c>
      <c r="J144" s="112">
        <v>81507</v>
      </c>
      <c r="K144" s="112">
        <v>0</v>
      </c>
      <c r="L144" s="112">
        <v>0</v>
      </c>
      <c r="M144" s="112">
        <v>0</v>
      </c>
      <c r="N144" s="112">
        <v>0</v>
      </c>
      <c r="O144" s="112">
        <v>41690</v>
      </c>
    </row>
    <row r="145" ht="13.5" customHeight="1" spans="1:15">
      <c r="A145" s="109"/>
      <c r="B145" s="110" t="s">
        <v>143</v>
      </c>
      <c r="C145" s="109"/>
      <c r="D145" s="109"/>
      <c r="E145" s="110" t="s">
        <v>144</v>
      </c>
      <c r="F145" s="109"/>
      <c r="G145" s="111">
        <v>1101281</v>
      </c>
      <c r="H145" s="112">
        <v>390936</v>
      </c>
      <c r="I145" s="112">
        <v>587148</v>
      </c>
      <c r="J145" s="112">
        <v>81507</v>
      </c>
      <c r="K145" s="112">
        <v>0</v>
      </c>
      <c r="L145" s="112">
        <v>0</v>
      </c>
      <c r="M145" s="112">
        <v>0</v>
      </c>
      <c r="N145" s="112">
        <v>0</v>
      </c>
      <c r="O145" s="112">
        <v>41690</v>
      </c>
    </row>
    <row r="146" ht="13.5" customHeight="1" spans="1:15">
      <c r="A146" s="110" t="s">
        <v>37</v>
      </c>
      <c r="B146" s="110" t="s">
        <v>143</v>
      </c>
      <c r="C146" s="110" t="s">
        <v>145</v>
      </c>
      <c r="D146" s="109"/>
      <c r="E146" s="110" t="s">
        <v>42</v>
      </c>
      <c r="F146" s="110" t="s">
        <v>1282</v>
      </c>
      <c r="G146" s="111">
        <v>360</v>
      </c>
      <c r="H146" s="112">
        <v>0</v>
      </c>
      <c r="I146" s="112">
        <v>0</v>
      </c>
      <c r="J146" s="112">
        <v>0</v>
      </c>
      <c r="K146" s="112">
        <v>0</v>
      </c>
      <c r="L146" s="112">
        <v>0</v>
      </c>
      <c r="M146" s="112">
        <v>0</v>
      </c>
      <c r="N146" s="112">
        <v>0</v>
      </c>
      <c r="O146" s="112">
        <v>360</v>
      </c>
    </row>
    <row r="147" ht="13.5" customHeight="1" spans="1:15">
      <c r="A147" s="110" t="s">
        <v>37</v>
      </c>
      <c r="B147" s="110" t="s">
        <v>143</v>
      </c>
      <c r="C147" s="110" t="s">
        <v>145</v>
      </c>
      <c r="D147" s="109"/>
      <c r="E147" s="110" t="s">
        <v>42</v>
      </c>
      <c r="F147" s="110" t="s">
        <v>1284</v>
      </c>
      <c r="G147" s="111">
        <v>1059591</v>
      </c>
      <c r="H147" s="112">
        <v>390936</v>
      </c>
      <c r="I147" s="112">
        <v>587148</v>
      </c>
      <c r="J147" s="112">
        <v>81507</v>
      </c>
      <c r="K147" s="112">
        <v>0</v>
      </c>
      <c r="L147" s="112">
        <v>0</v>
      </c>
      <c r="M147" s="112">
        <v>0</v>
      </c>
      <c r="N147" s="112">
        <v>0</v>
      </c>
      <c r="O147" s="112">
        <v>0</v>
      </c>
    </row>
    <row r="148" ht="13.5" customHeight="1" spans="1:15">
      <c r="A148" s="110" t="s">
        <v>37</v>
      </c>
      <c r="B148" s="110" t="s">
        <v>143</v>
      </c>
      <c r="C148" s="110" t="s">
        <v>145</v>
      </c>
      <c r="D148" s="109"/>
      <c r="E148" s="110" t="s">
        <v>42</v>
      </c>
      <c r="F148" s="110" t="s">
        <v>1285</v>
      </c>
      <c r="G148" s="111">
        <v>41330</v>
      </c>
      <c r="H148" s="112">
        <v>0</v>
      </c>
      <c r="I148" s="112">
        <v>0</v>
      </c>
      <c r="J148" s="112">
        <v>0</v>
      </c>
      <c r="K148" s="112">
        <v>0</v>
      </c>
      <c r="L148" s="112">
        <v>0</v>
      </c>
      <c r="M148" s="112">
        <v>0</v>
      </c>
      <c r="N148" s="112">
        <v>0</v>
      </c>
      <c r="O148" s="112">
        <v>41330</v>
      </c>
    </row>
    <row r="149" ht="13.5" customHeight="1" spans="1:15">
      <c r="A149" s="110" t="s">
        <v>344</v>
      </c>
      <c r="B149" s="109"/>
      <c r="C149" s="109"/>
      <c r="D149" s="109"/>
      <c r="E149" s="110" t="s">
        <v>345</v>
      </c>
      <c r="F149" s="109"/>
      <c r="G149" s="111">
        <v>70819.04</v>
      </c>
      <c r="H149" s="112">
        <v>0</v>
      </c>
      <c r="I149" s="112">
        <v>0</v>
      </c>
      <c r="J149" s="112">
        <v>0</v>
      </c>
      <c r="K149" s="112">
        <v>70819.04</v>
      </c>
      <c r="L149" s="112">
        <v>0</v>
      </c>
      <c r="M149" s="112">
        <v>0</v>
      </c>
      <c r="N149" s="112">
        <v>0</v>
      </c>
      <c r="O149" s="112">
        <v>0</v>
      </c>
    </row>
    <row r="150" ht="13.5" customHeight="1" spans="1:15">
      <c r="A150" s="109"/>
      <c r="B150" s="110" t="s">
        <v>460</v>
      </c>
      <c r="C150" s="109"/>
      <c r="D150" s="109"/>
      <c r="E150" s="110" t="s">
        <v>369</v>
      </c>
      <c r="F150" s="109"/>
      <c r="G150" s="111">
        <v>60613.2</v>
      </c>
      <c r="H150" s="112">
        <v>0</v>
      </c>
      <c r="I150" s="112">
        <v>0</v>
      </c>
      <c r="J150" s="112">
        <v>0</v>
      </c>
      <c r="K150" s="112">
        <v>60613.2</v>
      </c>
      <c r="L150" s="112">
        <v>0</v>
      </c>
      <c r="M150" s="112">
        <v>0</v>
      </c>
      <c r="N150" s="112">
        <v>0</v>
      </c>
      <c r="O150" s="112">
        <v>0</v>
      </c>
    </row>
    <row r="151" ht="13.5" customHeight="1" spans="1:15">
      <c r="A151" s="110" t="s">
        <v>344</v>
      </c>
      <c r="B151" s="110" t="s">
        <v>460</v>
      </c>
      <c r="C151" s="110" t="s">
        <v>463</v>
      </c>
      <c r="D151" s="109"/>
      <c r="E151" s="110" t="s">
        <v>464</v>
      </c>
      <c r="F151" s="110" t="s">
        <v>1286</v>
      </c>
      <c r="G151" s="111">
        <v>60613.2</v>
      </c>
      <c r="H151" s="112">
        <v>0</v>
      </c>
      <c r="I151" s="112">
        <v>0</v>
      </c>
      <c r="J151" s="112">
        <v>0</v>
      </c>
      <c r="K151" s="112">
        <v>60613.2</v>
      </c>
      <c r="L151" s="112">
        <v>0</v>
      </c>
      <c r="M151" s="112">
        <v>0</v>
      </c>
      <c r="N151" s="112">
        <v>0</v>
      </c>
      <c r="O151" s="112">
        <v>0</v>
      </c>
    </row>
    <row r="152" ht="13.5" customHeight="1" spans="1:15">
      <c r="A152" s="109"/>
      <c r="B152" s="110" t="s">
        <v>494</v>
      </c>
      <c r="C152" s="109"/>
      <c r="D152" s="109"/>
      <c r="E152" s="110" t="s">
        <v>495</v>
      </c>
      <c r="F152" s="109"/>
      <c r="G152" s="111">
        <v>10205.84</v>
      </c>
      <c r="H152" s="112">
        <v>0</v>
      </c>
      <c r="I152" s="112">
        <v>0</v>
      </c>
      <c r="J152" s="112">
        <v>0</v>
      </c>
      <c r="K152" s="112">
        <v>10205.84</v>
      </c>
      <c r="L152" s="112">
        <v>0</v>
      </c>
      <c r="M152" s="112">
        <v>0</v>
      </c>
      <c r="N152" s="112">
        <v>0</v>
      </c>
      <c r="O152" s="112">
        <v>0</v>
      </c>
    </row>
    <row r="153" ht="13.5" customHeight="1" spans="1:15">
      <c r="A153" s="110" t="s">
        <v>344</v>
      </c>
      <c r="B153" s="110" t="s">
        <v>494</v>
      </c>
      <c r="C153" s="110" t="s">
        <v>496</v>
      </c>
      <c r="D153" s="109"/>
      <c r="E153" s="110" t="s">
        <v>497</v>
      </c>
      <c r="F153" s="110" t="s">
        <v>1287</v>
      </c>
      <c r="G153" s="111">
        <v>425</v>
      </c>
      <c r="H153" s="112">
        <v>0</v>
      </c>
      <c r="I153" s="112">
        <v>0</v>
      </c>
      <c r="J153" s="112">
        <v>0</v>
      </c>
      <c r="K153" s="112">
        <v>425</v>
      </c>
      <c r="L153" s="112">
        <v>0</v>
      </c>
      <c r="M153" s="112">
        <v>0</v>
      </c>
      <c r="N153" s="112">
        <v>0</v>
      </c>
      <c r="O153" s="112">
        <v>0</v>
      </c>
    </row>
    <row r="154" ht="13.5" customHeight="1" spans="1:15">
      <c r="A154" s="110" t="s">
        <v>344</v>
      </c>
      <c r="B154" s="110" t="s">
        <v>494</v>
      </c>
      <c r="C154" s="110" t="s">
        <v>498</v>
      </c>
      <c r="D154" s="109"/>
      <c r="E154" s="110" t="s">
        <v>371</v>
      </c>
      <c r="F154" s="110" t="s">
        <v>1288</v>
      </c>
      <c r="G154" s="111">
        <v>9780.84</v>
      </c>
      <c r="H154" s="112">
        <v>0</v>
      </c>
      <c r="I154" s="112">
        <v>0</v>
      </c>
      <c r="J154" s="112">
        <v>0</v>
      </c>
      <c r="K154" s="112">
        <v>9780.84</v>
      </c>
      <c r="L154" s="112">
        <v>0</v>
      </c>
      <c r="M154" s="112">
        <v>0</v>
      </c>
      <c r="N154" s="112">
        <v>0</v>
      </c>
      <c r="O154" s="112">
        <v>0</v>
      </c>
    </row>
    <row r="155" ht="13.5" customHeight="1" spans="1:15">
      <c r="A155" s="109"/>
      <c r="B155" s="109"/>
      <c r="C155" s="109"/>
      <c r="D155" s="110" t="s">
        <v>798</v>
      </c>
      <c r="E155" s="110" t="s">
        <v>799</v>
      </c>
      <c r="F155" s="109"/>
      <c r="G155" s="111">
        <v>1405578.2</v>
      </c>
      <c r="H155" s="112">
        <v>460944</v>
      </c>
      <c r="I155" s="112">
        <v>590088</v>
      </c>
      <c r="J155" s="112">
        <v>87586</v>
      </c>
      <c r="K155" s="112">
        <v>221101.2</v>
      </c>
      <c r="L155" s="112">
        <v>0</v>
      </c>
      <c r="M155" s="112">
        <v>0</v>
      </c>
      <c r="N155" s="112">
        <v>0</v>
      </c>
      <c r="O155" s="112">
        <v>45859</v>
      </c>
    </row>
    <row r="156" ht="13.5" customHeight="1" spans="1:15">
      <c r="A156" s="109"/>
      <c r="B156" s="109"/>
      <c r="C156" s="109"/>
      <c r="D156" s="110" t="s">
        <v>800</v>
      </c>
      <c r="E156" s="110" t="s">
        <v>126</v>
      </c>
      <c r="F156" s="109"/>
      <c r="G156" s="111">
        <v>1405578.2</v>
      </c>
      <c r="H156" s="112">
        <v>460944</v>
      </c>
      <c r="I156" s="112">
        <v>590088</v>
      </c>
      <c r="J156" s="112">
        <v>87586</v>
      </c>
      <c r="K156" s="112">
        <v>221101.2</v>
      </c>
      <c r="L156" s="112">
        <v>0</v>
      </c>
      <c r="M156" s="112">
        <v>0</v>
      </c>
      <c r="N156" s="112">
        <v>0</v>
      </c>
      <c r="O156" s="112">
        <v>45859</v>
      </c>
    </row>
    <row r="157" ht="13.5" customHeight="1" spans="1:15">
      <c r="A157" s="110" t="s">
        <v>37</v>
      </c>
      <c r="B157" s="109"/>
      <c r="C157" s="109"/>
      <c r="D157" s="109"/>
      <c r="E157" s="110" t="s">
        <v>38</v>
      </c>
      <c r="F157" s="109"/>
      <c r="G157" s="111">
        <v>1184477</v>
      </c>
      <c r="H157" s="112">
        <v>460944</v>
      </c>
      <c r="I157" s="112">
        <v>590088</v>
      </c>
      <c r="J157" s="112">
        <v>87586</v>
      </c>
      <c r="K157" s="112">
        <v>0</v>
      </c>
      <c r="L157" s="112">
        <v>0</v>
      </c>
      <c r="M157" s="112">
        <v>0</v>
      </c>
      <c r="N157" s="112">
        <v>0</v>
      </c>
      <c r="O157" s="112">
        <v>45859</v>
      </c>
    </row>
    <row r="158" ht="13.5" customHeight="1" spans="1:15">
      <c r="A158" s="109"/>
      <c r="B158" s="110" t="s">
        <v>123</v>
      </c>
      <c r="C158" s="109"/>
      <c r="D158" s="109"/>
      <c r="E158" s="110" t="s">
        <v>124</v>
      </c>
      <c r="F158" s="109"/>
      <c r="G158" s="111">
        <v>1184477</v>
      </c>
      <c r="H158" s="112">
        <v>460944</v>
      </c>
      <c r="I158" s="112">
        <v>590088</v>
      </c>
      <c r="J158" s="112">
        <v>87586</v>
      </c>
      <c r="K158" s="112">
        <v>0</v>
      </c>
      <c r="L158" s="112">
        <v>0</v>
      </c>
      <c r="M158" s="112">
        <v>0</v>
      </c>
      <c r="N158" s="112">
        <v>0</v>
      </c>
      <c r="O158" s="112">
        <v>45859</v>
      </c>
    </row>
    <row r="159" ht="13.5" customHeight="1" spans="1:15">
      <c r="A159" s="110" t="s">
        <v>37</v>
      </c>
      <c r="B159" s="110" t="s">
        <v>123</v>
      </c>
      <c r="C159" s="110" t="s">
        <v>125</v>
      </c>
      <c r="D159" s="109"/>
      <c r="E159" s="110" t="s">
        <v>42</v>
      </c>
      <c r="F159" s="110" t="s">
        <v>1283</v>
      </c>
      <c r="G159" s="111">
        <v>396</v>
      </c>
      <c r="H159" s="112">
        <v>0</v>
      </c>
      <c r="I159" s="112">
        <v>0</v>
      </c>
      <c r="J159" s="112">
        <v>0</v>
      </c>
      <c r="K159" s="112">
        <v>0</v>
      </c>
      <c r="L159" s="112">
        <v>0</v>
      </c>
      <c r="M159" s="112">
        <v>0</v>
      </c>
      <c r="N159" s="112">
        <v>0</v>
      </c>
      <c r="O159" s="112">
        <v>396</v>
      </c>
    </row>
    <row r="160" ht="13.5" customHeight="1" spans="1:15">
      <c r="A160" s="110" t="s">
        <v>37</v>
      </c>
      <c r="B160" s="110" t="s">
        <v>123</v>
      </c>
      <c r="C160" s="110" t="s">
        <v>125</v>
      </c>
      <c r="D160" s="109"/>
      <c r="E160" s="110" t="s">
        <v>42</v>
      </c>
      <c r="F160" s="110" t="s">
        <v>1284</v>
      </c>
      <c r="G160" s="111">
        <v>1138618</v>
      </c>
      <c r="H160" s="112">
        <v>460944</v>
      </c>
      <c r="I160" s="112">
        <v>590088</v>
      </c>
      <c r="J160" s="112">
        <v>87586</v>
      </c>
      <c r="K160" s="112">
        <v>0</v>
      </c>
      <c r="L160" s="112">
        <v>0</v>
      </c>
      <c r="M160" s="112">
        <v>0</v>
      </c>
      <c r="N160" s="112">
        <v>0</v>
      </c>
      <c r="O160" s="112">
        <v>0</v>
      </c>
    </row>
    <row r="161" ht="13.5" customHeight="1" spans="1:15">
      <c r="A161" s="110" t="s">
        <v>37</v>
      </c>
      <c r="B161" s="110" t="s">
        <v>123</v>
      </c>
      <c r="C161" s="110" t="s">
        <v>125</v>
      </c>
      <c r="D161" s="109"/>
      <c r="E161" s="110" t="s">
        <v>42</v>
      </c>
      <c r="F161" s="110" t="s">
        <v>1285</v>
      </c>
      <c r="G161" s="111">
        <v>45463</v>
      </c>
      <c r="H161" s="112">
        <v>0</v>
      </c>
      <c r="I161" s="112">
        <v>0</v>
      </c>
      <c r="J161" s="112">
        <v>0</v>
      </c>
      <c r="K161" s="112">
        <v>0</v>
      </c>
      <c r="L161" s="112">
        <v>0</v>
      </c>
      <c r="M161" s="112">
        <v>0</v>
      </c>
      <c r="N161" s="112">
        <v>0</v>
      </c>
      <c r="O161" s="112">
        <v>45463</v>
      </c>
    </row>
    <row r="162" ht="13.5" customHeight="1" spans="1:15">
      <c r="A162" s="110" t="s">
        <v>344</v>
      </c>
      <c r="B162" s="109"/>
      <c r="C162" s="109"/>
      <c r="D162" s="109"/>
      <c r="E162" s="110" t="s">
        <v>345</v>
      </c>
      <c r="F162" s="109"/>
      <c r="G162" s="111">
        <v>221101.2</v>
      </c>
      <c r="H162" s="112">
        <v>0</v>
      </c>
      <c r="I162" s="112">
        <v>0</v>
      </c>
      <c r="J162" s="112">
        <v>0</v>
      </c>
      <c r="K162" s="112">
        <v>221101.2</v>
      </c>
      <c r="L162" s="112">
        <v>0</v>
      </c>
      <c r="M162" s="112">
        <v>0</v>
      </c>
      <c r="N162" s="112">
        <v>0</v>
      </c>
      <c r="O162" s="112">
        <v>0</v>
      </c>
    </row>
    <row r="163" ht="13.5" customHeight="1" spans="1:15">
      <c r="A163" s="109"/>
      <c r="B163" s="110" t="s">
        <v>460</v>
      </c>
      <c r="C163" s="109"/>
      <c r="D163" s="109"/>
      <c r="E163" s="110" t="s">
        <v>369</v>
      </c>
      <c r="F163" s="109"/>
      <c r="G163" s="111">
        <v>210206.4</v>
      </c>
      <c r="H163" s="112">
        <v>0</v>
      </c>
      <c r="I163" s="112">
        <v>0</v>
      </c>
      <c r="J163" s="112">
        <v>0</v>
      </c>
      <c r="K163" s="112">
        <v>210206.4</v>
      </c>
      <c r="L163" s="112">
        <v>0</v>
      </c>
      <c r="M163" s="112">
        <v>0</v>
      </c>
      <c r="N163" s="112">
        <v>0</v>
      </c>
      <c r="O163" s="112">
        <v>0</v>
      </c>
    </row>
    <row r="164" ht="13.5" customHeight="1" spans="1:15">
      <c r="A164" s="110" t="s">
        <v>344</v>
      </c>
      <c r="B164" s="110" t="s">
        <v>460</v>
      </c>
      <c r="C164" s="110" t="s">
        <v>463</v>
      </c>
      <c r="D164" s="109"/>
      <c r="E164" s="110" t="s">
        <v>464</v>
      </c>
      <c r="F164" s="110" t="s">
        <v>1286</v>
      </c>
      <c r="G164" s="111">
        <v>210206.4</v>
      </c>
      <c r="H164" s="112">
        <v>0</v>
      </c>
      <c r="I164" s="112">
        <v>0</v>
      </c>
      <c r="J164" s="112">
        <v>0</v>
      </c>
      <c r="K164" s="112">
        <v>210206.4</v>
      </c>
      <c r="L164" s="112">
        <v>0</v>
      </c>
      <c r="M164" s="112">
        <v>0</v>
      </c>
      <c r="N164" s="112">
        <v>0</v>
      </c>
      <c r="O164" s="112">
        <v>0</v>
      </c>
    </row>
    <row r="165" ht="13.5" customHeight="1" spans="1:15">
      <c r="A165" s="109"/>
      <c r="B165" s="110" t="s">
        <v>494</v>
      </c>
      <c r="C165" s="109"/>
      <c r="D165" s="109"/>
      <c r="E165" s="110" t="s">
        <v>495</v>
      </c>
      <c r="F165" s="109"/>
      <c r="G165" s="111">
        <v>10894.8</v>
      </c>
      <c r="H165" s="112">
        <v>0</v>
      </c>
      <c r="I165" s="112">
        <v>0</v>
      </c>
      <c r="J165" s="112">
        <v>0</v>
      </c>
      <c r="K165" s="112">
        <v>10894.8</v>
      </c>
      <c r="L165" s="112">
        <v>0</v>
      </c>
      <c r="M165" s="112">
        <v>0</v>
      </c>
      <c r="N165" s="112">
        <v>0</v>
      </c>
      <c r="O165" s="112">
        <v>0</v>
      </c>
    </row>
    <row r="166" ht="13.5" customHeight="1" spans="1:15">
      <c r="A166" s="110" t="s">
        <v>344</v>
      </c>
      <c r="B166" s="110" t="s">
        <v>494</v>
      </c>
      <c r="C166" s="110" t="s">
        <v>496</v>
      </c>
      <c r="D166" s="109"/>
      <c r="E166" s="110" t="s">
        <v>497</v>
      </c>
      <c r="F166" s="110" t="s">
        <v>1287</v>
      </c>
      <c r="G166" s="111">
        <v>384.5</v>
      </c>
      <c r="H166" s="112">
        <v>0</v>
      </c>
      <c r="I166" s="112">
        <v>0</v>
      </c>
      <c r="J166" s="112">
        <v>0</v>
      </c>
      <c r="K166" s="112">
        <v>384.5</v>
      </c>
      <c r="L166" s="112">
        <v>0</v>
      </c>
      <c r="M166" s="112">
        <v>0</v>
      </c>
      <c r="N166" s="112">
        <v>0</v>
      </c>
      <c r="O166" s="112">
        <v>0</v>
      </c>
    </row>
    <row r="167" ht="13.5" customHeight="1" spans="1:15">
      <c r="A167" s="110" t="s">
        <v>344</v>
      </c>
      <c r="B167" s="110" t="s">
        <v>494</v>
      </c>
      <c r="C167" s="110" t="s">
        <v>498</v>
      </c>
      <c r="D167" s="109"/>
      <c r="E167" s="110" t="s">
        <v>371</v>
      </c>
      <c r="F167" s="110" t="s">
        <v>1288</v>
      </c>
      <c r="G167" s="111">
        <v>10510.3</v>
      </c>
      <c r="H167" s="112">
        <v>0</v>
      </c>
      <c r="I167" s="112">
        <v>0</v>
      </c>
      <c r="J167" s="112">
        <v>0</v>
      </c>
      <c r="K167" s="112">
        <v>10510.3</v>
      </c>
      <c r="L167" s="112">
        <v>0</v>
      </c>
      <c r="M167" s="112">
        <v>0</v>
      </c>
      <c r="N167" s="112">
        <v>0</v>
      </c>
      <c r="O167" s="112">
        <v>0</v>
      </c>
    </row>
    <row r="168" ht="13.5" customHeight="1" spans="1:15">
      <c r="A168" s="109"/>
      <c r="B168" s="109"/>
      <c r="C168" s="109"/>
      <c r="D168" s="110" t="s">
        <v>801</v>
      </c>
      <c r="E168" s="110" t="s">
        <v>802</v>
      </c>
      <c r="F168" s="109"/>
      <c r="G168" s="111">
        <v>4640657.78</v>
      </c>
      <c r="H168" s="112">
        <v>1411110</v>
      </c>
      <c r="I168" s="112">
        <v>1926720</v>
      </c>
      <c r="J168" s="112">
        <v>186807</v>
      </c>
      <c r="K168" s="112">
        <v>804981.78</v>
      </c>
      <c r="L168" s="112">
        <v>0</v>
      </c>
      <c r="M168" s="112">
        <v>0</v>
      </c>
      <c r="N168" s="112">
        <v>131772</v>
      </c>
      <c r="O168" s="112">
        <v>179267</v>
      </c>
    </row>
    <row r="169" ht="13.5" customHeight="1" spans="1:15">
      <c r="A169" s="109"/>
      <c r="B169" s="109"/>
      <c r="C169" s="109"/>
      <c r="D169" s="110" t="s">
        <v>803</v>
      </c>
      <c r="E169" s="110" t="s">
        <v>111</v>
      </c>
      <c r="F169" s="109"/>
      <c r="G169" s="111">
        <v>4640657.78</v>
      </c>
      <c r="H169" s="112">
        <v>1411110</v>
      </c>
      <c r="I169" s="112">
        <v>1926720</v>
      </c>
      <c r="J169" s="112">
        <v>186807</v>
      </c>
      <c r="K169" s="112">
        <v>804981.78</v>
      </c>
      <c r="L169" s="112">
        <v>0</v>
      </c>
      <c r="M169" s="112">
        <v>0</v>
      </c>
      <c r="N169" s="112">
        <v>131772</v>
      </c>
      <c r="O169" s="112">
        <v>179267</v>
      </c>
    </row>
    <row r="170" ht="13.5" customHeight="1" spans="1:15">
      <c r="A170" s="110" t="s">
        <v>37</v>
      </c>
      <c r="B170" s="109"/>
      <c r="C170" s="109"/>
      <c r="D170" s="109"/>
      <c r="E170" s="110" t="s">
        <v>38</v>
      </c>
      <c r="F170" s="109"/>
      <c r="G170" s="111">
        <v>3835676</v>
      </c>
      <c r="H170" s="112">
        <v>1411110</v>
      </c>
      <c r="I170" s="112">
        <v>1926720</v>
      </c>
      <c r="J170" s="112">
        <v>186807</v>
      </c>
      <c r="K170" s="112">
        <v>0</v>
      </c>
      <c r="L170" s="112">
        <v>0</v>
      </c>
      <c r="M170" s="112">
        <v>0</v>
      </c>
      <c r="N170" s="112">
        <v>131772</v>
      </c>
      <c r="O170" s="112">
        <v>179267</v>
      </c>
    </row>
    <row r="171" ht="13.5" customHeight="1" spans="1:15">
      <c r="A171" s="109"/>
      <c r="B171" s="110" t="s">
        <v>108</v>
      </c>
      <c r="C171" s="109"/>
      <c r="D171" s="109"/>
      <c r="E171" s="110" t="s">
        <v>109</v>
      </c>
      <c r="F171" s="109"/>
      <c r="G171" s="111">
        <v>3835676</v>
      </c>
      <c r="H171" s="112">
        <v>1411110</v>
      </c>
      <c r="I171" s="112">
        <v>1926720</v>
      </c>
      <c r="J171" s="112">
        <v>186807</v>
      </c>
      <c r="K171" s="112">
        <v>0</v>
      </c>
      <c r="L171" s="112">
        <v>0</v>
      </c>
      <c r="M171" s="112">
        <v>0</v>
      </c>
      <c r="N171" s="112">
        <v>131772</v>
      </c>
      <c r="O171" s="112">
        <v>179267</v>
      </c>
    </row>
    <row r="172" ht="13.5" customHeight="1" spans="1:15">
      <c r="A172" s="110" t="s">
        <v>37</v>
      </c>
      <c r="B172" s="110" t="s">
        <v>108</v>
      </c>
      <c r="C172" s="110" t="s">
        <v>110</v>
      </c>
      <c r="D172" s="109"/>
      <c r="E172" s="110" t="s">
        <v>42</v>
      </c>
      <c r="F172" s="110" t="s">
        <v>1283</v>
      </c>
      <c r="G172" s="111">
        <v>1548</v>
      </c>
      <c r="H172" s="112">
        <v>0</v>
      </c>
      <c r="I172" s="112">
        <v>0</v>
      </c>
      <c r="J172" s="112">
        <v>0</v>
      </c>
      <c r="K172" s="112">
        <v>0</v>
      </c>
      <c r="L172" s="112">
        <v>0</v>
      </c>
      <c r="M172" s="112">
        <v>0</v>
      </c>
      <c r="N172" s="112">
        <v>0</v>
      </c>
      <c r="O172" s="112">
        <v>1548</v>
      </c>
    </row>
    <row r="173" ht="13.5" customHeight="1" spans="1:15">
      <c r="A173" s="110" t="s">
        <v>37</v>
      </c>
      <c r="B173" s="110" t="s">
        <v>108</v>
      </c>
      <c r="C173" s="110" t="s">
        <v>110</v>
      </c>
      <c r="D173" s="109"/>
      <c r="E173" s="110" t="s">
        <v>42</v>
      </c>
      <c r="F173" s="110" t="s">
        <v>1291</v>
      </c>
      <c r="G173" s="111">
        <v>131772</v>
      </c>
      <c r="H173" s="112">
        <v>0</v>
      </c>
      <c r="I173" s="112">
        <v>0</v>
      </c>
      <c r="J173" s="112">
        <v>0</v>
      </c>
      <c r="K173" s="112">
        <v>0</v>
      </c>
      <c r="L173" s="112">
        <v>0</v>
      </c>
      <c r="M173" s="112">
        <v>0</v>
      </c>
      <c r="N173" s="112">
        <v>131772</v>
      </c>
      <c r="O173" s="112">
        <v>0</v>
      </c>
    </row>
    <row r="174" ht="13.5" customHeight="1" spans="1:15">
      <c r="A174" s="110" t="s">
        <v>37</v>
      </c>
      <c r="B174" s="110" t="s">
        <v>108</v>
      </c>
      <c r="C174" s="110" t="s">
        <v>110</v>
      </c>
      <c r="D174" s="109"/>
      <c r="E174" s="110" t="s">
        <v>42</v>
      </c>
      <c r="F174" s="110" t="s">
        <v>1284</v>
      </c>
      <c r="G174" s="111">
        <v>3524637</v>
      </c>
      <c r="H174" s="112">
        <v>1411110</v>
      </c>
      <c r="I174" s="112">
        <v>1926720</v>
      </c>
      <c r="J174" s="112">
        <v>186807</v>
      </c>
      <c r="K174" s="112">
        <v>0</v>
      </c>
      <c r="L174" s="112">
        <v>0</v>
      </c>
      <c r="M174" s="112">
        <v>0</v>
      </c>
      <c r="N174" s="112">
        <v>0</v>
      </c>
      <c r="O174" s="112">
        <v>0</v>
      </c>
    </row>
    <row r="175" ht="13.5" customHeight="1" spans="1:15">
      <c r="A175" s="110" t="s">
        <v>37</v>
      </c>
      <c r="B175" s="110" t="s">
        <v>108</v>
      </c>
      <c r="C175" s="110" t="s">
        <v>110</v>
      </c>
      <c r="D175" s="109"/>
      <c r="E175" s="110" t="s">
        <v>42</v>
      </c>
      <c r="F175" s="110" t="s">
        <v>1285</v>
      </c>
      <c r="G175" s="111">
        <v>177719</v>
      </c>
      <c r="H175" s="112">
        <v>0</v>
      </c>
      <c r="I175" s="112">
        <v>0</v>
      </c>
      <c r="J175" s="112">
        <v>0</v>
      </c>
      <c r="K175" s="112">
        <v>0</v>
      </c>
      <c r="L175" s="112">
        <v>0</v>
      </c>
      <c r="M175" s="112">
        <v>0</v>
      </c>
      <c r="N175" s="112">
        <v>0</v>
      </c>
      <c r="O175" s="112">
        <v>177719</v>
      </c>
    </row>
    <row r="176" ht="13.5" customHeight="1" spans="1:15">
      <c r="A176" s="110" t="s">
        <v>344</v>
      </c>
      <c r="B176" s="109"/>
      <c r="C176" s="109"/>
      <c r="D176" s="109"/>
      <c r="E176" s="110" t="s">
        <v>345</v>
      </c>
      <c r="F176" s="109"/>
      <c r="G176" s="111">
        <v>804981.78</v>
      </c>
      <c r="H176" s="112">
        <v>0</v>
      </c>
      <c r="I176" s="112">
        <v>0</v>
      </c>
      <c r="J176" s="112">
        <v>0</v>
      </c>
      <c r="K176" s="112">
        <v>804981.78</v>
      </c>
      <c r="L176" s="112">
        <v>0</v>
      </c>
      <c r="M176" s="112">
        <v>0</v>
      </c>
      <c r="N176" s="112">
        <v>0</v>
      </c>
      <c r="O176" s="112">
        <v>0</v>
      </c>
    </row>
    <row r="177" ht="13.5" customHeight="1" spans="1:15">
      <c r="A177" s="109"/>
      <c r="B177" s="110" t="s">
        <v>460</v>
      </c>
      <c r="C177" s="109"/>
      <c r="D177" s="109"/>
      <c r="E177" s="110" t="s">
        <v>369</v>
      </c>
      <c r="F177" s="109"/>
      <c r="G177" s="111">
        <v>752938.8</v>
      </c>
      <c r="H177" s="112">
        <v>0</v>
      </c>
      <c r="I177" s="112">
        <v>0</v>
      </c>
      <c r="J177" s="112">
        <v>0</v>
      </c>
      <c r="K177" s="112">
        <v>752938.8</v>
      </c>
      <c r="L177" s="112">
        <v>0</v>
      </c>
      <c r="M177" s="112">
        <v>0</v>
      </c>
      <c r="N177" s="112">
        <v>0</v>
      </c>
      <c r="O177" s="112">
        <v>0</v>
      </c>
    </row>
    <row r="178" ht="13.5" customHeight="1" spans="1:15">
      <c r="A178" s="110" t="s">
        <v>344</v>
      </c>
      <c r="B178" s="110" t="s">
        <v>460</v>
      </c>
      <c r="C178" s="110" t="s">
        <v>463</v>
      </c>
      <c r="D178" s="109"/>
      <c r="E178" s="110" t="s">
        <v>464</v>
      </c>
      <c r="F178" s="110" t="s">
        <v>1286</v>
      </c>
      <c r="G178" s="111">
        <v>752938.8</v>
      </c>
      <c r="H178" s="112">
        <v>0</v>
      </c>
      <c r="I178" s="112">
        <v>0</v>
      </c>
      <c r="J178" s="112">
        <v>0</v>
      </c>
      <c r="K178" s="112">
        <v>752938.8</v>
      </c>
      <c r="L178" s="112">
        <v>0</v>
      </c>
      <c r="M178" s="112">
        <v>0</v>
      </c>
      <c r="N178" s="112">
        <v>0</v>
      </c>
      <c r="O178" s="112">
        <v>0</v>
      </c>
    </row>
    <row r="179" ht="13.5" customHeight="1" spans="1:15">
      <c r="A179" s="109"/>
      <c r="B179" s="110" t="s">
        <v>494</v>
      </c>
      <c r="C179" s="109"/>
      <c r="D179" s="109"/>
      <c r="E179" s="110" t="s">
        <v>495</v>
      </c>
      <c r="F179" s="109"/>
      <c r="G179" s="111">
        <v>52042.98</v>
      </c>
      <c r="H179" s="112">
        <v>0</v>
      </c>
      <c r="I179" s="112">
        <v>0</v>
      </c>
      <c r="J179" s="112">
        <v>0</v>
      </c>
      <c r="K179" s="112">
        <v>52042.98</v>
      </c>
      <c r="L179" s="112">
        <v>0</v>
      </c>
      <c r="M179" s="112">
        <v>0</v>
      </c>
      <c r="N179" s="112">
        <v>0</v>
      </c>
      <c r="O179" s="112">
        <v>0</v>
      </c>
    </row>
    <row r="180" ht="13.5" customHeight="1" spans="1:15">
      <c r="A180" s="110" t="s">
        <v>344</v>
      </c>
      <c r="B180" s="110" t="s">
        <v>494</v>
      </c>
      <c r="C180" s="110" t="s">
        <v>496</v>
      </c>
      <c r="D180" s="109"/>
      <c r="E180" s="110" t="s">
        <v>497</v>
      </c>
      <c r="F180" s="110" t="s">
        <v>1287</v>
      </c>
      <c r="G180" s="111">
        <v>17347.98</v>
      </c>
      <c r="H180" s="112">
        <v>0</v>
      </c>
      <c r="I180" s="112">
        <v>0</v>
      </c>
      <c r="J180" s="112">
        <v>0</v>
      </c>
      <c r="K180" s="112">
        <v>17347.98</v>
      </c>
      <c r="L180" s="112">
        <v>0</v>
      </c>
      <c r="M180" s="112">
        <v>0</v>
      </c>
      <c r="N180" s="112">
        <v>0</v>
      </c>
      <c r="O180" s="112">
        <v>0</v>
      </c>
    </row>
    <row r="181" ht="13.5" customHeight="1" spans="1:15">
      <c r="A181" s="110" t="s">
        <v>344</v>
      </c>
      <c r="B181" s="110" t="s">
        <v>494</v>
      </c>
      <c r="C181" s="110" t="s">
        <v>498</v>
      </c>
      <c r="D181" s="109"/>
      <c r="E181" s="110" t="s">
        <v>371</v>
      </c>
      <c r="F181" s="110" t="s">
        <v>1288</v>
      </c>
      <c r="G181" s="111">
        <v>34695</v>
      </c>
      <c r="H181" s="112">
        <v>0</v>
      </c>
      <c r="I181" s="112">
        <v>0</v>
      </c>
      <c r="J181" s="112">
        <v>0</v>
      </c>
      <c r="K181" s="112">
        <v>34695</v>
      </c>
      <c r="L181" s="112">
        <v>0</v>
      </c>
      <c r="M181" s="112">
        <v>0</v>
      </c>
      <c r="N181" s="112">
        <v>0</v>
      </c>
      <c r="O181" s="112">
        <v>0</v>
      </c>
    </row>
    <row r="182" ht="13.5" customHeight="1" spans="1:15">
      <c r="A182" s="109"/>
      <c r="B182" s="109"/>
      <c r="C182" s="109"/>
      <c r="D182" s="110" t="s">
        <v>804</v>
      </c>
      <c r="E182" s="110" t="s">
        <v>805</v>
      </c>
      <c r="F182" s="109"/>
      <c r="G182" s="111">
        <v>1699029.92</v>
      </c>
      <c r="H182" s="112">
        <v>526980</v>
      </c>
      <c r="I182" s="112">
        <v>703044</v>
      </c>
      <c r="J182" s="112">
        <v>55290</v>
      </c>
      <c r="K182" s="112">
        <v>276403.92</v>
      </c>
      <c r="L182" s="112">
        <v>0</v>
      </c>
      <c r="M182" s="112">
        <v>0</v>
      </c>
      <c r="N182" s="112">
        <v>70608</v>
      </c>
      <c r="O182" s="112">
        <v>66704</v>
      </c>
    </row>
    <row r="183" ht="13.5" customHeight="1" spans="1:15">
      <c r="A183" s="109"/>
      <c r="B183" s="109"/>
      <c r="C183" s="109"/>
      <c r="D183" s="110" t="s">
        <v>806</v>
      </c>
      <c r="E183" s="110" t="s">
        <v>101</v>
      </c>
      <c r="F183" s="109"/>
      <c r="G183" s="111">
        <v>1699029.92</v>
      </c>
      <c r="H183" s="112">
        <v>526980</v>
      </c>
      <c r="I183" s="112">
        <v>703044</v>
      </c>
      <c r="J183" s="112">
        <v>55290</v>
      </c>
      <c r="K183" s="112">
        <v>276403.92</v>
      </c>
      <c r="L183" s="112">
        <v>0</v>
      </c>
      <c r="M183" s="112">
        <v>0</v>
      </c>
      <c r="N183" s="112">
        <v>70608</v>
      </c>
      <c r="O183" s="112">
        <v>66704</v>
      </c>
    </row>
    <row r="184" ht="13.5" customHeight="1" spans="1:15">
      <c r="A184" s="110" t="s">
        <v>37</v>
      </c>
      <c r="B184" s="109"/>
      <c r="C184" s="109"/>
      <c r="D184" s="109"/>
      <c r="E184" s="110" t="s">
        <v>38</v>
      </c>
      <c r="F184" s="109"/>
      <c r="G184" s="111">
        <v>1682752.4</v>
      </c>
      <c r="H184" s="112">
        <v>526980</v>
      </c>
      <c r="I184" s="112">
        <v>703044</v>
      </c>
      <c r="J184" s="112">
        <v>55290</v>
      </c>
      <c r="K184" s="112">
        <v>260126.4</v>
      </c>
      <c r="L184" s="112">
        <v>0</v>
      </c>
      <c r="M184" s="112">
        <v>0</v>
      </c>
      <c r="N184" s="112">
        <v>70608</v>
      </c>
      <c r="O184" s="112">
        <v>66704</v>
      </c>
    </row>
    <row r="185" ht="13.5" customHeight="1" spans="1:15">
      <c r="A185" s="109"/>
      <c r="B185" s="110" t="s">
        <v>98</v>
      </c>
      <c r="C185" s="109"/>
      <c r="D185" s="109"/>
      <c r="E185" s="110" t="s">
        <v>99</v>
      </c>
      <c r="F185" s="109"/>
      <c r="G185" s="111">
        <v>1682752.4</v>
      </c>
      <c r="H185" s="112">
        <v>526980</v>
      </c>
      <c r="I185" s="112">
        <v>703044</v>
      </c>
      <c r="J185" s="112">
        <v>55290</v>
      </c>
      <c r="K185" s="112">
        <v>260126.4</v>
      </c>
      <c r="L185" s="112">
        <v>0</v>
      </c>
      <c r="M185" s="112">
        <v>0</v>
      </c>
      <c r="N185" s="112">
        <v>70608</v>
      </c>
      <c r="O185" s="112">
        <v>66704</v>
      </c>
    </row>
    <row r="186" ht="13.5" customHeight="1" spans="1:15">
      <c r="A186" s="110" t="s">
        <v>37</v>
      </c>
      <c r="B186" s="110" t="s">
        <v>98</v>
      </c>
      <c r="C186" s="110" t="s">
        <v>100</v>
      </c>
      <c r="D186" s="109"/>
      <c r="E186" s="110" t="s">
        <v>42</v>
      </c>
      <c r="F186" s="110" t="s">
        <v>1286</v>
      </c>
      <c r="G186" s="111">
        <v>260126.4</v>
      </c>
      <c r="H186" s="112">
        <v>0</v>
      </c>
      <c r="I186" s="112">
        <v>0</v>
      </c>
      <c r="J186" s="112">
        <v>0</v>
      </c>
      <c r="K186" s="112">
        <v>260126.4</v>
      </c>
      <c r="L186" s="112">
        <v>0</v>
      </c>
      <c r="M186" s="112">
        <v>0</v>
      </c>
      <c r="N186" s="112">
        <v>0</v>
      </c>
      <c r="O186" s="112">
        <v>0</v>
      </c>
    </row>
    <row r="187" ht="13.5" customHeight="1" spans="1:15">
      <c r="A187" s="110" t="s">
        <v>37</v>
      </c>
      <c r="B187" s="110" t="s">
        <v>98</v>
      </c>
      <c r="C187" s="110" t="s">
        <v>100</v>
      </c>
      <c r="D187" s="109"/>
      <c r="E187" s="110" t="s">
        <v>42</v>
      </c>
      <c r="F187" s="110" t="s">
        <v>1283</v>
      </c>
      <c r="G187" s="111">
        <v>576</v>
      </c>
      <c r="H187" s="112">
        <v>0</v>
      </c>
      <c r="I187" s="112">
        <v>0</v>
      </c>
      <c r="J187" s="112">
        <v>0</v>
      </c>
      <c r="K187" s="112">
        <v>0</v>
      </c>
      <c r="L187" s="112">
        <v>0</v>
      </c>
      <c r="M187" s="112">
        <v>0</v>
      </c>
      <c r="N187" s="112">
        <v>0</v>
      </c>
      <c r="O187" s="112">
        <v>576</v>
      </c>
    </row>
    <row r="188" ht="13.5" customHeight="1" spans="1:15">
      <c r="A188" s="110" t="s">
        <v>37</v>
      </c>
      <c r="B188" s="110" t="s">
        <v>98</v>
      </c>
      <c r="C188" s="110" t="s">
        <v>100</v>
      </c>
      <c r="D188" s="109"/>
      <c r="E188" s="110" t="s">
        <v>42</v>
      </c>
      <c r="F188" s="110" t="s">
        <v>1291</v>
      </c>
      <c r="G188" s="111">
        <v>637152</v>
      </c>
      <c r="H188" s="112">
        <v>248568</v>
      </c>
      <c r="I188" s="112">
        <v>317976</v>
      </c>
      <c r="J188" s="112">
        <v>0</v>
      </c>
      <c r="K188" s="112">
        <v>0</v>
      </c>
      <c r="L188" s="112">
        <v>0</v>
      </c>
      <c r="M188" s="112">
        <v>0</v>
      </c>
      <c r="N188" s="112">
        <v>70608</v>
      </c>
      <c r="O188" s="112">
        <v>0</v>
      </c>
    </row>
    <row r="189" ht="13.5" customHeight="1" spans="1:15">
      <c r="A189" s="110" t="s">
        <v>37</v>
      </c>
      <c r="B189" s="110" t="s">
        <v>98</v>
      </c>
      <c r="C189" s="110" t="s">
        <v>100</v>
      </c>
      <c r="D189" s="109"/>
      <c r="E189" s="110" t="s">
        <v>42</v>
      </c>
      <c r="F189" s="110" t="s">
        <v>1284</v>
      </c>
      <c r="G189" s="111">
        <v>718770</v>
      </c>
      <c r="H189" s="112">
        <v>278412</v>
      </c>
      <c r="I189" s="112">
        <v>385068</v>
      </c>
      <c r="J189" s="112">
        <v>55290</v>
      </c>
      <c r="K189" s="112">
        <v>0</v>
      </c>
      <c r="L189" s="112">
        <v>0</v>
      </c>
      <c r="M189" s="112">
        <v>0</v>
      </c>
      <c r="N189" s="112">
        <v>0</v>
      </c>
      <c r="O189" s="112">
        <v>0</v>
      </c>
    </row>
    <row r="190" ht="13.5" customHeight="1" spans="1:15">
      <c r="A190" s="110" t="s">
        <v>37</v>
      </c>
      <c r="B190" s="110" t="s">
        <v>98</v>
      </c>
      <c r="C190" s="110" t="s">
        <v>100</v>
      </c>
      <c r="D190" s="109"/>
      <c r="E190" s="110" t="s">
        <v>42</v>
      </c>
      <c r="F190" s="110" t="s">
        <v>1285</v>
      </c>
      <c r="G190" s="111">
        <v>66128</v>
      </c>
      <c r="H190" s="112">
        <v>0</v>
      </c>
      <c r="I190" s="112">
        <v>0</v>
      </c>
      <c r="J190" s="112">
        <v>0</v>
      </c>
      <c r="K190" s="112">
        <v>0</v>
      </c>
      <c r="L190" s="112">
        <v>0</v>
      </c>
      <c r="M190" s="112">
        <v>0</v>
      </c>
      <c r="N190" s="112">
        <v>0</v>
      </c>
      <c r="O190" s="112">
        <v>66128</v>
      </c>
    </row>
    <row r="191" ht="13.5" customHeight="1" spans="1:15">
      <c r="A191" s="110" t="s">
        <v>344</v>
      </c>
      <c r="B191" s="109"/>
      <c r="C191" s="109"/>
      <c r="D191" s="109"/>
      <c r="E191" s="110" t="s">
        <v>345</v>
      </c>
      <c r="F191" s="109"/>
      <c r="G191" s="111">
        <v>16277.52</v>
      </c>
      <c r="H191" s="112">
        <v>0</v>
      </c>
      <c r="I191" s="112">
        <v>0</v>
      </c>
      <c r="J191" s="112">
        <v>0</v>
      </c>
      <c r="K191" s="112">
        <v>16277.52</v>
      </c>
      <c r="L191" s="112">
        <v>0</v>
      </c>
      <c r="M191" s="112">
        <v>0</v>
      </c>
      <c r="N191" s="112">
        <v>0</v>
      </c>
      <c r="O191" s="112">
        <v>0</v>
      </c>
    </row>
    <row r="192" ht="13.5" customHeight="1" spans="1:15">
      <c r="A192" s="109"/>
      <c r="B192" s="110" t="s">
        <v>494</v>
      </c>
      <c r="C192" s="109"/>
      <c r="D192" s="109"/>
      <c r="E192" s="110" t="s">
        <v>495</v>
      </c>
      <c r="F192" s="109"/>
      <c r="G192" s="111">
        <v>16277.52</v>
      </c>
      <c r="H192" s="112">
        <v>0</v>
      </c>
      <c r="I192" s="112">
        <v>0</v>
      </c>
      <c r="J192" s="112">
        <v>0</v>
      </c>
      <c r="K192" s="112">
        <v>16277.52</v>
      </c>
      <c r="L192" s="112">
        <v>0</v>
      </c>
      <c r="M192" s="112">
        <v>0</v>
      </c>
      <c r="N192" s="112">
        <v>0</v>
      </c>
      <c r="O192" s="112">
        <v>0</v>
      </c>
    </row>
    <row r="193" ht="13.5" customHeight="1" spans="1:15">
      <c r="A193" s="110" t="s">
        <v>344</v>
      </c>
      <c r="B193" s="110" t="s">
        <v>494</v>
      </c>
      <c r="C193" s="110" t="s">
        <v>498</v>
      </c>
      <c r="D193" s="109"/>
      <c r="E193" s="110" t="s">
        <v>371</v>
      </c>
      <c r="F193" s="110" t="s">
        <v>1288</v>
      </c>
      <c r="G193" s="111">
        <v>13006.32</v>
      </c>
      <c r="H193" s="112">
        <v>0</v>
      </c>
      <c r="I193" s="112">
        <v>0</v>
      </c>
      <c r="J193" s="112">
        <v>0</v>
      </c>
      <c r="K193" s="112">
        <v>13006.32</v>
      </c>
      <c r="L193" s="112">
        <v>0</v>
      </c>
      <c r="M193" s="112">
        <v>0</v>
      </c>
      <c r="N193" s="112">
        <v>0</v>
      </c>
      <c r="O193" s="112">
        <v>0</v>
      </c>
    </row>
    <row r="194" ht="13.5" customHeight="1" spans="1:15">
      <c r="A194" s="110" t="s">
        <v>344</v>
      </c>
      <c r="B194" s="110" t="s">
        <v>494</v>
      </c>
      <c r="C194" s="110" t="s">
        <v>498</v>
      </c>
      <c r="D194" s="109"/>
      <c r="E194" s="110" t="s">
        <v>371</v>
      </c>
      <c r="F194" s="110" t="s">
        <v>1287</v>
      </c>
      <c r="G194" s="111">
        <v>3271.2</v>
      </c>
      <c r="H194" s="112">
        <v>0</v>
      </c>
      <c r="I194" s="112">
        <v>0</v>
      </c>
      <c r="J194" s="112">
        <v>0</v>
      </c>
      <c r="K194" s="112">
        <v>3271.2</v>
      </c>
      <c r="L194" s="112">
        <v>0</v>
      </c>
      <c r="M194" s="112">
        <v>0</v>
      </c>
      <c r="N194" s="112">
        <v>0</v>
      </c>
      <c r="O194" s="112">
        <v>0</v>
      </c>
    </row>
    <row r="195" ht="13.5" customHeight="1" spans="1:15">
      <c r="A195" s="109"/>
      <c r="B195" s="109"/>
      <c r="C195" s="109"/>
      <c r="D195" s="110" t="s">
        <v>807</v>
      </c>
      <c r="E195" s="110" t="s">
        <v>808</v>
      </c>
      <c r="F195" s="109"/>
      <c r="G195" s="111">
        <v>151296453.5</v>
      </c>
      <c r="H195" s="112">
        <v>46184575.2</v>
      </c>
      <c r="I195" s="112">
        <v>43154286.12</v>
      </c>
      <c r="J195" s="112">
        <v>100294</v>
      </c>
      <c r="K195" s="112">
        <v>24218952.18</v>
      </c>
      <c r="L195" s="112">
        <v>0</v>
      </c>
      <c r="M195" s="112">
        <v>0</v>
      </c>
      <c r="N195" s="112">
        <v>23372400</v>
      </c>
      <c r="O195" s="112">
        <v>14265946</v>
      </c>
    </row>
    <row r="196" ht="13.5" customHeight="1" spans="1:15">
      <c r="A196" s="109"/>
      <c r="B196" s="109"/>
      <c r="C196" s="109"/>
      <c r="D196" s="110" t="s">
        <v>809</v>
      </c>
      <c r="E196" s="110" t="s">
        <v>249</v>
      </c>
      <c r="F196" s="109"/>
      <c r="G196" s="111">
        <v>10138682.4</v>
      </c>
      <c r="H196" s="112">
        <v>329184</v>
      </c>
      <c r="I196" s="112">
        <v>450120</v>
      </c>
      <c r="J196" s="112">
        <v>64942</v>
      </c>
      <c r="K196" s="112">
        <v>164080.4</v>
      </c>
      <c r="L196" s="112">
        <v>0</v>
      </c>
      <c r="M196" s="112">
        <v>0</v>
      </c>
      <c r="N196" s="112">
        <v>0</v>
      </c>
      <c r="O196" s="112">
        <v>9130356</v>
      </c>
    </row>
    <row r="197" ht="13.5" customHeight="1" spans="1:15">
      <c r="A197" s="110" t="s">
        <v>244</v>
      </c>
      <c r="B197" s="109"/>
      <c r="C197" s="109"/>
      <c r="D197" s="109"/>
      <c r="E197" s="110" t="s">
        <v>245</v>
      </c>
      <c r="F197" s="109"/>
      <c r="G197" s="111">
        <v>9974602</v>
      </c>
      <c r="H197" s="112">
        <v>329184</v>
      </c>
      <c r="I197" s="112">
        <v>450120</v>
      </c>
      <c r="J197" s="112">
        <v>64942</v>
      </c>
      <c r="K197" s="112">
        <v>0</v>
      </c>
      <c r="L197" s="112">
        <v>0</v>
      </c>
      <c r="M197" s="112">
        <v>0</v>
      </c>
      <c r="N197" s="112">
        <v>0</v>
      </c>
      <c r="O197" s="112">
        <v>9130356</v>
      </c>
    </row>
    <row r="198" ht="13.5" customHeight="1" spans="1:15">
      <c r="A198" s="109"/>
      <c r="B198" s="110" t="s">
        <v>246</v>
      </c>
      <c r="C198" s="109"/>
      <c r="D198" s="109"/>
      <c r="E198" s="110" t="s">
        <v>247</v>
      </c>
      <c r="F198" s="109"/>
      <c r="G198" s="111">
        <v>9974602</v>
      </c>
      <c r="H198" s="112">
        <v>329184</v>
      </c>
      <c r="I198" s="112">
        <v>450120</v>
      </c>
      <c r="J198" s="112">
        <v>64942</v>
      </c>
      <c r="K198" s="112">
        <v>0</v>
      </c>
      <c r="L198" s="112">
        <v>0</v>
      </c>
      <c r="M198" s="112">
        <v>0</v>
      </c>
      <c r="N198" s="112">
        <v>0</v>
      </c>
      <c r="O198" s="112">
        <v>9130356</v>
      </c>
    </row>
    <row r="199" ht="13.5" customHeight="1" spans="1:15">
      <c r="A199" s="110" t="s">
        <v>244</v>
      </c>
      <c r="B199" s="110" t="s">
        <v>246</v>
      </c>
      <c r="C199" s="110" t="s">
        <v>248</v>
      </c>
      <c r="D199" s="109"/>
      <c r="E199" s="110" t="s">
        <v>42</v>
      </c>
      <c r="F199" s="110" t="s">
        <v>1298</v>
      </c>
      <c r="G199" s="111">
        <v>2708400</v>
      </c>
      <c r="H199" s="112">
        <v>0</v>
      </c>
      <c r="I199" s="112">
        <v>0</v>
      </c>
      <c r="J199" s="112">
        <v>0</v>
      </c>
      <c r="K199" s="112">
        <v>0</v>
      </c>
      <c r="L199" s="112">
        <v>0</v>
      </c>
      <c r="M199" s="112">
        <v>0</v>
      </c>
      <c r="N199" s="112">
        <v>0</v>
      </c>
      <c r="O199" s="112">
        <v>2708400</v>
      </c>
    </row>
    <row r="200" ht="13.5" customHeight="1" spans="1:15">
      <c r="A200" s="110" t="s">
        <v>244</v>
      </c>
      <c r="B200" s="110" t="s">
        <v>246</v>
      </c>
      <c r="C200" s="110" t="s">
        <v>248</v>
      </c>
      <c r="D200" s="109"/>
      <c r="E200" s="110" t="s">
        <v>42</v>
      </c>
      <c r="F200" s="110" t="s">
        <v>1299</v>
      </c>
      <c r="G200" s="111">
        <v>756000</v>
      </c>
      <c r="H200" s="112">
        <v>0</v>
      </c>
      <c r="I200" s="112">
        <v>0</v>
      </c>
      <c r="J200" s="112">
        <v>0</v>
      </c>
      <c r="K200" s="112">
        <v>0</v>
      </c>
      <c r="L200" s="112">
        <v>0</v>
      </c>
      <c r="M200" s="112">
        <v>0</v>
      </c>
      <c r="N200" s="112">
        <v>0</v>
      </c>
      <c r="O200" s="112">
        <v>756000</v>
      </c>
    </row>
    <row r="201" ht="13.5" customHeight="1" spans="1:15">
      <c r="A201" s="110" t="s">
        <v>244</v>
      </c>
      <c r="B201" s="110" t="s">
        <v>246</v>
      </c>
      <c r="C201" s="110" t="s">
        <v>248</v>
      </c>
      <c r="D201" s="109"/>
      <c r="E201" s="110" t="s">
        <v>42</v>
      </c>
      <c r="F201" s="110" t="s">
        <v>1300</v>
      </c>
      <c r="G201" s="111">
        <v>360</v>
      </c>
      <c r="H201" s="112">
        <v>0</v>
      </c>
      <c r="I201" s="112">
        <v>0</v>
      </c>
      <c r="J201" s="112">
        <v>0</v>
      </c>
      <c r="K201" s="112">
        <v>0</v>
      </c>
      <c r="L201" s="112">
        <v>0</v>
      </c>
      <c r="M201" s="112">
        <v>0</v>
      </c>
      <c r="N201" s="112">
        <v>0</v>
      </c>
      <c r="O201" s="112">
        <v>360</v>
      </c>
    </row>
    <row r="202" ht="13.5" customHeight="1" spans="1:15">
      <c r="A202" s="110" t="s">
        <v>244</v>
      </c>
      <c r="B202" s="110" t="s">
        <v>246</v>
      </c>
      <c r="C202" s="110" t="s">
        <v>248</v>
      </c>
      <c r="D202" s="109"/>
      <c r="E202" s="110" t="s">
        <v>42</v>
      </c>
      <c r="F202" s="110" t="s">
        <v>1301</v>
      </c>
      <c r="G202" s="111">
        <v>2160000</v>
      </c>
      <c r="H202" s="112">
        <v>0</v>
      </c>
      <c r="I202" s="112">
        <v>0</v>
      </c>
      <c r="J202" s="112">
        <v>0</v>
      </c>
      <c r="K202" s="112">
        <v>0</v>
      </c>
      <c r="L202" s="112">
        <v>0</v>
      </c>
      <c r="M202" s="112">
        <v>0</v>
      </c>
      <c r="N202" s="112">
        <v>0</v>
      </c>
      <c r="O202" s="112">
        <v>2160000</v>
      </c>
    </row>
    <row r="203" ht="13.5" customHeight="1" spans="1:15">
      <c r="A203" s="110" t="s">
        <v>244</v>
      </c>
      <c r="B203" s="110" t="s">
        <v>246</v>
      </c>
      <c r="C203" s="110" t="s">
        <v>248</v>
      </c>
      <c r="D203" s="109"/>
      <c r="E203" s="110" t="s">
        <v>42</v>
      </c>
      <c r="F203" s="110" t="s">
        <v>1284</v>
      </c>
      <c r="G203" s="111">
        <v>844246</v>
      </c>
      <c r="H203" s="112">
        <v>329184</v>
      </c>
      <c r="I203" s="112">
        <v>450120</v>
      </c>
      <c r="J203" s="112">
        <v>64942</v>
      </c>
      <c r="K203" s="112">
        <v>0</v>
      </c>
      <c r="L203" s="112">
        <v>0</v>
      </c>
      <c r="M203" s="112">
        <v>0</v>
      </c>
      <c r="N203" s="112">
        <v>0</v>
      </c>
      <c r="O203" s="112">
        <v>0</v>
      </c>
    </row>
    <row r="204" ht="13.5" customHeight="1" spans="1:15">
      <c r="A204" s="110" t="s">
        <v>244</v>
      </c>
      <c r="B204" s="110" t="s">
        <v>246</v>
      </c>
      <c r="C204" s="110" t="s">
        <v>248</v>
      </c>
      <c r="D204" s="109"/>
      <c r="E204" s="110" t="s">
        <v>42</v>
      </c>
      <c r="F204" s="110" t="s">
        <v>1285</v>
      </c>
      <c r="G204" s="111">
        <v>49596</v>
      </c>
      <c r="H204" s="112">
        <v>0</v>
      </c>
      <c r="I204" s="112">
        <v>0</v>
      </c>
      <c r="J204" s="112">
        <v>0</v>
      </c>
      <c r="K204" s="112">
        <v>0</v>
      </c>
      <c r="L204" s="112">
        <v>0</v>
      </c>
      <c r="M204" s="112">
        <v>0</v>
      </c>
      <c r="N204" s="112">
        <v>0</v>
      </c>
      <c r="O204" s="112">
        <v>49596</v>
      </c>
    </row>
    <row r="205" ht="13.5" customHeight="1" spans="1:15">
      <c r="A205" s="110" t="s">
        <v>244</v>
      </c>
      <c r="B205" s="110" t="s">
        <v>246</v>
      </c>
      <c r="C205" s="110" t="s">
        <v>248</v>
      </c>
      <c r="D205" s="109"/>
      <c r="E205" s="110" t="s">
        <v>42</v>
      </c>
      <c r="F205" s="110" t="s">
        <v>1302</v>
      </c>
      <c r="G205" s="111">
        <v>3456000</v>
      </c>
      <c r="H205" s="112">
        <v>0</v>
      </c>
      <c r="I205" s="112">
        <v>0</v>
      </c>
      <c r="J205" s="112">
        <v>0</v>
      </c>
      <c r="K205" s="112">
        <v>0</v>
      </c>
      <c r="L205" s="112">
        <v>0</v>
      </c>
      <c r="M205" s="112">
        <v>0</v>
      </c>
      <c r="N205" s="112">
        <v>0</v>
      </c>
      <c r="O205" s="112">
        <v>3456000</v>
      </c>
    </row>
    <row r="206" ht="13.5" customHeight="1" spans="1:15">
      <c r="A206" s="110" t="s">
        <v>344</v>
      </c>
      <c r="B206" s="109"/>
      <c r="C206" s="109"/>
      <c r="D206" s="109"/>
      <c r="E206" s="110" t="s">
        <v>345</v>
      </c>
      <c r="F206" s="109"/>
      <c r="G206" s="111">
        <v>164080.4</v>
      </c>
      <c r="H206" s="112">
        <v>0</v>
      </c>
      <c r="I206" s="112">
        <v>0</v>
      </c>
      <c r="J206" s="112">
        <v>0</v>
      </c>
      <c r="K206" s="112">
        <v>164080.4</v>
      </c>
      <c r="L206" s="112">
        <v>0</v>
      </c>
      <c r="M206" s="112">
        <v>0</v>
      </c>
      <c r="N206" s="112">
        <v>0</v>
      </c>
      <c r="O206" s="112">
        <v>0</v>
      </c>
    </row>
    <row r="207" ht="13.5" customHeight="1" spans="1:15">
      <c r="A207" s="109"/>
      <c r="B207" s="110" t="s">
        <v>460</v>
      </c>
      <c r="C207" s="109"/>
      <c r="D207" s="109"/>
      <c r="E207" s="110" t="s">
        <v>369</v>
      </c>
      <c r="F207" s="109"/>
      <c r="G207" s="111">
        <v>155860.8</v>
      </c>
      <c r="H207" s="112">
        <v>0</v>
      </c>
      <c r="I207" s="112">
        <v>0</v>
      </c>
      <c r="J207" s="112">
        <v>0</v>
      </c>
      <c r="K207" s="112">
        <v>155860.8</v>
      </c>
      <c r="L207" s="112">
        <v>0</v>
      </c>
      <c r="M207" s="112">
        <v>0</v>
      </c>
      <c r="N207" s="112">
        <v>0</v>
      </c>
      <c r="O207" s="112">
        <v>0</v>
      </c>
    </row>
    <row r="208" ht="13.5" customHeight="1" spans="1:15">
      <c r="A208" s="110" t="s">
        <v>344</v>
      </c>
      <c r="B208" s="110" t="s">
        <v>460</v>
      </c>
      <c r="C208" s="110" t="s">
        <v>463</v>
      </c>
      <c r="D208" s="109"/>
      <c r="E208" s="110" t="s">
        <v>464</v>
      </c>
      <c r="F208" s="110" t="s">
        <v>1286</v>
      </c>
      <c r="G208" s="111">
        <v>155860.8</v>
      </c>
      <c r="H208" s="112">
        <v>0</v>
      </c>
      <c r="I208" s="112">
        <v>0</v>
      </c>
      <c r="J208" s="112">
        <v>0</v>
      </c>
      <c r="K208" s="112">
        <v>155860.8</v>
      </c>
      <c r="L208" s="112">
        <v>0</v>
      </c>
      <c r="M208" s="112">
        <v>0</v>
      </c>
      <c r="N208" s="112">
        <v>0</v>
      </c>
      <c r="O208" s="112">
        <v>0</v>
      </c>
    </row>
    <row r="209" ht="13.5" customHeight="1" spans="1:15">
      <c r="A209" s="109"/>
      <c r="B209" s="110" t="s">
        <v>494</v>
      </c>
      <c r="C209" s="109"/>
      <c r="D209" s="109"/>
      <c r="E209" s="110" t="s">
        <v>495</v>
      </c>
      <c r="F209" s="109"/>
      <c r="G209" s="111">
        <v>8219.6</v>
      </c>
      <c r="H209" s="112">
        <v>0</v>
      </c>
      <c r="I209" s="112">
        <v>0</v>
      </c>
      <c r="J209" s="112">
        <v>0</v>
      </c>
      <c r="K209" s="112">
        <v>8219.6</v>
      </c>
      <c r="L209" s="112">
        <v>0</v>
      </c>
      <c r="M209" s="112">
        <v>0</v>
      </c>
      <c r="N209" s="112">
        <v>0</v>
      </c>
      <c r="O209" s="112">
        <v>0</v>
      </c>
    </row>
    <row r="210" ht="13.5" customHeight="1" spans="1:15">
      <c r="A210" s="110" t="s">
        <v>344</v>
      </c>
      <c r="B210" s="110" t="s">
        <v>494</v>
      </c>
      <c r="C210" s="110" t="s">
        <v>496</v>
      </c>
      <c r="D210" s="109"/>
      <c r="E210" s="110" t="s">
        <v>497</v>
      </c>
      <c r="F210" s="110" t="s">
        <v>1287</v>
      </c>
      <c r="G210" s="111">
        <v>426.6</v>
      </c>
      <c r="H210" s="112">
        <v>0</v>
      </c>
      <c r="I210" s="112">
        <v>0</v>
      </c>
      <c r="J210" s="112">
        <v>0</v>
      </c>
      <c r="K210" s="112">
        <v>426.6</v>
      </c>
      <c r="L210" s="112">
        <v>0</v>
      </c>
      <c r="M210" s="112">
        <v>0</v>
      </c>
      <c r="N210" s="112">
        <v>0</v>
      </c>
      <c r="O210" s="112">
        <v>0</v>
      </c>
    </row>
    <row r="211" ht="13.5" customHeight="1" spans="1:15">
      <c r="A211" s="110" t="s">
        <v>344</v>
      </c>
      <c r="B211" s="110" t="s">
        <v>494</v>
      </c>
      <c r="C211" s="110" t="s">
        <v>498</v>
      </c>
      <c r="D211" s="109"/>
      <c r="E211" s="110" t="s">
        <v>371</v>
      </c>
      <c r="F211" s="110" t="s">
        <v>1288</v>
      </c>
      <c r="G211" s="111">
        <v>7793</v>
      </c>
      <c r="H211" s="112">
        <v>0</v>
      </c>
      <c r="I211" s="112">
        <v>0</v>
      </c>
      <c r="J211" s="112">
        <v>0</v>
      </c>
      <c r="K211" s="112">
        <v>7793</v>
      </c>
      <c r="L211" s="112">
        <v>0</v>
      </c>
      <c r="M211" s="112">
        <v>0</v>
      </c>
      <c r="N211" s="112">
        <v>0</v>
      </c>
      <c r="O211" s="112">
        <v>0</v>
      </c>
    </row>
    <row r="212" ht="13.5" customHeight="1" spans="1:15">
      <c r="A212" s="109"/>
      <c r="B212" s="109"/>
      <c r="C212" s="109"/>
      <c r="D212" s="110" t="s">
        <v>810</v>
      </c>
      <c r="E212" s="110" t="s">
        <v>281</v>
      </c>
      <c r="F212" s="109"/>
      <c r="G212" s="111">
        <v>3331468.76</v>
      </c>
      <c r="H212" s="112">
        <v>1145742</v>
      </c>
      <c r="I212" s="112">
        <v>1245360</v>
      </c>
      <c r="J212" s="112">
        <v>35352</v>
      </c>
      <c r="K212" s="112">
        <v>573332.76</v>
      </c>
      <c r="L212" s="112">
        <v>0</v>
      </c>
      <c r="M212" s="112">
        <v>0</v>
      </c>
      <c r="N212" s="112">
        <v>214950</v>
      </c>
      <c r="O212" s="112">
        <v>116732</v>
      </c>
    </row>
    <row r="213" ht="13.5" customHeight="1" spans="1:15">
      <c r="A213" s="110" t="s">
        <v>244</v>
      </c>
      <c r="B213" s="109"/>
      <c r="C213" s="109"/>
      <c r="D213" s="109"/>
      <c r="E213" s="110" t="s">
        <v>245</v>
      </c>
      <c r="F213" s="109"/>
      <c r="G213" s="111">
        <v>2758136</v>
      </c>
      <c r="H213" s="112">
        <v>1145742</v>
      </c>
      <c r="I213" s="112">
        <v>1245360</v>
      </c>
      <c r="J213" s="112">
        <v>35352</v>
      </c>
      <c r="K213" s="112">
        <v>0</v>
      </c>
      <c r="L213" s="112">
        <v>0</v>
      </c>
      <c r="M213" s="112">
        <v>0</v>
      </c>
      <c r="N213" s="112">
        <v>214950</v>
      </c>
      <c r="O213" s="112">
        <v>116732</v>
      </c>
    </row>
    <row r="214" ht="13.5" customHeight="1" spans="1:15">
      <c r="A214" s="109"/>
      <c r="B214" s="110" t="s">
        <v>250</v>
      </c>
      <c r="C214" s="109"/>
      <c r="D214" s="109"/>
      <c r="E214" s="110" t="s">
        <v>251</v>
      </c>
      <c r="F214" s="109"/>
      <c r="G214" s="111">
        <v>2758136</v>
      </c>
      <c r="H214" s="112">
        <v>1145742</v>
      </c>
      <c r="I214" s="112">
        <v>1245360</v>
      </c>
      <c r="J214" s="112">
        <v>35352</v>
      </c>
      <c r="K214" s="112">
        <v>0</v>
      </c>
      <c r="L214" s="112">
        <v>0</v>
      </c>
      <c r="M214" s="112">
        <v>0</v>
      </c>
      <c r="N214" s="112">
        <v>214950</v>
      </c>
      <c r="O214" s="112">
        <v>116732</v>
      </c>
    </row>
    <row r="215" ht="13.5" customHeight="1" spans="1:15">
      <c r="A215" s="110" t="s">
        <v>244</v>
      </c>
      <c r="B215" s="110" t="s">
        <v>250</v>
      </c>
      <c r="C215" s="110" t="s">
        <v>279</v>
      </c>
      <c r="D215" s="109"/>
      <c r="E215" s="110" t="s">
        <v>280</v>
      </c>
      <c r="F215" s="110" t="s">
        <v>1292</v>
      </c>
      <c r="G215" s="111">
        <v>1008</v>
      </c>
      <c r="H215" s="112">
        <v>0</v>
      </c>
      <c r="I215" s="112">
        <v>0</v>
      </c>
      <c r="J215" s="112">
        <v>0</v>
      </c>
      <c r="K215" s="112">
        <v>0</v>
      </c>
      <c r="L215" s="112">
        <v>0</v>
      </c>
      <c r="M215" s="112">
        <v>0</v>
      </c>
      <c r="N215" s="112">
        <v>0</v>
      </c>
      <c r="O215" s="112">
        <v>1008</v>
      </c>
    </row>
    <row r="216" ht="13.5" customHeight="1" spans="1:15">
      <c r="A216" s="110" t="s">
        <v>244</v>
      </c>
      <c r="B216" s="110" t="s">
        <v>250</v>
      </c>
      <c r="C216" s="110" t="s">
        <v>279</v>
      </c>
      <c r="D216" s="109"/>
      <c r="E216" s="110" t="s">
        <v>280</v>
      </c>
      <c r="F216" s="110" t="s">
        <v>1291</v>
      </c>
      <c r="G216" s="111">
        <v>2181828</v>
      </c>
      <c r="H216" s="112">
        <v>974298</v>
      </c>
      <c r="I216" s="112">
        <v>992580</v>
      </c>
      <c r="J216" s="112">
        <v>0</v>
      </c>
      <c r="K216" s="112">
        <v>0</v>
      </c>
      <c r="L216" s="112">
        <v>0</v>
      </c>
      <c r="M216" s="112">
        <v>0</v>
      </c>
      <c r="N216" s="112">
        <v>214950</v>
      </c>
      <c r="O216" s="112">
        <v>0</v>
      </c>
    </row>
    <row r="217" ht="13.5" customHeight="1" spans="1:15">
      <c r="A217" s="110" t="s">
        <v>244</v>
      </c>
      <c r="B217" s="110" t="s">
        <v>250</v>
      </c>
      <c r="C217" s="110" t="s">
        <v>279</v>
      </c>
      <c r="D217" s="109"/>
      <c r="E217" s="110" t="s">
        <v>280</v>
      </c>
      <c r="F217" s="110" t="s">
        <v>1303</v>
      </c>
      <c r="G217" s="111">
        <v>90926</v>
      </c>
      <c r="H217" s="112">
        <v>0</v>
      </c>
      <c r="I217" s="112">
        <v>0</v>
      </c>
      <c r="J217" s="112">
        <v>0</v>
      </c>
      <c r="K217" s="112">
        <v>0</v>
      </c>
      <c r="L217" s="112">
        <v>0</v>
      </c>
      <c r="M217" s="112">
        <v>0</v>
      </c>
      <c r="N217" s="112">
        <v>0</v>
      </c>
      <c r="O217" s="112">
        <v>90926</v>
      </c>
    </row>
    <row r="218" ht="13.5" customHeight="1" spans="1:15">
      <c r="A218" s="110" t="s">
        <v>244</v>
      </c>
      <c r="B218" s="110" t="s">
        <v>250</v>
      </c>
      <c r="C218" s="110" t="s">
        <v>279</v>
      </c>
      <c r="D218" s="109"/>
      <c r="E218" s="110" t="s">
        <v>280</v>
      </c>
      <c r="F218" s="110" t="s">
        <v>1284</v>
      </c>
      <c r="G218" s="111">
        <v>459576</v>
      </c>
      <c r="H218" s="112">
        <v>171444</v>
      </c>
      <c r="I218" s="112">
        <v>252780</v>
      </c>
      <c r="J218" s="112">
        <v>35352</v>
      </c>
      <c r="K218" s="112">
        <v>0</v>
      </c>
      <c r="L218" s="112">
        <v>0</v>
      </c>
      <c r="M218" s="112">
        <v>0</v>
      </c>
      <c r="N218" s="112">
        <v>0</v>
      </c>
      <c r="O218" s="112">
        <v>0</v>
      </c>
    </row>
    <row r="219" ht="13.5" customHeight="1" spans="1:15">
      <c r="A219" s="110" t="s">
        <v>244</v>
      </c>
      <c r="B219" s="110" t="s">
        <v>250</v>
      </c>
      <c r="C219" s="110" t="s">
        <v>279</v>
      </c>
      <c r="D219" s="109"/>
      <c r="E219" s="110" t="s">
        <v>280</v>
      </c>
      <c r="F219" s="110" t="s">
        <v>1285</v>
      </c>
      <c r="G219" s="111">
        <v>24798</v>
      </c>
      <c r="H219" s="112">
        <v>0</v>
      </c>
      <c r="I219" s="112">
        <v>0</v>
      </c>
      <c r="J219" s="112">
        <v>0</v>
      </c>
      <c r="K219" s="112">
        <v>0</v>
      </c>
      <c r="L219" s="112">
        <v>0</v>
      </c>
      <c r="M219" s="112">
        <v>0</v>
      </c>
      <c r="N219" s="112">
        <v>0</v>
      </c>
      <c r="O219" s="112">
        <v>24798</v>
      </c>
    </row>
    <row r="220" ht="13.5" customHeight="1" spans="1:15">
      <c r="A220" s="110" t="s">
        <v>344</v>
      </c>
      <c r="B220" s="109"/>
      <c r="C220" s="109"/>
      <c r="D220" s="109"/>
      <c r="E220" s="110" t="s">
        <v>345</v>
      </c>
      <c r="F220" s="109"/>
      <c r="G220" s="111">
        <v>573332.76</v>
      </c>
      <c r="H220" s="112">
        <v>0</v>
      </c>
      <c r="I220" s="112">
        <v>0</v>
      </c>
      <c r="J220" s="112">
        <v>0</v>
      </c>
      <c r="K220" s="112">
        <v>573332.76</v>
      </c>
      <c r="L220" s="112">
        <v>0</v>
      </c>
      <c r="M220" s="112">
        <v>0</v>
      </c>
      <c r="N220" s="112">
        <v>0</v>
      </c>
      <c r="O220" s="112">
        <v>0</v>
      </c>
    </row>
    <row r="221" ht="13.5" customHeight="1" spans="1:15">
      <c r="A221" s="109"/>
      <c r="B221" s="110" t="s">
        <v>460</v>
      </c>
      <c r="C221" s="109"/>
      <c r="D221" s="109"/>
      <c r="E221" s="110" t="s">
        <v>369</v>
      </c>
      <c r="F221" s="109"/>
      <c r="G221" s="111">
        <v>521210.4</v>
      </c>
      <c r="H221" s="112">
        <v>0</v>
      </c>
      <c r="I221" s="112">
        <v>0</v>
      </c>
      <c r="J221" s="112">
        <v>0</v>
      </c>
      <c r="K221" s="112">
        <v>521210.4</v>
      </c>
      <c r="L221" s="112">
        <v>0</v>
      </c>
      <c r="M221" s="112">
        <v>0</v>
      </c>
      <c r="N221" s="112">
        <v>0</v>
      </c>
      <c r="O221" s="112">
        <v>0</v>
      </c>
    </row>
    <row r="222" ht="13.5" customHeight="1" spans="1:15">
      <c r="A222" s="110" t="s">
        <v>344</v>
      </c>
      <c r="B222" s="110" t="s">
        <v>460</v>
      </c>
      <c r="C222" s="110" t="s">
        <v>463</v>
      </c>
      <c r="D222" s="109"/>
      <c r="E222" s="110" t="s">
        <v>464</v>
      </c>
      <c r="F222" s="110" t="s">
        <v>1286</v>
      </c>
      <c r="G222" s="111">
        <v>521210.4</v>
      </c>
      <c r="H222" s="112">
        <v>0</v>
      </c>
      <c r="I222" s="112">
        <v>0</v>
      </c>
      <c r="J222" s="112">
        <v>0</v>
      </c>
      <c r="K222" s="112">
        <v>521210.4</v>
      </c>
      <c r="L222" s="112">
        <v>0</v>
      </c>
      <c r="M222" s="112">
        <v>0</v>
      </c>
      <c r="N222" s="112">
        <v>0</v>
      </c>
      <c r="O222" s="112">
        <v>0</v>
      </c>
    </row>
    <row r="223" ht="13.5" customHeight="1" spans="1:15">
      <c r="A223" s="109"/>
      <c r="B223" s="110" t="s">
        <v>494</v>
      </c>
      <c r="C223" s="109"/>
      <c r="D223" s="109"/>
      <c r="E223" s="110" t="s">
        <v>495</v>
      </c>
      <c r="F223" s="109"/>
      <c r="G223" s="111">
        <v>52122.36</v>
      </c>
      <c r="H223" s="112">
        <v>0</v>
      </c>
      <c r="I223" s="112">
        <v>0</v>
      </c>
      <c r="J223" s="112">
        <v>0</v>
      </c>
      <c r="K223" s="112">
        <v>52122.36</v>
      </c>
      <c r="L223" s="112">
        <v>0</v>
      </c>
      <c r="M223" s="112">
        <v>0</v>
      </c>
      <c r="N223" s="112">
        <v>0</v>
      </c>
      <c r="O223" s="112">
        <v>0</v>
      </c>
    </row>
    <row r="224" ht="13.5" customHeight="1" spans="1:15">
      <c r="A224" s="110" t="s">
        <v>344</v>
      </c>
      <c r="B224" s="110" t="s">
        <v>494</v>
      </c>
      <c r="C224" s="110" t="s">
        <v>496</v>
      </c>
      <c r="D224" s="109"/>
      <c r="E224" s="110" t="s">
        <v>497</v>
      </c>
      <c r="F224" s="110" t="s">
        <v>1287</v>
      </c>
      <c r="G224" s="111">
        <v>26061.84</v>
      </c>
      <c r="H224" s="112">
        <v>0</v>
      </c>
      <c r="I224" s="112">
        <v>0</v>
      </c>
      <c r="J224" s="112">
        <v>0</v>
      </c>
      <c r="K224" s="112">
        <v>26061.84</v>
      </c>
      <c r="L224" s="112">
        <v>0</v>
      </c>
      <c r="M224" s="112">
        <v>0</v>
      </c>
      <c r="N224" s="112">
        <v>0</v>
      </c>
      <c r="O224" s="112">
        <v>0</v>
      </c>
    </row>
    <row r="225" ht="13.5" customHeight="1" spans="1:15">
      <c r="A225" s="110" t="s">
        <v>344</v>
      </c>
      <c r="B225" s="110" t="s">
        <v>494</v>
      </c>
      <c r="C225" s="110" t="s">
        <v>498</v>
      </c>
      <c r="D225" s="109"/>
      <c r="E225" s="110" t="s">
        <v>371</v>
      </c>
      <c r="F225" s="110" t="s">
        <v>1288</v>
      </c>
      <c r="G225" s="111">
        <v>26060.52</v>
      </c>
      <c r="H225" s="112">
        <v>0</v>
      </c>
      <c r="I225" s="112">
        <v>0</v>
      </c>
      <c r="J225" s="112">
        <v>0</v>
      </c>
      <c r="K225" s="112">
        <v>26060.52</v>
      </c>
      <c r="L225" s="112">
        <v>0</v>
      </c>
      <c r="M225" s="112">
        <v>0</v>
      </c>
      <c r="N225" s="112">
        <v>0</v>
      </c>
      <c r="O225" s="112">
        <v>0</v>
      </c>
    </row>
    <row r="226" ht="13.5" customHeight="1" spans="1:15">
      <c r="A226" s="109"/>
      <c r="B226" s="109"/>
      <c r="C226" s="109"/>
      <c r="D226" s="110" t="s">
        <v>1213</v>
      </c>
      <c r="E226" s="110" t="s">
        <v>257</v>
      </c>
      <c r="F226" s="109"/>
      <c r="G226" s="111">
        <v>11922856.57</v>
      </c>
      <c r="H226" s="112">
        <v>3977394</v>
      </c>
      <c r="I226" s="112">
        <v>4507260</v>
      </c>
      <c r="J226" s="112">
        <v>0</v>
      </c>
      <c r="K226" s="112">
        <v>2033082.57</v>
      </c>
      <c r="L226" s="112">
        <v>0</v>
      </c>
      <c r="M226" s="112">
        <v>0</v>
      </c>
      <c r="N226" s="112">
        <v>971544</v>
      </c>
      <c r="O226" s="112">
        <v>433576</v>
      </c>
    </row>
    <row r="227" ht="13.5" customHeight="1" spans="1:15">
      <c r="A227" s="110" t="s">
        <v>244</v>
      </c>
      <c r="B227" s="109"/>
      <c r="C227" s="109"/>
      <c r="D227" s="109"/>
      <c r="E227" s="110" t="s">
        <v>245</v>
      </c>
      <c r="F227" s="109"/>
      <c r="G227" s="111">
        <v>9889774</v>
      </c>
      <c r="H227" s="112">
        <v>3977394</v>
      </c>
      <c r="I227" s="112">
        <v>4507260</v>
      </c>
      <c r="J227" s="112">
        <v>0</v>
      </c>
      <c r="K227" s="112">
        <v>0</v>
      </c>
      <c r="L227" s="112">
        <v>0</v>
      </c>
      <c r="M227" s="112">
        <v>0</v>
      </c>
      <c r="N227" s="112">
        <v>971544</v>
      </c>
      <c r="O227" s="112">
        <v>433576</v>
      </c>
    </row>
    <row r="228" ht="13.5" customHeight="1" spans="1:15">
      <c r="A228" s="109"/>
      <c r="B228" s="110" t="s">
        <v>250</v>
      </c>
      <c r="C228" s="109"/>
      <c r="D228" s="109"/>
      <c r="E228" s="110" t="s">
        <v>251</v>
      </c>
      <c r="F228" s="109"/>
      <c r="G228" s="111">
        <v>9889774</v>
      </c>
      <c r="H228" s="112">
        <v>3977394</v>
      </c>
      <c r="I228" s="112">
        <v>4507260</v>
      </c>
      <c r="J228" s="112">
        <v>0</v>
      </c>
      <c r="K228" s="112">
        <v>0</v>
      </c>
      <c r="L228" s="112">
        <v>0</v>
      </c>
      <c r="M228" s="112">
        <v>0</v>
      </c>
      <c r="N228" s="112">
        <v>971544</v>
      </c>
      <c r="O228" s="112">
        <v>433576</v>
      </c>
    </row>
    <row r="229" ht="13.5" customHeight="1" spans="1:15">
      <c r="A229" s="110" t="s">
        <v>244</v>
      </c>
      <c r="B229" s="110" t="s">
        <v>250</v>
      </c>
      <c r="C229" s="110" t="s">
        <v>255</v>
      </c>
      <c r="D229" s="109"/>
      <c r="E229" s="110" t="s">
        <v>256</v>
      </c>
      <c r="F229" s="110" t="s">
        <v>1300</v>
      </c>
      <c r="G229" s="111">
        <v>3744</v>
      </c>
      <c r="H229" s="112">
        <v>0</v>
      </c>
      <c r="I229" s="112">
        <v>0</v>
      </c>
      <c r="J229" s="112">
        <v>0</v>
      </c>
      <c r="K229" s="112">
        <v>0</v>
      </c>
      <c r="L229" s="112">
        <v>0</v>
      </c>
      <c r="M229" s="112">
        <v>0</v>
      </c>
      <c r="N229" s="112">
        <v>0</v>
      </c>
      <c r="O229" s="112">
        <v>3744</v>
      </c>
    </row>
    <row r="230" ht="13.5" customHeight="1" spans="1:15">
      <c r="A230" s="110" t="s">
        <v>244</v>
      </c>
      <c r="B230" s="110" t="s">
        <v>250</v>
      </c>
      <c r="C230" s="110" t="s">
        <v>255</v>
      </c>
      <c r="D230" s="109"/>
      <c r="E230" s="110" t="s">
        <v>256</v>
      </c>
      <c r="F230" s="110" t="s">
        <v>1291</v>
      </c>
      <c r="G230" s="111">
        <v>9456198</v>
      </c>
      <c r="H230" s="112">
        <v>3977394</v>
      </c>
      <c r="I230" s="112">
        <v>4507260</v>
      </c>
      <c r="J230" s="112">
        <v>0</v>
      </c>
      <c r="K230" s="112">
        <v>0</v>
      </c>
      <c r="L230" s="112">
        <v>0</v>
      </c>
      <c r="M230" s="112">
        <v>0</v>
      </c>
      <c r="N230" s="112">
        <v>971544</v>
      </c>
      <c r="O230" s="112">
        <v>0</v>
      </c>
    </row>
    <row r="231" ht="13.5" customHeight="1" spans="1:15">
      <c r="A231" s="110" t="s">
        <v>244</v>
      </c>
      <c r="B231" s="110" t="s">
        <v>250</v>
      </c>
      <c r="C231" s="110" t="s">
        <v>255</v>
      </c>
      <c r="D231" s="109"/>
      <c r="E231" s="110" t="s">
        <v>256</v>
      </c>
      <c r="F231" s="110" t="s">
        <v>1303</v>
      </c>
      <c r="G231" s="111">
        <v>429832</v>
      </c>
      <c r="H231" s="112">
        <v>0</v>
      </c>
      <c r="I231" s="112">
        <v>0</v>
      </c>
      <c r="J231" s="112">
        <v>0</v>
      </c>
      <c r="K231" s="112">
        <v>0</v>
      </c>
      <c r="L231" s="112">
        <v>0</v>
      </c>
      <c r="M231" s="112">
        <v>0</v>
      </c>
      <c r="N231" s="112">
        <v>0</v>
      </c>
      <c r="O231" s="112">
        <v>429832</v>
      </c>
    </row>
    <row r="232" ht="13.5" customHeight="1" spans="1:15">
      <c r="A232" s="110" t="s">
        <v>344</v>
      </c>
      <c r="B232" s="109"/>
      <c r="C232" s="109"/>
      <c r="D232" s="109"/>
      <c r="E232" s="110" t="s">
        <v>345</v>
      </c>
      <c r="F232" s="109"/>
      <c r="G232" s="111">
        <v>2033082.57</v>
      </c>
      <c r="H232" s="112">
        <v>0</v>
      </c>
      <c r="I232" s="112">
        <v>0</v>
      </c>
      <c r="J232" s="112">
        <v>0</v>
      </c>
      <c r="K232" s="112">
        <v>2033082.57</v>
      </c>
      <c r="L232" s="112">
        <v>0</v>
      </c>
      <c r="M232" s="112">
        <v>0</v>
      </c>
      <c r="N232" s="112">
        <v>0</v>
      </c>
      <c r="O232" s="112">
        <v>0</v>
      </c>
    </row>
    <row r="233" ht="13.5" customHeight="1" spans="1:15">
      <c r="A233" s="109"/>
      <c r="B233" s="110" t="s">
        <v>460</v>
      </c>
      <c r="C233" s="109"/>
      <c r="D233" s="109"/>
      <c r="E233" s="110" t="s">
        <v>369</v>
      </c>
      <c r="F233" s="109"/>
      <c r="G233" s="111">
        <v>1891239.6</v>
      </c>
      <c r="H233" s="112">
        <v>0</v>
      </c>
      <c r="I233" s="112">
        <v>0</v>
      </c>
      <c r="J233" s="112">
        <v>0</v>
      </c>
      <c r="K233" s="112">
        <v>1891239.6</v>
      </c>
      <c r="L233" s="112">
        <v>0</v>
      </c>
      <c r="M233" s="112">
        <v>0</v>
      </c>
      <c r="N233" s="112">
        <v>0</v>
      </c>
      <c r="O233" s="112">
        <v>0</v>
      </c>
    </row>
    <row r="234" ht="13.5" customHeight="1" spans="1:15">
      <c r="A234" s="110" t="s">
        <v>344</v>
      </c>
      <c r="B234" s="110" t="s">
        <v>460</v>
      </c>
      <c r="C234" s="110" t="s">
        <v>463</v>
      </c>
      <c r="D234" s="109"/>
      <c r="E234" s="110" t="s">
        <v>464</v>
      </c>
      <c r="F234" s="110" t="s">
        <v>1286</v>
      </c>
      <c r="G234" s="111">
        <v>1891239.6</v>
      </c>
      <c r="H234" s="112">
        <v>0</v>
      </c>
      <c r="I234" s="112">
        <v>0</v>
      </c>
      <c r="J234" s="112">
        <v>0</v>
      </c>
      <c r="K234" s="112">
        <v>1891239.6</v>
      </c>
      <c r="L234" s="112">
        <v>0</v>
      </c>
      <c r="M234" s="112">
        <v>0</v>
      </c>
      <c r="N234" s="112">
        <v>0</v>
      </c>
      <c r="O234" s="112">
        <v>0</v>
      </c>
    </row>
    <row r="235" ht="13.5" customHeight="1" spans="1:15">
      <c r="A235" s="109"/>
      <c r="B235" s="110" t="s">
        <v>494</v>
      </c>
      <c r="C235" s="109"/>
      <c r="D235" s="109"/>
      <c r="E235" s="110" t="s">
        <v>495</v>
      </c>
      <c r="F235" s="109"/>
      <c r="G235" s="111">
        <v>141842.97</v>
      </c>
      <c r="H235" s="112">
        <v>0</v>
      </c>
      <c r="I235" s="112">
        <v>0</v>
      </c>
      <c r="J235" s="112">
        <v>0</v>
      </c>
      <c r="K235" s="112">
        <v>141842.97</v>
      </c>
      <c r="L235" s="112">
        <v>0</v>
      </c>
      <c r="M235" s="112">
        <v>0</v>
      </c>
      <c r="N235" s="112">
        <v>0</v>
      </c>
      <c r="O235" s="112">
        <v>0</v>
      </c>
    </row>
    <row r="236" ht="13.5" customHeight="1" spans="1:15">
      <c r="A236" s="110" t="s">
        <v>344</v>
      </c>
      <c r="B236" s="110" t="s">
        <v>494</v>
      </c>
      <c r="C236" s="110" t="s">
        <v>496</v>
      </c>
      <c r="D236" s="109"/>
      <c r="E236" s="110" t="s">
        <v>497</v>
      </c>
      <c r="F236" s="110" t="s">
        <v>1287</v>
      </c>
      <c r="G236" s="111">
        <v>47280.99</v>
      </c>
      <c r="H236" s="112">
        <v>0</v>
      </c>
      <c r="I236" s="112">
        <v>0</v>
      </c>
      <c r="J236" s="112">
        <v>0</v>
      </c>
      <c r="K236" s="112">
        <v>47280.99</v>
      </c>
      <c r="L236" s="112">
        <v>0</v>
      </c>
      <c r="M236" s="112">
        <v>0</v>
      </c>
      <c r="N236" s="112">
        <v>0</v>
      </c>
      <c r="O236" s="112">
        <v>0</v>
      </c>
    </row>
    <row r="237" ht="13.5" customHeight="1" spans="1:15">
      <c r="A237" s="110" t="s">
        <v>344</v>
      </c>
      <c r="B237" s="110" t="s">
        <v>494</v>
      </c>
      <c r="C237" s="110" t="s">
        <v>498</v>
      </c>
      <c r="D237" s="109"/>
      <c r="E237" s="110" t="s">
        <v>371</v>
      </c>
      <c r="F237" s="110" t="s">
        <v>1288</v>
      </c>
      <c r="G237" s="111">
        <v>94561.98</v>
      </c>
      <c r="H237" s="112">
        <v>0</v>
      </c>
      <c r="I237" s="112">
        <v>0</v>
      </c>
      <c r="J237" s="112">
        <v>0</v>
      </c>
      <c r="K237" s="112">
        <v>94561.98</v>
      </c>
      <c r="L237" s="112">
        <v>0</v>
      </c>
      <c r="M237" s="112">
        <v>0</v>
      </c>
      <c r="N237" s="112">
        <v>0</v>
      </c>
      <c r="O237" s="112">
        <v>0</v>
      </c>
    </row>
    <row r="238" ht="13.5" customHeight="1" spans="1:15">
      <c r="A238" s="109"/>
      <c r="B238" s="109"/>
      <c r="C238" s="109"/>
      <c r="D238" s="110" t="s">
        <v>1215</v>
      </c>
      <c r="E238" s="110" t="s">
        <v>258</v>
      </c>
      <c r="F238" s="109"/>
      <c r="G238" s="111">
        <v>10685653.04</v>
      </c>
      <c r="H238" s="112">
        <v>3625368</v>
      </c>
      <c r="I238" s="112">
        <v>3983472</v>
      </c>
      <c r="J238" s="112">
        <v>0</v>
      </c>
      <c r="K238" s="112">
        <v>1821062.04</v>
      </c>
      <c r="L238" s="112">
        <v>0</v>
      </c>
      <c r="M238" s="112">
        <v>0</v>
      </c>
      <c r="N238" s="112">
        <v>861216</v>
      </c>
      <c r="O238" s="112">
        <v>394535</v>
      </c>
    </row>
    <row r="239" ht="13.5" customHeight="1" spans="1:15">
      <c r="A239" s="110" t="s">
        <v>244</v>
      </c>
      <c r="B239" s="109"/>
      <c r="C239" s="109"/>
      <c r="D239" s="109"/>
      <c r="E239" s="110" t="s">
        <v>245</v>
      </c>
      <c r="F239" s="109"/>
      <c r="G239" s="111">
        <v>8864591</v>
      </c>
      <c r="H239" s="112">
        <v>3625368</v>
      </c>
      <c r="I239" s="112">
        <v>3983472</v>
      </c>
      <c r="J239" s="112">
        <v>0</v>
      </c>
      <c r="K239" s="112">
        <v>0</v>
      </c>
      <c r="L239" s="112">
        <v>0</v>
      </c>
      <c r="M239" s="112">
        <v>0</v>
      </c>
      <c r="N239" s="112">
        <v>861216</v>
      </c>
      <c r="O239" s="112">
        <v>394535</v>
      </c>
    </row>
    <row r="240" ht="13.5" customHeight="1" spans="1:15">
      <c r="A240" s="109"/>
      <c r="B240" s="110" t="s">
        <v>250</v>
      </c>
      <c r="C240" s="109"/>
      <c r="D240" s="109"/>
      <c r="E240" s="110" t="s">
        <v>251</v>
      </c>
      <c r="F240" s="109"/>
      <c r="G240" s="111">
        <v>8864591</v>
      </c>
      <c r="H240" s="112">
        <v>3625368</v>
      </c>
      <c r="I240" s="112">
        <v>3983472</v>
      </c>
      <c r="J240" s="112">
        <v>0</v>
      </c>
      <c r="K240" s="112">
        <v>0</v>
      </c>
      <c r="L240" s="112">
        <v>0</v>
      </c>
      <c r="M240" s="112">
        <v>0</v>
      </c>
      <c r="N240" s="112">
        <v>861216</v>
      </c>
      <c r="O240" s="112">
        <v>394535</v>
      </c>
    </row>
    <row r="241" ht="13.5" customHeight="1" spans="1:15">
      <c r="A241" s="110" t="s">
        <v>244</v>
      </c>
      <c r="B241" s="110" t="s">
        <v>250</v>
      </c>
      <c r="C241" s="110" t="s">
        <v>255</v>
      </c>
      <c r="D241" s="109"/>
      <c r="E241" s="110" t="s">
        <v>256</v>
      </c>
      <c r="F241" s="110" t="s">
        <v>1283</v>
      </c>
      <c r="G241" s="111">
        <v>3276</v>
      </c>
      <c r="H241" s="112">
        <v>0</v>
      </c>
      <c r="I241" s="112">
        <v>0</v>
      </c>
      <c r="J241" s="112">
        <v>0</v>
      </c>
      <c r="K241" s="112">
        <v>0</v>
      </c>
      <c r="L241" s="112">
        <v>0</v>
      </c>
      <c r="M241" s="112">
        <v>0</v>
      </c>
      <c r="N241" s="112">
        <v>0</v>
      </c>
      <c r="O241" s="112">
        <v>3276</v>
      </c>
    </row>
    <row r="242" ht="13.5" customHeight="1" spans="1:15">
      <c r="A242" s="110" t="s">
        <v>244</v>
      </c>
      <c r="B242" s="110" t="s">
        <v>250</v>
      </c>
      <c r="C242" s="110" t="s">
        <v>255</v>
      </c>
      <c r="D242" s="109"/>
      <c r="E242" s="110" t="s">
        <v>256</v>
      </c>
      <c r="F242" s="110" t="s">
        <v>1292</v>
      </c>
      <c r="G242" s="111">
        <v>15156</v>
      </c>
      <c r="H242" s="112">
        <v>0</v>
      </c>
      <c r="I242" s="112">
        <v>0</v>
      </c>
      <c r="J242" s="112">
        <v>0</v>
      </c>
      <c r="K242" s="112">
        <v>0</v>
      </c>
      <c r="L242" s="112">
        <v>0</v>
      </c>
      <c r="M242" s="112">
        <v>0</v>
      </c>
      <c r="N242" s="112">
        <v>0</v>
      </c>
      <c r="O242" s="112">
        <v>15156</v>
      </c>
    </row>
    <row r="243" ht="13.5" customHeight="1" spans="1:15">
      <c r="A243" s="110" t="s">
        <v>244</v>
      </c>
      <c r="B243" s="110" t="s">
        <v>250</v>
      </c>
      <c r="C243" s="110" t="s">
        <v>255</v>
      </c>
      <c r="D243" s="109"/>
      <c r="E243" s="110" t="s">
        <v>256</v>
      </c>
      <c r="F243" s="110" t="s">
        <v>1291</v>
      </c>
      <c r="G243" s="111">
        <v>8470056</v>
      </c>
      <c r="H243" s="112">
        <v>3625368</v>
      </c>
      <c r="I243" s="112">
        <v>3983472</v>
      </c>
      <c r="J243" s="112">
        <v>0</v>
      </c>
      <c r="K243" s="112">
        <v>0</v>
      </c>
      <c r="L243" s="112">
        <v>0</v>
      </c>
      <c r="M243" s="112">
        <v>0</v>
      </c>
      <c r="N243" s="112">
        <v>861216</v>
      </c>
      <c r="O243" s="112">
        <v>0</v>
      </c>
    </row>
    <row r="244" ht="13.5" customHeight="1" spans="1:15">
      <c r="A244" s="110" t="s">
        <v>244</v>
      </c>
      <c r="B244" s="110" t="s">
        <v>250</v>
      </c>
      <c r="C244" s="110" t="s">
        <v>255</v>
      </c>
      <c r="D244" s="109"/>
      <c r="E244" s="110" t="s">
        <v>256</v>
      </c>
      <c r="F244" s="110" t="s">
        <v>1303</v>
      </c>
      <c r="G244" s="111">
        <v>376103</v>
      </c>
      <c r="H244" s="112">
        <v>0</v>
      </c>
      <c r="I244" s="112">
        <v>0</v>
      </c>
      <c r="J244" s="112">
        <v>0</v>
      </c>
      <c r="K244" s="112">
        <v>0</v>
      </c>
      <c r="L244" s="112">
        <v>0</v>
      </c>
      <c r="M244" s="112">
        <v>0</v>
      </c>
      <c r="N244" s="112">
        <v>0</v>
      </c>
      <c r="O244" s="112">
        <v>376103</v>
      </c>
    </row>
    <row r="245" ht="13.5" customHeight="1" spans="1:15">
      <c r="A245" s="110" t="s">
        <v>344</v>
      </c>
      <c r="B245" s="109"/>
      <c r="C245" s="109"/>
      <c r="D245" s="109"/>
      <c r="E245" s="110" t="s">
        <v>345</v>
      </c>
      <c r="F245" s="109"/>
      <c r="G245" s="111">
        <v>1821062.04</v>
      </c>
      <c r="H245" s="112">
        <v>0</v>
      </c>
      <c r="I245" s="112">
        <v>0</v>
      </c>
      <c r="J245" s="112">
        <v>0</v>
      </c>
      <c r="K245" s="112">
        <v>1821062.04</v>
      </c>
      <c r="L245" s="112">
        <v>0</v>
      </c>
      <c r="M245" s="112">
        <v>0</v>
      </c>
      <c r="N245" s="112">
        <v>0</v>
      </c>
      <c r="O245" s="112">
        <v>0</v>
      </c>
    </row>
    <row r="246" ht="13.5" customHeight="1" spans="1:15">
      <c r="A246" s="109"/>
      <c r="B246" s="110" t="s">
        <v>460</v>
      </c>
      <c r="C246" s="109"/>
      <c r="D246" s="109"/>
      <c r="E246" s="110" t="s">
        <v>369</v>
      </c>
      <c r="F246" s="109"/>
      <c r="G246" s="111">
        <v>1694011.2</v>
      </c>
      <c r="H246" s="112">
        <v>0</v>
      </c>
      <c r="I246" s="112">
        <v>0</v>
      </c>
      <c r="J246" s="112">
        <v>0</v>
      </c>
      <c r="K246" s="112">
        <v>1694011.2</v>
      </c>
      <c r="L246" s="112">
        <v>0</v>
      </c>
      <c r="M246" s="112">
        <v>0</v>
      </c>
      <c r="N246" s="112">
        <v>0</v>
      </c>
      <c r="O246" s="112">
        <v>0</v>
      </c>
    </row>
    <row r="247" ht="13.5" customHeight="1" spans="1:15">
      <c r="A247" s="110" t="s">
        <v>344</v>
      </c>
      <c r="B247" s="110" t="s">
        <v>460</v>
      </c>
      <c r="C247" s="110" t="s">
        <v>463</v>
      </c>
      <c r="D247" s="109"/>
      <c r="E247" s="110" t="s">
        <v>464</v>
      </c>
      <c r="F247" s="110" t="s">
        <v>1286</v>
      </c>
      <c r="G247" s="111">
        <v>1694011.2</v>
      </c>
      <c r="H247" s="112">
        <v>0</v>
      </c>
      <c r="I247" s="112">
        <v>0</v>
      </c>
      <c r="J247" s="112">
        <v>0</v>
      </c>
      <c r="K247" s="112">
        <v>1694011.2</v>
      </c>
      <c r="L247" s="112">
        <v>0</v>
      </c>
      <c r="M247" s="112">
        <v>0</v>
      </c>
      <c r="N247" s="112">
        <v>0</v>
      </c>
      <c r="O247" s="112">
        <v>0</v>
      </c>
    </row>
    <row r="248" ht="13.5" customHeight="1" spans="1:15">
      <c r="A248" s="109"/>
      <c r="B248" s="110" t="s">
        <v>494</v>
      </c>
      <c r="C248" s="109"/>
      <c r="D248" s="109"/>
      <c r="E248" s="110" t="s">
        <v>495</v>
      </c>
      <c r="F248" s="109"/>
      <c r="G248" s="111">
        <v>127050.84</v>
      </c>
      <c r="H248" s="112">
        <v>0</v>
      </c>
      <c r="I248" s="112">
        <v>0</v>
      </c>
      <c r="J248" s="112">
        <v>0</v>
      </c>
      <c r="K248" s="112">
        <v>127050.84</v>
      </c>
      <c r="L248" s="112">
        <v>0</v>
      </c>
      <c r="M248" s="112">
        <v>0</v>
      </c>
      <c r="N248" s="112">
        <v>0</v>
      </c>
      <c r="O248" s="112">
        <v>0</v>
      </c>
    </row>
    <row r="249" ht="13.5" customHeight="1" spans="1:15">
      <c r="A249" s="110" t="s">
        <v>344</v>
      </c>
      <c r="B249" s="110" t="s">
        <v>494</v>
      </c>
      <c r="C249" s="110" t="s">
        <v>496</v>
      </c>
      <c r="D249" s="109"/>
      <c r="E249" s="110" t="s">
        <v>497</v>
      </c>
      <c r="F249" s="110" t="s">
        <v>1287</v>
      </c>
      <c r="G249" s="111">
        <v>42350.28</v>
      </c>
      <c r="H249" s="112">
        <v>0</v>
      </c>
      <c r="I249" s="112">
        <v>0</v>
      </c>
      <c r="J249" s="112">
        <v>0</v>
      </c>
      <c r="K249" s="112">
        <v>42350.28</v>
      </c>
      <c r="L249" s="112">
        <v>0</v>
      </c>
      <c r="M249" s="112">
        <v>0</v>
      </c>
      <c r="N249" s="112">
        <v>0</v>
      </c>
      <c r="O249" s="112">
        <v>0</v>
      </c>
    </row>
    <row r="250" ht="13.5" customHeight="1" spans="1:15">
      <c r="A250" s="110" t="s">
        <v>344</v>
      </c>
      <c r="B250" s="110" t="s">
        <v>494</v>
      </c>
      <c r="C250" s="110" t="s">
        <v>498</v>
      </c>
      <c r="D250" s="109"/>
      <c r="E250" s="110" t="s">
        <v>371</v>
      </c>
      <c r="F250" s="110" t="s">
        <v>1288</v>
      </c>
      <c r="G250" s="111">
        <v>84700.56</v>
      </c>
      <c r="H250" s="112">
        <v>0</v>
      </c>
      <c r="I250" s="112">
        <v>0</v>
      </c>
      <c r="J250" s="112">
        <v>0</v>
      </c>
      <c r="K250" s="112">
        <v>84700.56</v>
      </c>
      <c r="L250" s="112">
        <v>0</v>
      </c>
      <c r="M250" s="112">
        <v>0</v>
      </c>
      <c r="N250" s="112">
        <v>0</v>
      </c>
      <c r="O250" s="112">
        <v>0</v>
      </c>
    </row>
    <row r="251" ht="13.5" customHeight="1" spans="1:15">
      <c r="A251" s="109"/>
      <c r="B251" s="109"/>
      <c r="C251" s="109"/>
      <c r="D251" s="110" t="s">
        <v>1216</v>
      </c>
      <c r="E251" s="110" t="s">
        <v>259</v>
      </c>
      <c r="F251" s="109"/>
      <c r="G251" s="111">
        <v>3198493</v>
      </c>
      <c r="H251" s="112">
        <v>1120200</v>
      </c>
      <c r="I251" s="112">
        <v>1171764</v>
      </c>
      <c r="J251" s="112">
        <v>0</v>
      </c>
      <c r="K251" s="112">
        <v>546807</v>
      </c>
      <c r="L251" s="112">
        <v>0</v>
      </c>
      <c r="M251" s="112">
        <v>0</v>
      </c>
      <c r="N251" s="112">
        <v>251328</v>
      </c>
      <c r="O251" s="112">
        <v>108394</v>
      </c>
    </row>
    <row r="252" ht="13.5" customHeight="1" spans="1:15">
      <c r="A252" s="110" t="s">
        <v>244</v>
      </c>
      <c r="B252" s="109"/>
      <c r="C252" s="109"/>
      <c r="D252" s="109"/>
      <c r="E252" s="110" t="s">
        <v>245</v>
      </c>
      <c r="F252" s="109"/>
      <c r="G252" s="111">
        <v>2651686</v>
      </c>
      <c r="H252" s="112">
        <v>1120200</v>
      </c>
      <c r="I252" s="112">
        <v>1171764</v>
      </c>
      <c r="J252" s="112">
        <v>0</v>
      </c>
      <c r="K252" s="112">
        <v>0</v>
      </c>
      <c r="L252" s="112">
        <v>0</v>
      </c>
      <c r="M252" s="112">
        <v>0</v>
      </c>
      <c r="N252" s="112">
        <v>251328</v>
      </c>
      <c r="O252" s="112">
        <v>108394</v>
      </c>
    </row>
    <row r="253" ht="13.5" customHeight="1" spans="1:15">
      <c r="A253" s="109"/>
      <c r="B253" s="110" t="s">
        <v>250</v>
      </c>
      <c r="C253" s="109"/>
      <c r="D253" s="109"/>
      <c r="E253" s="110" t="s">
        <v>251</v>
      </c>
      <c r="F253" s="109"/>
      <c r="G253" s="111">
        <v>2651686</v>
      </c>
      <c r="H253" s="112">
        <v>1120200</v>
      </c>
      <c r="I253" s="112">
        <v>1171764</v>
      </c>
      <c r="J253" s="112">
        <v>0</v>
      </c>
      <c r="K253" s="112">
        <v>0</v>
      </c>
      <c r="L253" s="112">
        <v>0</v>
      </c>
      <c r="M253" s="112">
        <v>0</v>
      </c>
      <c r="N253" s="112">
        <v>251328</v>
      </c>
      <c r="O253" s="112">
        <v>108394</v>
      </c>
    </row>
    <row r="254" ht="13.5" customHeight="1" spans="1:15">
      <c r="A254" s="110" t="s">
        <v>244</v>
      </c>
      <c r="B254" s="110" t="s">
        <v>250</v>
      </c>
      <c r="C254" s="110" t="s">
        <v>255</v>
      </c>
      <c r="D254" s="109"/>
      <c r="E254" s="110" t="s">
        <v>256</v>
      </c>
      <c r="F254" s="110" t="s">
        <v>1283</v>
      </c>
      <c r="G254" s="111">
        <v>936</v>
      </c>
      <c r="H254" s="112">
        <v>0</v>
      </c>
      <c r="I254" s="112">
        <v>0</v>
      </c>
      <c r="J254" s="112">
        <v>0</v>
      </c>
      <c r="K254" s="112">
        <v>0</v>
      </c>
      <c r="L254" s="112">
        <v>0</v>
      </c>
      <c r="M254" s="112">
        <v>0</v>
      </c>
      <c r="N254" s="112">
        <v>0</v>
      </c>
      <c r="O254" s="112">
        <v>936</v>
      </c>
    </row>
    <row r="255" ht="13.5" customHeight="1" spans="1:15">
      <c r="A255" s="110" t="s">
        <v>244</v>
      </c>
      <c r="B255" s="110" t="s">
        <v>250</v>
      </c>
      <c r="C255" s="110" t="s">
        <v>255</v>
      </c>
      <c r="D255" s="109"/>
      <c r="E255" s="110" t="s">
        <v>256</v>
      </c>
      <c r="F255" s="110" t="s">
        <v>1291</v>
      </c>
      <c r="G255" s="111">
        <v>2543292</v>
      </c>
      <c r="H255" s="112">
        <v>1120200</v>
      </c>
      <c r="I255" s="112">
        <v>1171764</v>
      </c>
      <c r="J255" s="112">
        <v>0</v>
      </c>
      <c r="K255" s="112">
        <v>0</v>
      </c>
      <c r="L255" s="112">
        <v>0</v>
      </c>
      <c r="M255" s="112">
        <v>0</v>
      </c>
      <c r="N255" s="112">
        <v>251328</v>
      </c>
      <c r="O255" s="112">
        <v>0</v>
      </c>
    </row>
    <row r="256" ht="13.5" customHeight="1" spans="1:15">
      <c r="A256" s="110" t="s">
        <v>244</v>
      </c>
      <c r="B256" s="110" t="s">
        <v>250</v>
      </c>
      <c r="C256" s="110" t="s">
        <v>255</v>
      </c>
      <c r="D256" s="109"/>
      <c r="E256" s="110" t="s">
        <v>256</v>
      </c>
      <c r="F256" s="110" t="s">
        <v>1303</v>
      </c>
      <c r="G256" s="111">
        <v>107458</v>
      </c>
      <c r="H256" s="112">
        <v>0</v>
      </c>
      <c r="I256" s="112">
        <v>0</v>
      </c>
      <c r="J256" s="112">
        <v>0</v>
      </c>
      <c r="K256" s="112">
        <v>0</v>
      </c>
      <c r="L256" s="112">
        <v>0</v>
      </c>
      <c r="M256" s="112">
        <v>0</v>
      </c>
      <c r="N256" s="112">
        <v>0</v>
      </c>
      <c r="O256" s="112">
        <v>107458</v>
      </c>
    </row>
    <row r="257" ht="13.5" customHeight="1" spans="1:15">
      <c r="A257" s="110" t="s">
        <v>344</v>
      </c>
      <c r="B257" s="109"/>
      <c r="C257" s="109"/>
      <c r="D257" s="109"/>
      <c r="E257" s="110" t="s">
        <v>345</v>
      </c>
      <c r="F257" s="109"/>
      <c r="G257" s="111">
        <v>546807</v>
      </c>
      <c r="H257" s="112">
        <v>0</v>
      </c>
      <c r="I257" s="112">
        <v>0</v>
      </c>
      <c r="J257" s="112">
        <v>0</v>
      </c>
      <c r="K257" s="112">
        <v>546807</v>
      </c>
      <c r="L257" s="112">
        <v>0</v>
      </c>
      <c r="M257" s="112">
        <v>0</v>
      </c>
      <c r="N257" s="112">
        <v>0</v>
      </c>
      <c r="O257" s="112">
        <v>0</v>
      </c>
    </row>
    <row r="258" ht="13.5" customHeight="1" spans="1:15">
      <c r="A258" s="109"/>
      <c r="B258" s="110" t="s">
        <v>460</v>
      </c>
      <c r="C258" s="109"/>
      <c r="D258" s="109"/>
      <c r="E258" s="110" t="s">
        <v>369</v>
      </c>
      <c r="F258" s="109"/>
      <c r="G258" s="111">
        <v>508658</v>
      </c>
      <c r="H258" s="112">
        <v>0</v>
      </c>
      <c r="I258" s="112">
        <v>0</v>
      </c>
      <c r="J258" s="112">
        <v>0</v>
      </c>
      <c r="K258" s="112">
        <v>508658</v>
      </c>
      <c r="L258" s="112">
        <v>0</v>
      </c>
      <c r="M258" s="112">
        <v>0</v>
      </c>
      <c r="N258" s="112">
        <v>0</v>
      </c>
      <c r="O258" s="112">
        <v>0</v>
      </c>
    </row>
    <row r="259" ht="13.5" customHeight="1" spans="1:15">
      <c r="A259" s="110" t="s">
        <v>344</v>
      </c>
      <c r="B259" s="110" t="s">
        <v>460</v>
      </c>
      <c r="C259" s="110" t="s">
        <v>463</v>
      </c>
      <c r="D259" s="109"/>
      <c r="E259" s="110" t="s">
        <v>464</v>
      </c>
      <c r="F259" s="110" t="s">
        <v>1286</v>
      </c>
      <c r="G259" s="111">
        <v>508658</v>
      </c>
      <c r="H259" s="112">
        <v>0</v>
      </c>
      <c r="I259" s="112">
        <v>0</v>
      </c>
      <c r="J259" s="112">
        <v>0</v>
      </c>
      <c r="K259" s="112">
        <v>508658</v>
      </c>
      <c r="L259" s="112">
        <v>0</v>
      </c>
      <c r="M259" s="112">
        <v>0</v>
      </c>
      <c r="N259" s="112">
        <v>0</v>
      </c>
      <c r="O259" s="112">
        <v>0</v>
      </c>
    </row>
    <row r="260" ht="13.5" customHeight="1" spans="1:15">
      <c r="A260" s="109"/>
      <c r="B260" s="110" t="s">
        <v>494</v>
      </c>
      <c r="C260" s="109"/>
      <c r="D260" s="109"/>
      <c r="E260" s="110" t="s">
        <v>495</v>
      </c>
      <c r="F260" s="109"/>
      <c r="G260" s="111">
        <v>38149</v>
      </c>
      <c r="H260" s="112">
        <v>0</v>
      </c>
      <c r="I260" s="112">
        <v>0</v>
      </c>
      <c r="J260" s="112">
        <v>0</v>
      </c>
      <c r="K260" s="112">
        <v>38149</v>
      </c>
      <c r="L260" s="112">
        <v>0</v>
      </c>
      <c r="M260" s="112">
        <v>0</v>
      </c>
      <c r="N260" s="112">
        <v>0</v>
      </c>
      <c r="O260" s="112">
        <v>0</v>
      </c>
    </row>
    <row r="261" ht="13.5" customHeight="1" spans="1:15">
      <c r="A261" s="110" t="s">
        <v>344</v>
      </c>
      <c r="B261" s="110" t="s">
        <v>494</v>
      </c>
      <c r="C261" s="110" t="s">
        <v>496</v>
      </c>
      <c r="D261" s="109"/>
      <c r="E261" s="110" t="s">
        <v>497</v>
      </c>
      <c r="F261" s="110" t="s">
        <v>1287</v>
      </c>
      <c r="G261" s="111">
        <v>12716</v>
      </c>
      <c r="H261" s="112">
        <v>0</v>
      </c>
      <c r="I261" s="112">
        <v>0</v>
      </c>
      <c r="J261" s="112">
        <v>0</v>
      </c>
      <c r="K261" s="112">
        <v>12716</v>
      </c>
      <c r="L261" s="112">
        <v>0</v>
      </c>
      <c r="M261" s="112">
        <v>0</v>
      </c>
      <c r="N261" s="112">
        <v>0</v>
      </c>
      <c r="O261" s="112">
        <v>0</v>
      </c>
    </row>
    <row r="262" ht="13.5" customHeight="1" spans="1:15">
      <c r="A262" s="110" t="s">
        <v>344</v>
      </c>
      <c r="B262" s="110" t="s">
        <v>494</v>
      </c>
      <c r="C262" s="110" t="s">
        <v>498</v>
      </c>
      <c r="D262" s="109"/>
      <c r="E262" s="110" t="s">
        <v>371</v>
      </c>
      <c r="F262" s="110" t="s">
        <v>1288</v>
      </c>
      <c r="G262" s="111">
        <v>25433</v>
      </c>
      <c r="H262" s="112">
        <v>0</v>
      </c>
      <c r="I262" s="112">
        <v>0</v>
      </c>
      <c r="J262" s="112">
        <v>0</v>
      </c>
      <c r="K262" s="112">
        <v>25433</v>
      </c>
      <c r="L262" s="112">
        <v>0</v>
      </c>
      <c r="M262" s="112">
        <v>0</v>
      </c>
      <c r="N262" s="112">
        <v>0</v>
      </c>
      <c r="O262" s="112">
        <v>0</v>
      </c>
    </row>
    <row r="263" ht="13.5" customHeight="1" spans="1:15">
      <c r="A263" s="109"/>
      <c r="B263" s="109"/>
      <c r="C263" s="109"/>
      <c r="D263" s="110" t="s">
        <v>1217</v>
      </c>
      <c r="E263" s="110" t="s">
        <v>260</v>
      </c>
      <c r="F263" s="109"/>
      <c r="G263" s="111">
        <v>15787475.23</v>
      </c>
      <c r="H263" s="112">
        <v>5307342</v>
      </c>
      <c r="I263" s="112">
        <v>2792154</v>
      </c>
      <c r="J263" s="112">
        <v>0</v>
      </c>
      <c r="K263" s="112">
        <v>2692600.23</v>
      </c>
      <c r="L263" s="112">
        <v>0</v>
      </c>
      <c r="M263" s="112">
        <v>0</v>
      </c>
      <c r="N263" s="112">
        <v>4424226</v>
      </c>
      <c r="O263" s="112">
        <v>571153</v>
      </c>
    </row>
    <row r="264" ht="13.5" customHeight="1" spans="1:15">
      <c r="A264" s="110" t="s">
        <v>244</v>
      </c>
      <c r="B264" s="109"/>
      <c r="C264" s="109"/>
      <c r="D264" s="109"/>
      <c r="E264" s="110" t="s">
        <v>245</v>
      </c>
      <c r="F264" s="109"/>
      <c r="G264" s="111">
        <v>13094875</v>
      </c>
      <c r="H264" s="112">
        <v>5307342</v>
      </c>
      <c r="I264" s="112">
        <v>2792154</v>
      </c>
      <c r="J264" s="112">
        <v>0</v>
      </c>
      <c r="K264" s="112">
        <v>0</v>
      </c>
      <c r="L264" s="112">
        <v>0</v>
      </c>
      <c r="M264" s="112">
        <v>0</v>
      </c>
      <c r="N264" s="112">
        <v>4424226</v>
      </c>
      <c r="O264" s="112">
        <v>571153</v>
      </c>
    </row>
    <row r="265" ht="13.5" customHeight="1" spans="1:15">
      <c r="A265" s="109"/>
      <c r="B265" s="110" t="s">
        <v>250</v>
      </c>
      <c r="C265" s="109"/>
      <c r="D265" s="109"/>
      <c r="E265" s="110" t="s">
        <v>251</v>
      </c>
      <c r="F265" s="109"/>
      <c r="G265" s="111">
        <v>13094875</v>
      </c>
      <c r="H265" s="112">
        <v>5307342</v>
      </c>
      <c r="I265" s="112">
        <v>2792154</v>
      </c>
      <c r="J265" s="112">
        <v>0</v>
      </c>
      <c r="K265" s="112">
        <v>0</v>
      </c>
      <c r="L265" s="112">
        <v>0</v>
      </c>
      <c r="M265" s="112">
        <v>0</v>
      </c>
      <c r="N265" s="112">
        <v>4424226</v>
      </c>
      <c r="O265" s="112">
        <v>571153</v>
      </c>
    </row>
    <row r="266" ht="13.5" customHeight="1" spans="1:15">
      <c r="A266" s="110" t="s">
        <v>244</v>
      </c>
      <c r="B266" s="110" t="s">
        <v>250</v>
      </c>
      <c r="C266" s="110" t="s">
        <v>255</v>
      </c>
      <c r="D266" s="109"/>
      <c r="E266" s="110" t="s">
        <v>256</v>
      </c>
      <c r="F266" s="110" t="s">
        <v>1283</v>
      </c>
      <c r="G266" s="111">
        <v>4932</v>
      </c>
      <c r="H266" s="112">
        <v>0</v>
      </c>
      <c r="I266" s="112">
        <v>0</v>
      </c>
      <c r="J266" s="112">
        <v>0</v>
      </c>
      <c r="K266" s="112">
        <v>0</v>
      </c>
      <c r="L266" s="112">
        <v>0</v>
      </c>
      <c r="M266" s="112">
        <v>0</v>
      </c>
      <c r="N266" s="112">
        <v>0</v>
      </c>
      <c r="O266" s="112">
        <v>4932</v>
      </c>
    </row>
    <row r="267" ht="13.5" customHeight="1" spans="1:15">
      <c r="A267" s="110" t="s">
        <v>244</v>
      </c>
      <c r="B267" s="110" t="s">
        <v>250</v>
      </c>
      <c r="C267" s="110" t="s">
        <v>255</v>
      </c>
      <c r="D267" s="109"/>
      <c r="E267" s="110" t="s">
        <v>256</v>
      </c>
      <c r="F267" s="110" t="s">
        <v>1291</v>
      </c>
      <c r="G267" s="111">
        <v>12523722</v>
      </c>
      <c r="H267" s="112">
        <v>5307342</v>
      </c>
      <c r="I267" s="112">
        <v>2792154</v>
      </c>
      <c r="J267" s="112">
        <v>0</v>
      </c>
      <c r="K267" s="112">
        <v>0</v>
      </c>
      <c r="L267" s="112">
        <v>0</v>
      </c>
      <c r="M267" s="112">
        <v>0</v>
      </c>
      <c r="N267" s="112">
        <v>4424226</v>
      </c>
      <c r="O267" s="112">
        <v>0</v>
      </c>
    </row>
    <row r="268" ht="13.5" customHeight="1" spans="1:15">
      <c r="A268" s="110" t="s">
        <v>244</v>
      </c>
      <c r="B268" s="110" t="s">
        <v>250</v>
      </c>
      <c r="C268" s="110" t="s">
        <v>255</v>
      </c>
      <c r="D268" s="109"/>
      <c r="E268" s="110" t="s">
        <v>256</v>
      </c>
      <c r="F268" s="110" t="s">
        <v>1303</v>
      </c>
      <c r="G268" s="111">
        <v>566221</v>
      </c>
      <c r="H268" s="112">
        <v>0</v>
      </c>
      <c r="I268" s="112">
        <v>0</v>
      </c>
      <c r="J268" s="112">
        <v>0</v>
      </c>
      <c r="K268" s="112">
        <v>0</v>
      </c>
      <c r="L268" s="112">
        <v>0</v>
      </c>
      <c r="M268" s="112">
        <v>0</v>
      </c>
      <c r="N268" s="112">
        <v>0</v>
      </c>
      <c r="O268" s="112">
        <v>566221</v>
      </c>
    </row>
    <row r="269" ht="13.5" customHeight="1" spans="1:15">
      <c r="A269" s="110" t="s">
        <v>344</v>
      </c>
      <c r="B269" s="109"/>
      <c r="C269" s="109"/>
      <c r="D269" s="109"/>
      <c r="E269" s="110" t="s">
        <v>345</v>
      </c>
      <c r="F269" s="109"/>
      <c r="G269" s="111">
        <v>2692600.23</v>
      </c>
      <c r="H269" s="112">
        <v>0</v>
      </c>
      <c r="I269" s="112">
        <v>0</v>
      </c>
      <c r="J269" s="112">
        <v>0</v>
      </c>
      <c r="K269" s="112">
        <v>2692600.23</v>
      </c>
      <c r="L269" s="112">
        <v>0</v>
      </c>
      <c r="M269" s="112">
        <v>0</v>
      </c>
      <c r="N269" s="112">
        <v>0</v>
      </c>
      <c r="O269" s="112">
        <v>0</v>
      </c>
    </row>
    <row r="270" ht="13.5" customHeight="1" spans="1:15">
      <c r="A270" s="109"/>
      <c r="B270" s="110" t="s">
        <v>460</v>
      </c>
      <c r="C270" s="109"/>
      <c r="D270" s="109"/>
      <c r="E270" s="110" t="s">
        <v>369</v>
      </c>
      <c r="F270" s="109"/>
      <c r="G270" s="111">
        <v>2504744.4</v>
      </c>
      <c r="H270" s="112">
        <v>0</v>
      </c>
      <c r="I270" s="112">
        <v>0</v>
      </c>
      <c r="J270" s="112">
        <v>0</v>
      </c>
      <c r="K270" s="112">
        <v>2504744.4</v>
      </c>
      <c r="L270" s="112">
        <v>0</v>
      </c>
      <c r="M270" s="112">
        <v>0</v>
      </c>
      <c r="N270" s="112">
        <v>0</v>
      </c>
      <c r="O270" s="112">
        <v>0</v>
      </c>
    </row>
    <row r="271" ht="13.5" customHeight="1" spans="1:15">
      <c r="A271" s="110" t="s">
        <v>344</v>
      </c>
      <c r="B271" s="110" t="s">
        <v>460</v>
      </c>
      <c r="C271" s="110" t="s">
        <v>463</v>
      </c>
      <c r="D271" s="109"/>
      <c r="E271" s="110" t="s">
        <v>464</v>
      </c>
      <c r="F271" s="110" t="s">
        <v>1286</v>
      </c>
      <c r="G271" s="111">
        <v>2504744.4</v>
      </c>
      <c r="H271" s="112">
        <v>0</v>
      </c>
      <c r="I271" s="112">
        <v>0</v>
      </c>
      <c r="J271" s="112">
        <v>0</v>
      </c>
      <c r="K271" s="112">
        <v>2504744.4</v>
      </c>
      <c r="L271" s="112">
        <v>0</v>
      </c>
      <c r="M271" s="112">
        <v>0</v>
      </c>
      <c r="N271" s="112">
        <v>0</v>
      </c>
      <c r="O271" s="112">
        <v>0</v>
      </c>
    </row>
    <row r="272" ht="13.5" customHeight="1" spans="1:15">
      <c r="A272" s="109"/>
      <c r="B272" s="110" t="s">
        <v>494</v>
      </c>
      <c r="C272" s="109"/>
      <c r="D272" s="109"/>
      <c r="E272" s="110" t="s">
        <v>495</v>
      </c>
      <c r="F272" s="109"/>
      <c r="G272" s="111">
        <v>187855.83</v>
      </c>
      <c r="H272" s="112">
        <v>0</v>
      </c>
      <c r="I272" s="112">
        <v>0</v>
      </c>
      <c r="J272" s="112">
        <v>0</v>
      </c>
      <c r="K272" s="112">
        <v>187855.83</v>
      </c>
      <c r="L272" s="112">
        <v>0</v>
      </c>
      <c r="M272" s="112">
        <v>0</v>
      </c>
      <c r="N272" s="112">
        <v>0</v>
      </c>
      <c r="O272" s="112">
        <v>0</v>
      </c>
    </row>
    <row r="273" ht="13.5" customHeight="1" spans="1:15">
      <c r="A273" s="110" t="s">
        <v>344</v>
      </c>
      <c r="B273" s="110" t="s">
        <v>494</v>
      </c>
      <c r="C273" s="110" t="s">
        <v>496</v>
      </c>
      <c r="D273" s="109"/>
      <c r="E273" s="110" t="s">
        <v>497</v>
      </c>
      <c r="F273" s="110" t="s">
        <v>1287</v>
      </c>
      <c r="G273" s="111">
        <v>62618.61</v>
      </c>
      <c r="H273" s="112">
        <v>0</v>
      </c>
      <c r="I273" s="112">
        <v>0</v>
      </c>
      <c r="J273" s="112">
        <v>0</v>
      </c>
      <c r="K273" s="112">
        <v>62618.61</v>
      </c>
      <c r="L273" s="112">
        <v>0</v>
      </c>
      <c r="M273" s="112">
        <v>0</v>
      </c>
      <c r="N273" s="112">
        <v>0</v>
      </c>
      <c r="O273" s="112">
        <v>0</v>
      </c>
    </row>
    <row r="274" ht="13.5" customHeight="1" spans="1:15">
      <c r="A274" s="110" t="s">
        <v>344</v>
      </c>
      <c r="B274" s="110" t="s">
        <v>494</v>
      </c>
      <c r="C274" s="110" t="s">
        <v>498</v>
      </c>
      <c r="D274" s="109"/>
      <c r="E274" s="110" t="s">
        <v>371</v>
      </c>
      <c r="F274" s="110" t="s">
        <v>1288</v>
      </c>
      <c r="G274" s="111">
        <v>125237.22</v>
      </c>
      <c r="H274" s="112">
        <v>0</v>
      </c>
      <c r="I274" s="112">
        <v>0</v>
      </c>
      <c r="J274" s="112">
        <v>0</v>
      </c>
      <c r="K274" s="112">
        <v>125237.22</v>
      </c>
      <c r="L274" s="112">
        <v>0</v>
      </c>
      <c r="M274" s="112">
        <v>0</v>
      </c>
      <c r="N274" s="112">
        <v>0</v>
      </c>
      <c r="O274" s="112">
        <v>0</v>
      </c>
    </row>
    <row r="275" ht="13.5" customHeight="1" spans="1:15">
      <c r="A275" s="109"/>
      <c r="B275" s="109"/>
      <c r="C275" s="109"/>
      <c r="D275" s="110" t="s">
        <v>1218</v>
      </c>
      <c r="E275" s="110" t="s">
        <v>277</v>
      </c>
      <c r="F275" s="109"/>
      <c r="G275" s="111">
        <v>22705358</v>
      </c>
      <c r="H275" s="112">
        <v>7473372</v>
      </c>
      <c r="I275" s="112">
        <v>8646876</v>
      </c>
      <c r="J275" s="112">
        <v>0</v>
      </c>
      <c r="K275" s="112">
        <v>3868063</v>
      </c>
      <c r="L275" s="112">
        <v>0</v>
      </c>
      <c r="M275" s="112">
        <v>0</v>
      </c>
      <c r="N275" s="112">
        <v>1870740</v>
      </c>
      <c r="O275" s="112">
        <v>846307</v>
      </c>
    </row>
    <row r="276" ht="13.5" customHeight="1" spans="1:15">
      <c r="A276" s="110" t="s">
        <v>244</v>
      </c>
      <c r="B276" s="109"/>
      <c r="C276" s="109"/>
      <c r="D276" s="109"/>
      <c r="E276" s="110" t="s">
        <v>245</v>
      </c>
      <c r="F276" s="109"/>
      <c r="G276" s="111">
        <v>18837295</v>
      </c>
      <c r="H276" s="112">
        <v>7473372</v>
      </c>
      <c r="I276" s="112">
        <v>8646876</v>
      </c>
      <c r="J276" s="112">
        <v>0</v>
      </c>
      <c r="K276" s="112">
        <v>0</v>
      </c>
      <c r="L276" s="112">
        <v>0</v>
      </c>
      <c r="M276" s="112">
        <v>0</v>
      </c>
      <c r="N276" s="112">
        <v>1870740</v>
      </c>
      <c r="O276" s="112">
        <v>846307</v>
      </c>
    </row>
    <row r="277" ht="13.5" customHeight="1" spans="1:15">
      <c r="A277" s="109"/>
      <c r="B277" s="110" t="s">
        <v>250</v>
      </c>
      <c r="C277" s="109"/>
      <c r="D277" s="109"/>
      <c r="E277" s="110" t="s">
        <v>251</v>
      </c>
      <c r="F277" s="109"/>
      <c r="G277" s="111">
        <v>18837295</v>
      </c>
      <c r="H277" s="112">
        <v>7473372</v>
      </c>
      <c r="I277" s="112">
        <v>8646876</v>
      </c>
      <c r="J277" s="112">
        <v>0</v>
      </c>
      <c r="K277" s="112">
        <v>0</v>
      </c>
      <c r="L277" s="112">
        <v>0</v>
      </c>
      <c r="M277" s="112">
        <v>0</v>
      </c>
      <c r="N277" s="112">
        <v>1870740</v>
      </c>
      <c r="O277" s="112">
        <v>846307</v>
      </c>
    </row>
    <row r="278" ht="13.5" customHeight="1" spans="1:15">
      <c r="A278" s="110" t="s">
        <v>244</v>
      </c>
      <c r="B278" s="110" t="s">
        <v>250</v>
      </c>
      <c r="C278" s="110" t="s">
        <v>275</v>
      </c>
      <c r="D278" s="109"/>
      <c r="E278" s="110" t="s">
        <v>276</v>
      </c>
      <c r="F278" s="110" t="s">
        <v>1283</v>
      </c>
      <c r="G278" s="111">
        <v>7308</v>
      </c>
      <c r="H278" s="112">
        <v>0</v>
      </c>
      <c r="I278" s="112">
        <v>0</v>
      </c>
      <c r="J278" s="112">
        <v>0</v>
      </c>
      <c r="K278" s="112">
        <v>0</v>
      </c>
      <c r="L278" s="112">
        <v>0</v>
      </c>
      <c r="M278" s="112">
        <v>0</v>
      </c>
      <c r="N278" s="112">
        <v>0</v>
      </c>
      <c r="O278" s="112">
        <v>7308</v>
      </c>
    </row>
    <row r="279" ht="13.5" customHeight="1" spans="1:15">
      <c r="A279" s="110" t="s">
        <v>244</v>
      </c>
      <c r="B279" s="110" t="s">
        <v>250</v>
      </c>
      <c r="C279" s="110" t="s">
        <v>275</v>
      </c>
      <c r="D279" s="109"/>
      <c r="E279" s="110" t="s">
        <v>276</v>
      </c>
      <c r="F279" s="110" t="s">
        <v>1291</v>
      </c>
      <c r="G279" s="111">
        <v>17990988</v>
      </c>
      <c r="H279" s="112">
        <v>7473372</v>
      </c>
      <c r="I279" s="112">
        <v>8646876</v>
      </c>
      <c r="J279" s="112">
        <v>0</v>
      </c>
      <c r="K279" s="112">
        <v>0</v>
      </c>
      <c r="L279" s="112">
        <v>0</v>
      </c>
      <c r="M279" s="112">
        <v>0</v>
      </c>
      <c r="N279" s="112">
        <v>1870740</v>
      </c>
      <c r="O279" s="112">
        <v>0</v>
      </c>
    </row>
    <row r="280" ht="13.5" customHeight="1" spans="1:15">
      <c r="A280" s="110" t="s">
        <v>244</v>
      </c>
      <c r="B280" s="110" t="s">
        <v>250</v>
      </c>
      <c r="C280" s="110" t="s">
        <v>275</v>
      </c>
      <c r="D280" s="109"/>
      <c r="E280" s="110" t="s">
        <v>276</v>
      </c>
      <c r="F280" s="110" t="s">
        <v>1303</v>
      </c>
      <c r="G280" s="111">
        <v>838999</v>
      </c>
      <c r="H280" s="112">
        <v>0</v>
      </c>
      <c r="I280" s="112">
        <v>0</v>
      </c>
      <c r="J280" s="112">
        <v>0</v>
      </c>
      <c r="K280" s="112">
        <v>0</v>
      </c>
      <c r="L280" s="112">
        <v>0</v>
      </c>
      <c r="M280" s="112">
        <v>0</v>
      </c>
      <c r="N280" s="112">
        <v>0</v>
      </c>
      <c r="O280" s="112">
        <v>838999</v>
      </c>
    </row>
    <row r="281" ht="13.5" customHeight="1" spans="1:15">
      <c r="A281" s="110" t="s">
        <v>344</v>
      </c>
      <c r="B281" s="109"/>
      <c r="C281" s="109"/>
      <c r="D281" s="109"/>
      <c r="E281" s="110" t="s">
        <v>345</v>
      </c>
      <c r="F281" s="109"/>
      <c r="G281" s="111">
        <v>3868063</v>
      </c>
      <c r="H281" s="112">
        <v>0</v>
      </c>
      <c r="I281" s="112">
        <v>0</v>
      </c>
      <c r="J281" s="112">
        <v>0</v>
      </c>
      <c r="K281" s="112">
        <v>3868063</v>
      </c>
      <c r="L281" s="112">
        <v>0</v>
      </c>
      <c r="M281" s="112">
        <v>0</v>
      </c>
      <c r="N281" s="112">
        <v>0</v>
      </c>
      <c r="O281" s="112">
        <v>0</v>
      </c>
    </row>
    <row r="282" ht="13.5" customHeight="1" spans="1:15">
      <c r="A282" s="109"/>
      <c r="B282" s="110" t="s">
        <v>460</v>
      </c>
      <c r="C282" s="109"/>
      <c r="D282" s="109"/>
      <c r="E282" s="110" t="s">
        <v>369</v>
      </c>
      <c r="F282" s="109"/>
      <c r="G282" s="111">
        <v>3598198</v>
      </c>
      <c r="H282" s="112">
        <v>0</v>
      </c>
      <c r="I282" s="112">
        <v>0</v>
      </c>
      <c r="J282" s="112">
        <v>0</v>
      </c>
      <c r="K282" s="112">
        <v>3598198</v>
      </c>
      <c r="L282" s="112">
        <v>0</v>
      </c>
      <c r="M282" s="112">
        <v>0</v>
      </c>
      <c r="N282" s="112">
        <v>0</v>
      </c>
      <c r="O282" s="112">
        <v>0</v>
      </c>
    </row>
    <row r="283" ht="13.5" customHeight="1" spans="1:15">
      <c r="A283" s="110" t="s">
        <v>344</v>
      </c>
      <c r="B283" s="110" t="s">
        <v>460</v>
      </c>
      <c r="C283" s="110" t="s">
        <v>463</v>
      </c>
      <c r="D283" s="109"/>
      <c r="E283" s="110" t="s">
        <v>464</v>
      </c>
      <c r="F283" s="110" t="s">
        <v>1286</v>
      </c>
      <c r="G283" s="111">
        <v>3598198</v>
      </c>
      <c r="H283" s="112">
        <v>0</v>
      </c>
      <c r="I283" s="112">
        <v>0</v>
      </c>
      <c r="J283" s="112">
        <v>0</v>
      </c>
      <c r="K283" s="112">
        <v>3598198</v>
      </c>
      <c r="L283" s="112">
        <v>0</v>
      </c>
      <c r="M283" s="112">
        <v>0</v>
      </c>
      <c r="N283" s="112">
        <v>0</v>
      </c>
      <c r="O283" s="112">
        <v>0</v>
      </c>
    </row>
    <row r="284" ht="13.5" customHeight="1" spans="1:15">
      <c r="A284" s="109"/>
      <c r="B284" s="110" t="s">
        <v>494</v>
      </c>
      <c r="C284" s="109"/>
      <c r="D284" s="109"/>
      <c r="E284" s="110" t="s">
        <v>495</v>
      </c>
      <c r="F284" s="109"/>
      <c r="G284" s="111">
        <v>269865</v>
      </c>
      <c r="H284" s="112">
        <v>0</v>
      </c>
      <c r="I284" s="112">
        <v>0</v>
      </c>
      <c r="J284" s="112">
        <v>0</v>
      </c>
      <c r="K284" s="112">
        <v>269865</v>
      </c>
      <c r="L284" s="112">
        <v>0</v>
      </c>
      <c r="M284" s="112">
        <v>0</v>
      </c>
      <c r="N284" s="112">
        <v>0</v>
      </c>
      <c r="O284" s="112">
        <v>0</v>
      </c>
    </row>
    <row r="285" ht="13.5" customHeight="1" spans="1:15">
      <c r="A285" s="110" t="s">
        <v>344</v>
      </c>
      <c r="B285" s="110" t="s">
        <v>494</v>
      </c>
      <c r="C285" s="110" t="s">
        <v>496</v>
      </c>
      <c r="D285" s="109"/>
      <c r="E285" s="110" t="s">
        <v>497</v>
      </c>
      <c r="F285" s="110" t="s">
        <v>1287</v>
      </c>
      <c r="G285" s="111">
        <v>89955</v>
      </c>
      <c r="H285" s="112">
        <v>0</v>
      </c>
      <c r="I285" s="112">
        <v>0</v>
      </c>
      <c r="J285" s="112">
        <v>0</v>
      </c>
      <c r="K285" s="112">
        <v>89955</v>
      </c>
      <c r="L285" s="112">
        <v>0</v>
      </c>
      <c r="M285" s="112">
        <v>0</v>
      </c>
      <c r="N285" s="112">
        <v>0</v>
      </c>
      <c r="O285" s="112">
        <v>0</v>
      </c>
    </row>
    <row r="286" ht="13.5" customHeight="1" spans="1:15">
      <c r="A286" s="110" t="s">
        <v>344</v>
      </c>
      <c r="B286" s="110" t="s">
        <v>494</v>
      </c>
      <c r="C286" s="110" t="s">
        <v>498</v>
      </c>
      <c r="D286" s="109"/>
      <c r="E286" s="110" t="s">
        <v>371</v>
      </c>
      <c r="F286" s="110" t="s">
        <v>1288</v>
      </c>
      <c r="G286" s="111">
        <v>179910</v>
      </c>
      <c r="H286" s="112">
        <v>0</v>
      </c>
      <c r="I286" s="112">
        <v>0</v>
      </c>
      <c r="J286" s="112">
        <v>0</v>
      </c>
      <c r="K286" s="112">
        <v>179910</v>
      </c>
      <c r="L286" s="112">
        <v>0</v>
      </c>
      <c r="M286" s="112">
        <v>0</v>
      </c>
      <c r="N286" s="112">
        <v>0</v>
      </c>
      <c r="O286" s="112">
        <v>0</v>
      </c>
    </row>
    <row r="287" ht="13.5" customHeight="1" spans="1:15">
      <c r="A287" s="109"/>
      <c r="B287" s="109"/>
      <c r="C287" s="109"/>
      <c r="D287" s="110" t="s">
        <v>1220</v>
      </c>
      <c r="E287" s="110" t="s">
        <v>261</v>
      </c>
      <c r="F287" s="109"/>
      <c r="G287" s="111">
        <v>9242039.6</v>
      </c>
      <c r="H287" s="112">
        <v>2600040</v>
      </c>
      <c r="I287" s="112">
        <v>1746036</v>
      </c>
      <c r="J287" s="112">
        <v>0</v>
      </c>
      <c r="K287" s="112">
        <v>1551135.6</v>
      </c>
      <c r="L287" s="112">
        <v>0</v>
      </c>
      <c r="M287" s="112">
        <v>0</v>
      </c>
      <c r="N287" s="112">
        <v>2977956</v>
      </c>
      <c r="O287" s="112">
        <v>366872</v>
      </c>
    </row>
    <row r="288" ht="13.5" customHeight="1" spans="1:15">
      <c r="A288" s="110" t="s">
        <v>244</v>
      </c>
      <c r="B288" s="109"/>
      <c r="C288" s="109"/>
      <c r="D288" s="109"/>
      <c r="E288" s="110" t="s">
        <v>245</v>
      </c>
      <c r="F288" s="109"/>
      <c r="G288" s="111">
        <v>7690904</v>
      </c>
      <c r="H288" s="112">
        <v>2600040</v>
      </c>
      <c r="I288" s="112">
        <v>1746036</v>
      </c>
      <c r="J288" s="112">
        <v>0</v>
      </c>
      <c r="K288" s="112">
        <v>0</v>
      </c>
      <c r="L288" s="112">
        <v>0</v>
      </c>
      <c r="M288" s="112">
        <v>0</v>
      </c>
      <c r="N288" s="112">
        <v>2977956</v>
      </c>
      <c r="O288" s="112">
        <v>366872</v>
      </c>
    </row>
    <row r="289" ht="13.5" customHeight="1" spans="1:15">
      <c r="A289" s="109"/>
      <c r="B289" s="110" t="s">
        <v>250</v>
      </c>
      <c r="C289" s="109"/>
      <c r="D289" s="109"/>
      <c r="E289" s="110" t="s">
        <v>251</v>
      </c>
      <c r="F289" s="109"/>
      <c r="G289" s="111">
        <v>7690904</v>
      </c>
      <c r="H289" s="112">
        <v>2600040</v>
      </c>
      <c r="I289" s="112">
        <v>1746036</v>
      </c>
      <c r="J289" s="112">
        <v>0</v>
      </c>
      <c r="K289" s="112">
        <v>0</v>
      </c>
      <c r="L289" s="112">
        <v>0</v>
      </c>
      <c r="M289" s="112">
        <v>0</v>
      </c>
      <c r="N289" s="112">
        <v>2977956</v>
      </c>
      <c r="O289" s="112">
        <v>366872</v>
      </c>
    </row>
    <row r="290" ht="13.5" customHeight="1" spans="1:15">
      <c r="A290" s="110" t="s">
        <v>244</v>
      </c>
      <c r="B290" s="110" t="s">
        <v>250</v>
      </c>
      <c r="C290" s="110" t="s">
        <v>255</v>
      </c>
      <c r="D290" s="109"/>
      <c r="E290" s="110" t="s">
        <v>256</v>
      </c>
      <c r="F290" s="110" t="s">
        <v>1283</v>
      </c>
      <c r="G290" s="111">
        <v>3168</v>
      </c>
      <c r="H290" s="112">
        <v>0</v>
      </c>
      <c r="I290" s="112">
        <v>0</v>
      </c>
      <c r="J290" s="112">
        <v>0</v>
      </c>
      <c r="K290" s="112">
        <v>0</v>
      </c>
      <c r="L290" s="112">
        <v>0</v>
      </c>
      <c r="M290" s="112">
        <v>0</v>
      </c>
      <c r="N290" s="112">
        <v>0</v>
      </c>
      <c r="O290" s="112">
        <v>3168</v>
      </c>
    </row>
    <row r="291" ht="13.5" customHeight="1" spans="1:15">
      <c r="A291" s="110" t="s">
        <v>244</v>
      </c>
      <c r="B291" s="110" t="s">
        <v>250</v>
      </c>
      <c r="C291" s="110" t="s">
        <v>255</v>
      </c>
      <c r="D291" s="109"/>
      <c r="E291" s="110" t="s">
        <v>256</v>
      </c>
      <c r="F291" s="110" t="s">
        <v>1291</v>
      </c>
      <c r="G291" s="111">
        <v>7324032</v>
      </c>
      <c r="H291" s="112">
        <v>2600040</v>
      </c>
      <c r="I291" s="112">
        <v>1746036</v>
      </c>
      <c r="J291" s="112">
        <v>0</v>
      </c>
      <c r="K291" s="112">
        <v>0</v>
      </c>
      <c r="L291" s="112">
        <v>0</v>
      </c>
      <c r="M291" s="112">
        <v>0</v>
      </c>
      <c r="N291" s="112">
        <v>2977956</v>
      </c>
      <c r="O291" s="112">
        <v>0</v>
      </c>
    </row>
    <row r="292" ht="13.5" customHeight="1" spans="1:15">
      <c r="A292" s="110" t="s">
        <v>244</v>
      </c>
      <c r="B292" s="110" t="s">
        <v>250</v>
      </c>
      <c r="C292" s="110" t="s">
        <v>255</v>
      </c>
      <c r="D292" s="109"/>
      <c r="E292" s="110" t="s">
        <v>256</v>
      </c>
      <c r="F292" s="110" t="s">
        <v>1303</v>
      </c>
      <c r="G292" s="111">
        <v>363704</v>
      </c>
      <c r="H292" s="112">
        <v>0</v>
      </c>
      <c r="I292" s="112">
        <v>0</v>
      </c>
      <c r="J292" s="112">
        <v>0</v>
      </c>
      <c r="K292" s="112">
        <v>0</v>
      </c>
      <c r="L292" s="112">
        <v>0</v>
      </c>
      <c r="M292" s="112">
        <v>0</v>
      </c>
      <c r="N292" s="112">
        <v>0</v>
      </c>
      <c r="O292" s="112">
        <v>363704</v>
      </c>
    </row>
    <row r="293" ht="13.5" customHeight="1" spans="1:15">
      <c r="A293" s="110" t="s">
        <v>344</v>
      </c>
      <c r="B293" s="109"/>
      <c r="C293" s="109"/>
      <c r="D293" s="109"/>
      <c r="E293" s="110" t="s">
        <v>345</v>
      </c>
      <c r="F293" s="109"/>
      <c r="G293" s="111">
        <v>1551135.6</v>
      </c>
      <c r="H293" s="112">
        <v>0</v>
      </c>
      <c r="I293" s="112">
        <v>0</v>
      </c>
      <c r="J293" s="112">
        <v>0</v>
      </c>
      <c r="K293" s="112">
        <v>1551135.6</v>
      </c>
      <c r="L293" s="112">
        <v>0</v>
      </c>
      <c r="M293" s="112">
        <v>0</v>
      </c>
      <c r="N293" s="112">
        <v>0</v>
      </c>
      <c r="O293" s="112">
        <v>0</v>
      </c>
    </row>
    <row r="294" ht="13.5" customHeight="1" spans="1:15">
      <c r="A294" s="109"/>
      <c r="B294" s="110" t="s">
        <v>460</v>
      </c>
      <c r="C294" s="109"/>
      <c r="D294" s="109"/>
      <c r="E294" s="110" t="s">
        <v>369</v>
      </c>
      <c r="F294" s="109"/>
      <c r="G294" s="111">
        <v>1442916</v>
      </c>
      <c r="H294" s="112">
        <v>0</v>
      </c>
      <c r="I294" s="112">
        <v>0</v>
      </c>
      <c r="J294" s="112">
        <v>0</v>
      </c>
      <c r="K294" s="112">
        <v>1442916</v>
      </c>
      <c r="L294" s="112">
        <v>0</v>
      </c>
      <c r="M294" s="112">
        <v>0</v>
      </c>
      <c r="N294" s="112">
        <v>0</v>
      </c>
      <c r="O294" s="112">
        <v>0</v>
      </c>
    </row>
    <row r="295" ht="13.5" customHeight="1" spans="1:15">
      <c r="A295" s="110" t="s">
        <v>344</v>
      </c>
      <c r="B295" s="110" t="s">
        <v>460</v>
      </c>
      <c r="C295" s="110" t="s">
        <v>463</v>
      </c>
      <c r="D295" s="109"/>
      <c r="E295" s="110" t="s">
        <v>464</v>
      </c>
      <c r="F295" s="110" t="s">
        <v>1286</v>
      </c>
      <c r="G295" s="111">
        <v>1442916</v>
      </c>
      <c r="H295" s="112">
        <v>0</v>
      </c>
      <c r="I295" s="112">
        <v>0</v>
      </c>
      <c r="J295" s="112">
        <v>0</v>
      </c>
      <c r="K295" s="112">
        <v>1442916</v>
      </c>
      <c r="L295" s="112">
        <v>0</v>
      </c>
      <c r="M295" s="112">
        <v>0</v>
      </c>
      <c r="N295" s="112">
        <v>0</v>
      </c>
      <c r="O295" s="112">
        <v>0</v>
      </c>
    </row>
    <row r="296" ht="13.5" customHeight="1" spans="1:15">
      <c r="A296" s="109"/>
      <c r="B296" s="110" t="s">
        <v>494</v>
      </c>
      <c r="C296" s="109"/>
      <c r="D296" s="109"/>
      <c r="E296" s="110" t="s">
        <v>495</v>
      </c>
      <c r="F296" s="109"/>
      <c r="G296" s="111">
        <v>108219.6</v>
      </c>
      <c r="H296" s="112">
        <v>0</v>
      </c>
      <c r="I296" s="112">
        <v>0</v>
      </c>
      <c r="J296" s="112">
        <v>0</v>
      </c>
      <c r="K296" s="112">
        <v>108219.6</v>
      </c>
      <c r="L296" s="112">
        <v>0</v>
      </c>
      <c r="M296" s="112">
        <v>0</v>
      </c>
      <c r="N296" s="112">
        <v>0</v>
      </c>
      <c r="O296" s="112">
        <v>0</v>
      </c>
    </row>
    <row r="297" ht="13.5" customHeight="1" spans="1:15">
      <c r="A297" s="110" t="s">
        <v>344</v>
      </c>
      <c r="B297" s="110" t="s">
        <v>494</v>
      </c>
      <c r="C297" s="110" t="s">
        <v>496</v>
      </c>
      <c r="D297" s="109"/>
      <c r="E297" s="110" t="s">
        <v>497</v>
      </c>
      <c r="F297" s="110" t="s">
        <v>1287</v>
      </c>
      <c r="G297" s="111">
        <v>36073.2</v>
      </c>
      <c r="H297" s="112">
        <v>0</v>
      </c>
      <c r="I297" s="112">
        <v>0</v>
      </c>
      <c r="J297" s="112">
        <v>0</v>
      </c>
      <c r="K297" s="112">
        <v>36073.2</v>
      </c>
      <c r="L297" s="112">
        <v>0</v>
      </c>
      <c r="M297" s="112">
        <v>0</v>
      </c>
      <c r="N297" s="112">
        <v>0</v>
      </c>
      <c r="O297" s="112">
        <v>0</v>
      </c>
    </row>
    <row r="298" ht="13.5" customHeight="1" spans="1:15">
      <c r="A298" s="110" t="s">
        <v>344</v>
      </c>
      <c r="B298" s="110" t="s">
        <v>494</v>
      </c>
      <c r="C298" s="110" t="s">
        <v>498</v>
      </c>
      <c r="D298" s="109"/>
      <c r="E298" s="110" t="s">
        <v>371</v>
      </c>
      <c r="F298" s="110" t="s">
        <v>1288</v>
      </c>
      <c r="G298" s="111">
        <v>72146.4</v>
      </c>
      <c r="H298" s="112">
        <v>0</v>
      </c>
      <c r="I298" s="112">
        <v>0</v>
      </c>
      <c r="J298" s="112">
        <v>0</v>
      </c>
      <c r="K298" s="112">
        <v>72146.4</v>
      </c>
      <c r="L298" s="112">
        <v>0</v>
      </c>
      <c r="M298" s="112">
        <v>0</v>
      </c>
      <c r="N298" s="112">
        <v>0</v>
      </c>
      <c r="O298" s="112">
        <v>0</v>
      </c>
    </row>
    <row r="299" ht="13.5" customHeight="1" spans="1:15">
      <c r="A299" s="109"/>
      <c r="B299" s="109"/>
      <c r="C299" s="109"/>
      <c r="D299" s="110" t="s">
        <v>1221</v>
      </c>
      <c r="E299" s="110" t="s">
        <v>278</v>
      </c>
      <c r="F299" s="109"/>
      <c r="G299" s="111">
        <v>24347835.4</v>
      </c>
      <c r="H299" s="112">
        <v>8065170</v>
      </c>
      <c r="I299" s="112">
        <v>9248424</v>
      </c>
      <c r="J299" s="112">
        <v>0</v>
      </c>
      <c r="K299" s="112">
        <v>4149854.4</v>
      </c>
      <c r="L299" s="112">
        <v>0</v>
      </c>
      <c r="M299" s="112">
        <v>0</v>
      </c>
      <c r="N299" s="112">
        <v>1988052</v>
      </c>
      <c r="O299" s="112">
        <v>896335</v>
      </c>
    </row>
    <row r="300" ht="13.5" customHeight="1" spans="1:15">
      <c r="A300" s="110" t="s">
        <v>244</v>
      </c>
      <c r="B300" s="109"/>
      <c r="C300" s="109"/>
      <c r="D300" s="109"/>
      <c r="E300" s="110" t="s">
        <v>245</v>
      </c>
      <c r="F300" s="109"/>
      <c r="G300" s="111">
        <v>20197981</v>
      </c>
      <c r="H300" s="112">
        <v>8065170</v>
      </c>
      <c r="I300" s="112">
        <v>9248424</v>
      </c>
      <c r="J300" s="112">
        <v>0</v>
      </c>
      <c r="K300" s="112">
        <v>0</v>
      </c>
      <c r="L300" s="112">
        <v>0</v>
      </c>
      <c r="M300" s="112">
        <v>0</v>
      </c>
      <c r="N300" s="112">
        <v>1988052</v>
      </c>
      <c r="O300" s="112">
        <v>896335</v>
      </c>
    </row>
    <row r="301" ht="13.5" customHeight="1" spans="1:15">
      <c r="A301" s="109"/>
      <c r="B301" s="110" t="s">
        <v>250</v>
      </c>
      <c r="C301" s="109"/>
      <c r="D301" s="109"/>
      <c r="E301" s="110" t="s">
        <v>251</v>
      </c>
      <c r="F301" s="109"/>
      <c r="G301" s="111">
        <v>20197981</v>
      </c>
      <c r="H301" s="112">
        <v>8065170</v>
      </c>
      <c r="I301" s="112">
        <v>9248424</v>
      </c>
      <c r="J301" s="112">
        <v>0</v>
      </c>
      <c r="K301" s="112">
        <v>0</v>
      </c>
      <c r="L301" s="112">
        <v>0</v>
      </c>
      <c r="M301" s="112">
        <v>0</v>
      </c>
      <c r="N301" s="112">
        <v>1988052</v>
      </c>
      <c r="O301" s="112">
        <v>896335</v>
      </c>
    </row>
    <row r="302" ht="13.5" customHeight="1" spans="1:15">
      <c r="A302" s="110" t="s">
        <v>244</v>
      </c>
      <c r="B302" s="110" t="s">
        <v>250</v>
      </c>
      <c r="C302" s="110" t="s">
        <v>275</v>
      </c>
      <c r="D302" s="109"/>
      <c r="E302" s="110" t="s">
        <v>276</v>
      </c>
      <c r="F302" s="110" t="s">
        <v>1283</v>
      </c>
      <c r="G302" s="111">
        <v>7740</v>
      </c>
      <c r="H302" s="112">
        <v>0</v>
      </c>
      <c r="I302" s="112">
        <v>0</v>
      </c>
      <c r="J302" s="112">
        <v>0</v>
      </c>
      <c r="K302" s="112">
        <v>0</v>
      </c>
      <c r="L302" s="112">
        <v>0</v>
      </c>
      <c r="M302" s="112">
        <v>0</v>
      </c>
      <c r="N302" s="112">
        <v>0</v>
      </c>
      <c r="O302" s="112">
        <v>7740</v>
      </c>
    </row>
    <row r="303" ht="13.5" customHeight="1" spans="1:15">
      <c r="A303" s="110" t="s">
        <v>244</v>
      </c>
      <c r="B303" s="110" t="s">
        <v>250</v>
      </c>
      <c r="C303" s="110" t="s">
        <v>275</v>
      </c>
      <c r="D303" s="109"/>
      <c r="E303" s="110" t="s">
        <v>276</v>
      </c>
      <c r="F303" s="110" t="s">
        <v>1291</v>
      </c>
      <c r="G303" s="111">
        <v>19301646</v>
      </c>
      <c r="H303" s="112">
        <v>8065170</v>
      </c>
      <c r="I303" s="112">
        <v>9248424</v>
      </c>
      <c r="J303" s="112">
        <v>0</v>
      </c>
      <c r="K303" s="112">
        <v>0</v>
      </c>
      <c r="L303" s="112">
        <v>0</v>
      </c>
      <c r="M303" s="112">
        <v>0</v>
      </c>
      <c r="N303" s="112">
        <v>1988052</v>
      </c>
      <c r="O303" s="112">
        <v>0</v>
      </c>
    </row>
    <row r="304" ht="13.5" customHeight="1" spans="1:15">
      <c r="A304" s="110" t="s">
        <v>244</v>
      </c>
      <c r="B304" s="110" t="s">
        <v>250</v>
      </c>
      <c r="C304" s="110" t="s">
        <v>275</v>
      </c>
      <c r="D304" s="109"/>
      <c r="E304" s="110" t="s">
        <v>276</v>
      </c>
      <c r="F304" s="110" t="s">
        <v>1303</v>
      </c>
      <c r="G304" s="111">
        <v>888595</v>
      </c>
      <c r="H304" s="112">
        <v>0</v>
      </c>
      <c r="I304" s="112">
        <v>0</v>
      </c>
      <c r="J304" s="112">
        <v>0</v>
      </c>
      <c r="K304" s="112">
        <v>0</v>
      </c>
      <c r="L304" s="112">
        <v>0</v>
      </c>
      <c r="M304" s="112">
        <v>0</v>
      </c>
      <c r="N304" s="112">
        <v>0</v>
      </c>
      <c r="O304" s="112">
        <v>888595</v>
      </c>
    </row>
    <row r="305" ht="13.5" customHeight="1" spans="1:15">
      <c r="A305" s="110" t="s">
        <v>344</v>
      </c>
      <c r="B305" s="109"/>
      <c r="C305" s="109"/>
      <c r="D305" s="109"/>
      <c r="E305" s="110" t="s">
        <v>345</v>
      </c>
      <c r="F305" s="109"/>
      <c r="G305" s="111">
        <v>4149854.4</v>
      </c>
      <c r="H305" s="112">
        <v>0</v>
      </c>
      <c r="I305" s="112">
        <v>0</v>
      </c>
      <c r="J305" s="112">
        <v>0</v>
      </c>
      <c r="K305" s="112">
        <v>4149854.4</v>
      </c>
      <c r="L305" s="112">
        <v>0</v>
      </c>
      <c r="M305" s="112">
        <v>0</v>
      </c>
      <c r="N305" s="112">
        <v>0</v>
      </c>
      <c r="O305" s="112">
        <v>0</v>
      </c>
    </row>
    <row r="306" ht="13.5" customHeight="1" spans="1:15">
      <c r="A306" s="109"/>
      <c r="B306" s="110" t="s">
        <v>460</v>
      </c>
      <c r="C306" s="109"/>
      <c r="D306" s="109"/>
      <c r="E306" s="110" t="s">
        <v>369</v>
      </c>
      <c r="F306" s="109"/>
      <c r="G306" s="111">
        <v>3860329.2</v>
      </c>
      <c r="H306" s="112">
        <v>0</v>
      </c>
      <c r="I306" s="112">
        <v>0</v>
      </c>
      <c r="J306" s="112">
        <v>0</v>
      </c>
      <c r="K306" s="112">
        <v>3860329.2</v>
      </c>
      <c r="L306" s="112">
        <v>0</v>
      </c>
      <c r="M306" s="112">
        <v>0</v>
      </c>
      <c r="N306" s="112">
        <v>0</v>
      </c>
      <c r="O306" s="112">
        <v>0</v>
      </c>
    </row>
    <row r="307" ht="13.5" customHeight="1" spans="1:15">
      <c r="A307" s="110" t="s">
        <v>344</v>
      </c>
      <c r="B307" s="110" t="s">
        <v>460</v>
      </c>
      <c r="C307" s="110" t="s">
        <v>463</v>
      </c>
      <c r="D307" s="109"/>
      <c r="E307" s="110" t="s">
        <v>464</v>
      </c>
      <c r="F307" s="110" t="s">
        <v>1286</v>
      </c>
      <c r="G307" s="111">
        <v>3860329.2</v>
      </c>
      <c r="H307" s="112">
        <v>0</v>
      </c>
      <c r="I307" s="112">
        <v>0</v>
      </c>
      <c r="J307" s="112">
        <v>0</v>
      </c>
      <c r="K307" s="112">
        <v>3860329.2</v>
      </c>
      <c r="L307" s="112">
        <v>0</v>
      </c>
      <c r="M307" s="112">
        <v>0</v>
      </c>
      <c r="N307" s="112">
        <v>0</v>
      </c>
      <c r="O307" s="112">
        <v>0</v>
      </c>
    </row>
    <row r="308" ht="13.5" customHeight="1" spans="1:15">
      <c r="A308" s="109"/>
      <c r="B308" s="110" t="s">
        <v>494</v>
      </c>
      <c r="C308" s="109"/>
      <c r="D308" s="109"/>
      <c r="E308" s="110" t="s">
        <v>495</v>
      </c>
      <c r="F308" s="109"/>
      <c r="G308" s="111">
        <v>289525.2</v>
      </c>
      <c r="H308" s="112">
        <v>0</v>
      </c>
      <c r="I308" s="112">
        <v>0</v>
      </c>
      <c r="J308" s="112">
        <v>0</v>
      </c>
      <c r="K308" s="112">
        <v>289525.2</v>
      </c>
      <c r="L308" s="112">
        <v>0</v>
      </c>
      <c r="M308" s="112">
        <v>0</v>
      </c>
      <c r="N308" s="112">
        <v>0</v>
      </c>
      <c r="O308" s="112">
        <v>0</v>
      </c>
    </row>
    <row r="309" ht="13.5" customHeight="1" spans="1:15">
      <c r="A309" s="110" t="s">
        <v>344</v>
      </c>
      <c r="B309" s="110" t="s">
        <v>494</v>
      </c>
      <c r="C309" s="110" t="s">
        <v>496</v>
      </c>
      <c r="D309" s="109"/>
      <c r="E309" s="110" t="s">
        <v>497</v>
      </c>
      <c r="F309" s="110" t="s">
        <v>1287</v>
      </c>
      <c r="G309" s="111">
        <v>96508.8</v>
      </c>
      <c r="H309" s="112">
        <v>0</v>
      </c>
      <c r="I309" s="112">
        <v>0</v>
      </c>
      <c r="J309" s="112">
        <v>0</v>
      </c>
      <c r="K309" s="112">
        <v>96508.8</v>
      </c>
      <c r="L309" s="112">
        <v>0</v>
      </c>
      <c r="M309" s="112">
        <v>0</v>
      </c>
      <c r="N309" s="112">
        <v>0</v>
      </c>
      <c r="O309" s="112">
        <v>0</v>
      </c>
    </row>
    <row r="310" ht="13.5" customHeight="1" spans="1:15">
      <c r="A310" s="110" t="s">
        <v>344</v>
      </c>
      <c r="B310" s="110" t="s">
        <v>494</v>
      </c>
      <c r="C310" s="110" t="s">
        <v>498</v>
      </c>
      <c r="D310" s="109"/>
      <c r="E310" s="110" t="s">
        <v>371</v>
      </c>
      <c r="F310" s="110" t="s">
        <v>1288</v>
      </c>
      <c r="G310" s="111">
        <v>193016.4</v>
      </c>
      <c r="H310" s="112">
        <v>0</v>
      </c>
      <c r="I310" s="112">
        <v>0</v>
      </c>
      <c r="J310" s="112">
        <v>0</v>
      </c>
      <c r="K310" s="112">
        <v>193016.4</v>
      </c>
      <c r="L310" s="112">
        <v>0</v>
      </c>
      <c r="M310" s="112">
        <v>0</v>
      </c>
      <c r="N310" s="112">
        <v>0</v>
      </c>
      <c r="O310" s="112">
        <v>0</v>
      </c>
    </row>
    <row r="311" ht="13.5" customHeight="1" spans="1:15">
      <c r="A311" s="109"/>
      <c r="B311" s="109"/>
      <c r="C311" s="109"/>
      <c r="D311" s="110" t="s">
        <v>813</v>
      </c>
      <c r="E311" s="110" t="s">
        <v>254</v>
      </c>
      <c r="F311" s="109"/>
      <c r="G311" s="111">
        <v>1999828.87</v>
      </c>
      <c r="H311" s="112">
        <v>684990</v>
      </c>
      <c r="I311" s="112">
        <v>497628</v>
      </c>
      <c r="J311" s="112">
        <v>0</v>
      </c>
      <c r="K311" s="112">
        <v>341337.87</v>
      </c>
      <c r="L311" s="112">
        <v>0</v>
      </c>
      <c r="M311" s="112">
        <v>0</v>
      </c>
      <c r="N311" s="112">
        <v>405000</v>
      </c>
      <c r="O311" s="112">
        <v>70873</v>
      </c>
    </row>
    <row r="312" ht="13.5" customHeight="1" spans="1:15">
      <c r="A312" s="110" t="s">
        <v>244</v>
      </c>
      <c r="B312" s="109"/>
      <c r="C312" s="109"/>
      <c r="D312" s="109"/>
      <c r="E312" s="110" t="s">
        <v>245</v>
      </c>
      <c r="F312" s="109"/>
      <c r="G312" s="111">
        <v>1976014.6</v>
      </c>
      <c r="H312" s="112">
        <v>684990</v>
      </c>
      <c r="I312" s="112">
        <v>497628</v>
      </c>
      <c r="J312" s="112">
        <v>0</v>
      </c>
      <c r="K312" s="112">
        <v>317523.6</v>
      </c>
      <c r="L312" s="112">
        <v>0</v>
      </c>
      <c r="M312" s="112">
        <v>0</v>
      </c>
      <c r="N312" s="112">
        <v>405000</v>
      </c>
      <c r="O312" s="112">
        <v>70873</v>
      </c>
    </row>
    <row r="313" ht="13.5" customHeight="1" spans="1:15">
      <c r="A313" s="109"/>
      <c r="B313" s="110" t="s">
        <v>250</v>
      </c>
      <c r="C313" s="109"/>
      <c r="D313" s="109"/>
      <c r="E313" s="110" t="s">
        <v>251</v>
      </c>
      <c r="F313" s="109"/>
      <c r="G313" s="111">
        <v>1976014.6</v>
      </c>
      <c r="H313" s="112">
        <v>684990</v>
      </c>
      <c r="I313" s="112">
        <v>497628</v>
      </c>
      <c r="J313" s="112">
        <v>0</v>
      </c>
      <c r="K313" s="112">
        <v>317523.6</v>
      </c>
      <c r="L313" s="112">
        <v>0</v>
      </c>
      <c r="M313" s="112">
        <v>0</v>
      </c>
      <c r="N313" s="112">
        <v>405000</v>
      </c>
      <c r="O313" s="112">
        <v>70873</v>
      </c>
    </row>
    <row r="314" ht="13.5" customHeight="1" spans="1:15">
      <c r="A314" s="110" t="s">
        <v>244</v>
      </c>
      <c r="B314" s="110" t="s">
        <v>250</v>
      </c>
      <c r="C314" s="110" t="s">
        <v>252</v>
      </c>
      <c r="D314" s="109"/>
      <c r="E314" s="110" t="s">
        <v>253</v>
      </c>
      <c r="F314" s="110" t="s">
        <v>1286</v>
      </c>
      <c r="G314" s="111">
        <v>317523.6</v>
      </c>
      <c r="H314" s="112">
        <v>0</v>
      </c>
      <c r="I314" s="112">
        <v>0</v>
      </c>
      <c r="J314" s="112">
        <v>0</v>
      </c>
      <c r="K314" s="112">
        <v>317523.6</v>
      </c>
      <c r="L314" s="112">
        <v>0</v>
      </c>
      <c r="M314" s="112">
        <v>0</v>
      </c>
      <c r="N314" s="112">
        <v>0</v>
      </c>
      <c r="O314" s="112">
        <v>0</v>
      </c>
    </row>
    <row r="315" ht="13.5" customHeight="1" spans="1:15">
      <c r="A315" s="110" t="s">
        <v>244</v>
      </c>
      <c r="B315" s="110" t="s">
        <v>250</v>
      </c>
      <c r="C315" s="110" t="s">
        <v>252</v>
      </c>
      <c r="D315" s="109"/>
      <c r="E315" s="110" t="s">
        <v>253</v>
      </c>
      <c r="F315" s="110" t="s">
        <v>1283</v>
      </c>
      <c r="G315" s="111">
        <v>612</v>
      </c>
      <c r="H315" s="112">
        <v>0</v>
      </c>
      <c r="I315" s="112">
        <v>0</v>
      </c>
      <c r="J315" s="112">
        <v>0</v>
      </c>
      <c r="K315" s="112">
        <v>0</v>
      </c>
      <c r="L315" s="112">
        <v>0</v>
      </c>
      <c r="M315" s="112">
        <v>0</v>
      </c>
      <c r="N315" s="112">
        <v>0</v>
      </c>
      <c r="O315" s="112">
        <v>612</v>
      </c>
    </row>
    <row r="316" ht="13.5" customHeight="1" spans="1:15">
      <c r="A316" s="110" t="s">
        <v>244</v>
      </c>
      <c r="B316" s="110" t="s">
        <v>250</v>
      </c>
      <c r="C316" s="110" t="s">
        <v>252</v>
      </c>
      <c r="D316" s="109"/>
      <c r="E316" s="110" t="s">
        <v>253</v>
      </c>
      <c r="F316" s="110" t="s">
        <v>1291</v>
      </c>
      <c r="G316" s="111">
        <v>1587618</v>
      </c>
      <c r="H316" s="112">
        <v>684990</v>
      </c>
      <c r="I316" s="112">
        <v>497628</v>
      </c>
      <c r="J316" s="112">
        <v>0</v>
      </c>
      <c r="K316" s="112">
        <v>0</v>
      </c>
      <c r="L316" s="112">
        <v>0</v>
      </c>
      <c r="M316" s="112">
        <v>0</v>
      </c>
      <c r="N316" s="112">
        <v>405000</v>
      </c>
      <c r="O316" s="112">
        <v>0</v>
      </c>
    </row>
    <row r="317" ht="13.5" customHeight="1" spans="1:15">
      <c r="A317" s="110" t="s">
        <v>244</v>
      </c>
      <c r="B317" s="110" t="s">
        <v>250</v>
      </c>
      <c r="C317" s="110" t="s">
        <v>252</v>
      </c>
      <c r="D317" s="109"/>
      <c r="E317" s="110" t="s">
        <v>253</v>
      </c>
      <c r="F317" s="110" t="s">
        <v>1303</v>
      </c>
      <c r="G317" s="111">
        <v>70261</v>
      </c>
      <c r="H317" s="112">
        <v>0</v>
      </c>
      <c r="I317" s="112">
        <v>0</v>
      </c>
      <c r="J317" s="112">
        <v>0</v>
      </c>
      <c r="K317" s="112">
        <v>0</v>
      </c>
      <c r="L317" s="112">
        <v>0</v>
      </c>
      <c r="M317" s="112">
        <v>0</v>
      </c>
      <c r="N317" s="112">
        <v>0</v>
      </c>
      <c r="O317" s="112">
        <v>70261</v>
      </c>
    </row>
    <row r="318" ht="13.5" customHeight="1" spans="1:15">
      <c r="A318" s="110" t="s">
        <v>344</v>
      </c>
      <c r="B318" s="109"/>
      <c r="C318" s="109"/>
      <c r="D318" s="109"/>
      <c r="E318" s="110" t="s">
        <v>345</v>
      </c>
      <c r="F318" s="109"/>
      <c r="G318" s="111">
        <v>23814.27</v>
      </c>
      <c r="H318" s="112">
        <v>0</v>
      </c>
      <c r="I318" s="112">
        <v>0</v>
      </c>
      <c r="J318" s="112">
        <v>0</v>
      </c>
      <c r="K318" s="112">
        <v>23814.27</v>
      </c>
      <c r="L318" s="112">
        <v>0</v>
      </c>
      <c r="M318" s="112">
        <v>0</v>
      </c>
      <c r="N318" s="112">
        <v>0</v>
      </c>
      <c r="O318" s="112">
        <v>0</v>
      </c>
    </row>
    <row r="319" ht="13.5" customHeight="1" spans="1:15">
      <c r="A319" s="109"/>
      <c r="B319" s="110" t="s">
        <v>494</v>
      </c>
      <c r="C319" s="109"/>
      <c r="D319" s="109"/>
      <c r="E319" s="110" t="s">
        <v>495</v>
      </c>
      <c r="F319" s="109"/>
      <c r="G319" s="111">
        <v>23814.27</v>
      </c>
      <c r="H319" s="112">
        <v>0</v>
      </c>
      <c r="I319" s="112">
        <v>0</v>
      </c>
      <c r="J319" s="112">
        <v>0</v>
      </c>
      <c r="K319" s="112">
        <v>23814.27</v>
      </c>
      <c r="L319" s="112">
        <v>0</v>
      </c>
      <c r="M319" s="112">
        <v>0</v>
      </c>
      <c r="N319" s="112">
        <v>0</v>
      </c>
      <c r="O319" s="112">
        <v>0</v>
      </c>
    </row>
    <row r="320" ht="13.5" customHeight="1" spans="1:15">
      <c r="A320" s="110" t="s">
        <v>344</v>
      </c>
      <c r="B320" s="110" t="s">
        <v>494</v>
      </c>
      <c r="C320" s="110" t="s">
        <v>496</v>
      </c>
      <c r="D320" s="109"/>
      <c r="E320" s="110" t="s">
        <v>497</v>
      </c>
      <c r="F320" s="110" t="s">
        <v>1287</v>
      </c>
      <c r="G320" s="111">
        <v>7938.09</v>
      </c>
      <c r="H320" s="112">
        <v>0</v>
      </c>
      <c r="I320" s="112">
        <v>0</v>
      </c>
      <c r="J320" s="112">
        <v>0</v>
      </c>
      <c r="K320" s="112">
        <v>7938.09</v>
      </c>
      <c r="L320" s="112">
        <v>0</v>
      </c>
      <c r="M320" s="112">
        <v>0</v>
      </c>
      <c r="N320" s="112">
        <v>0</v>
      </c>
      <c r="O320" s="112">
        <v>0</v>
      </c>
    </row>
    <row r="321" ht="13.5" customHeight="1" spans="1:15">
      <c r="A321" s="110" t="s">
        <v>344</v>
      </c>
      <c r="B321" s="110" t="s">
        <v>494</v>
      </c>
      <c r="C321" s="110" t="s">
        <v>498</v>
      </c>
      <c r="D321" s="109"/>
      <c r="E321" s="110" t="s">
        <v>371</v>
      </c>
      <c r="F321" s="110" t="s">
        <v>1288</v>
      </c>
      <c r="G321" s="111">
        <v>15876.18</v>
      </c>
      <c r="H321" s="112">
        <v>0</v>
      </c>
      <c r="I321" s="112">
        <v>0</v>
      </c>
      <c r="J321" s="112">
        <v>0</v>
      </c>
      <c r="K321" s="112">
        <v>15876.18</v>
      </c>
      <c r="L321" s="112">
        <v>0</v>
      </c>
      <c r="M321" s="112">
        <v>0</v>
      </c>
      <c r="N321" s="112">
        <v>0</v>
      </c>
      <c r="O321" s="112">
        <v>0</v>
      </c>
    </row>
    <row r="322" ht="13.5" customHeight="1" spans="1:15">
      <c r="A322" s="109"/>
      <c r="B322" s="109"/>
      <c r="C322" s="109"/>
      <c r="D322" s="110" t="s">
        <v>1223</v>
      </c>
      <c r="E322" s="110" t="s">
        <v>262</v>
      </c>
      <c r="F322" s="109"/>
      <c r="G322" s="111">
        <v>8953394.48</v>
      </c>
      <c r="H322" s="112">
        <v>3045546</v>
      </c>
      <c r="I322" s="112">
        <v>1554768</v>
      </c>
      <c r="J322" s="112">
        <v>0</v>
      </c>
      <c r="K322" s="112">
        <v>1528278.48</v>
      </c>
      <c r="L322" s="112">
        <v>0</v>
      </c>
      <c r="M322" s="112">
        <v>0</v>
      </c>
      <c r="N322" s="112">
        <v>2507958</v>
      </c>
      <c r="O322" s="112">
        <v>316844</v>
      </c>
    </row>
    <row r="323" ht="13.5" customHeight="1" spans="1:15">
      <c r="A323" s="110" t="s">
        <v>244</v>
      </c>
      <c r="B323" s="109"/>
      <c r="C323" s="109"/>
      <c r="D323" s="109"/>
      <c r="E323" s="110" t="s">
        <v>245</v>
      </c>
      <c r="F323" s="109"/>
      <c r="G323" s="111">
        <v>7425116</v>
      </c>
      <c r="H323" s="112">
        <v>3045546</v>
      </c>
      <c r="I323" s="112">
        <v>1554768</v>
      </c>
      <c r="J323" s="112">
        <v>0</v>
      </c>
      <c r="K323" s="112">
        <v>0</v>
      </c>
      <c r="L323" s="112">
        <v>0</v>
      </c>
      <c r="M323" s="112">
        <v>0</v>
      </c>
      <c r="N323" s="112">
        <v>2507958</v>
      </c>
      <c r="O323" s="112">
        <v>316844</v>
      </c>
    </row>
    <row r="324" ht="13.5" customHeight="1" spans="1:15">
      <c r="A324" s="109"/>
      <c r="B324" s="110" t="s">
        <v>250</v>
      </c>
      <c r="C324" s="109"/>
      <c r="D324" s="109"/>
      <c r="E324" s="110" t="s">
        <v>251</v>
      </c>
      <c r="F324" s="109"/>
      <c r="G324" s="111">
        <v>7425116</v>
      </c>
      <c r="H324" s="112">
        <v>3045546</v>
      </c>
      <c r="I324" s="112">
        <v>1554768</v>
      </c>
      <c r="J324" s="112">
        <v>0</v>
      </c>
      <c r="K324" s="112">
        <v>0</v>
      </c>
      <c r="L324" s="112">
        <v>0</v>
      </c>
      <c r="M324" s="112">
        <v>0</v>
      </c>
      <c r="N324" s="112">
        <v>2507958</v>
      </c>
      <c r="O324" s="112">
        <v>316844</v>
      </c>
    </row>
    <row r="325" ht="13.5" customHeight="1" spans="1:15">
      <c r="A325" s="110" t="s">
        <v>244</v>
      </c>
      <c r="B325" s="110" t="s">
        <v>250</v>
      </c>
      <c r="C325" s="110" t="s">
        <v>255</v>
      </c>
      <c r="D325" s="109"/>
      <c r="E325" s="110" t="s">
        <v>256</v>
      </c>
      <c r="F325" s="110" t="s">
        <v>1283</v>
      </c>
      <c r="G325" s="111">
        <v>2736</v>
      </c>
      <c r="H325" s="112">
        <v>0</v>
      </c>
      <c r="I325" s="112">
        <v>0</v>
      </c>
      <c r="J325" s="112">
        <v>0</v>
      </c>
      <c r="K325" s="112">
        <v>0</v>
      </c>
      <c r="L325" s="112">
        <v>0</v>
      </c>
      <c r="M325" s="112">
        <v>0</v>
      </c>
      <c r="N325" s="112">
        <v>0</v>
      </c>
      <c r="O325" s="112">
        <v>2736</v>
      </c>
    </row>
    <row r="326" ht="13.5" customHeight="1" spans="1:15">
      <c r="A326" s="110" t="s">
        <v>244</v>
      </c>
      <c r="B326" s="110" t="s">
        <v>250</v>
      </c>
      <c r="C326" s="110" t="s">
        <v>255</v>
      </c>
      <c r="D326" s="109"/>
      <c r="E326" s="110" t="s">
        <v>256</v>
      </c>
      <c r="F326" s="110" t="s">
        <v>1291</v>
      </c>
      <c r="G326" s="111">
        <v>7108272</v>
      </c>
      <c r="H326" s="112">
        <v>3045546</v>
      </c>
      <c r="I326" s="112">
        <v>1554768</v>
      </c>
      <c r="J326" s="112">
        <v>0</v>
      </c>
      <c r="K326" s="112">
        <v>0</v>
      </c>
      <c r="L326" s="112">
        <v>0</v>
      </c>
      <c r="M326" s="112">
        <v>0</v>
      </c>
      <c r="N326" s="112">
        <v>2507958</v>
      </c>
      <c r="O326" s="112">
        <v>0</v>
      </c>
    </row>
    <row r="327" ht="13.5" customHeight="1" spans="1:15">
      <c r="A327" s="110" t="s">
        <v>244</v>
      </c>
      <c r="B327" s="110" t="s">
        <v>250</v>
      </c>
      <c r="C327" s="110" t="s">
        <v>255</v>
      </c>
      <c r="D327" s="109"/>
      <c r="E327" s="110" t="s">
        <v>256</v>
      </c>
      <c r="F327" s="110" t="s">
        <v>1303</v>
      </c>
      <c r="G327" s="111">
        <v>314108</v>
      </c>
      <c r="H327" s="112">
        <v>0</v>
      </c>
      <c r="I327" s="112">
        <v>0</v>
      </c>
      <c r="J327" s="112">
        <v>0</v>
      </c>
      <c r="K327" s="112">
        <v>0</v>
      </c>
      <c r="L327" s="112">
        <v>0</v>
      </c>
      <c r="M327" s="112">
        <v>0</v>
      </c>
      <c r="N327" s="112">
        <v>0</v>
      </c>
      <c r="O327" s="112">
        <v>314108</v>
      </c>
    </row>
    <row r="328" ht="13.5" customHeight="1" spans="1:15">
      <c r="A328" s="110" t="s">
        <v>344</v>
      </c>
      <c r="B328" s="109"/>
      <c r="C328" s="109"/>
      <c r="D328" s="109"/>
      <c r="E328" s="110" t="s">
        <v>345</v>
      </c>
      <c r="F328" s="109"/>
      <c r="G328" s="111">
        <v>1528278.48</v>
      </c>
      <c r="H328" s="112">
        <v>0</v>
      </c>
      <c r="I328" s="112">
        <v>0</v>
      </c>
      <c r="J328" s="112">
        <v>0</v>
      </c>
      <c r="K328" s="112">
        <v>1528278.48</v>
      </c>
      <c r="L328" s="112">
        <v>0</v>
      </c>
      <c r="M328" s="112">
        <v>0</v>
      </c>
      <c r="N328" s="112">
        <v>0</v>
      </c>
      <c r="O328" s="112">
        <v>0</v>
      </c>
    </row>
    <row r="329" ht="13.5" customHeight="1" spans="1:15">
      <c r="A329" s="109"/>
      <c r="B329" s="110" t="s">
        <v>460</v>
      </c>
      <c r="C329" s="109"/>
      <c r="D329" s="109"/>
      <c r="E329" s="110" t="s">
        <v>369</v>
      </c>
      <c r="F329" s="109"/>
      <c r="G329" s="111">
        <v>1421654.4</v>
      </c>
      <c r="H329" s="112">
        <v>0</v>
      </c>
      <c r="I329" s="112">
        <v>0</v>
      </c>
      <c r="J329" s="112">
        <v>0</v>
      </c>
      <c r="K329" s="112">
        <v>1421654.4</v>
      </c>
      <c r="L329" s="112">
        <v>0</v>
      </c>
      <c r="M329" s="112">
        <v>0</v>
      </c>
      <c r="N329" s="112">
        <v>0</v>
      </c>
      <c r="O329" s="112">
        <v>0</v>
      </c>
    </row>
    <row r="330" ht="13.5" customHeight="1" spans="1:15">
      <c r="A330" s="110" t="s">
        <v>344</v>
      </c>
      <c r="B330" s="110" t="s">
        <v>460</v>
      </c>
      <c r="C330" s="110" t="s">
        <v>463</v>
      </c>
      <c r="D330" s="109"/>
      <c r="E330" s="110" t="s">
        <v>464</v>
      </c>
      <c r="F330" s="110" t="s">
        <v>1286</v>
      </c>
      <c r="G330" s="111">
        <v>1421654.4</v>
      </c>
      <c r="H330" s="112">
        <v>0</v>
      </c>
      <c r="I330" s="112">
        <v>0</v>
      </c>
      <c r="J330" s="112">
        <v>0</v>
      </c>
      <c r="K330" s="112">
        <v>1421654.4</v>
      </c>
      <c r="L330" s="112">
        <v>0</v>
      </c>
      <c r="M330" s="112">
        <v>0</v>
      </c>
      <c r="N330" s="112">
        <v>0</v>
      </c>
      <c r="O330" s="112">
        <v>0</v>
      </c>
    </row>
    <row r="331" ht="13.5" customHeight="1" spans="1:15">
      <c r="A331" s="109"/>
      <c r="B331" s="110" t="s">
        <v>494</v>
      </c>
      <c r="C331" s="109"/>
      <c r="D331" s="109"/>
      <c r="E331" s="110" t="s">
        <v>495</v>
      </c>
      <c r="F331" s="109"/>
      <c r="G331" s="111">
        <v>106624.08</v>
      </c>
      <c r="H331" s="112">
        <v>0</v>
      </c>
      <c r="I331" s="112">
        <v>0</v>
      </c>
      <c r="J331" s="112">
        <v>0</v>
      </c>
      <c r="K331" s="112">
        <v>106624.08</v>
      </c>
      <c r="L331" s="112">
        <v>0</v>
      </c>
      <c r="M331" s="112">
        <v>0</v>
      </c>
      <c r="N331" s="112">
        <v>0</v>
      </c>
      <c r="O331" s="112">
        <v>0</v>
      </c>
    </row>
    <row r="332" ht="13.5" customHeight="1" spans="1:15">
      <c r="A332" s="110" t="s">
        <v>344</v>
      </c>
      <c r="B332" s="110" t="s">
        <v>494</v>
      </c>
      <c r="C332" s="110" t="s">
        <v>496</v>
      </c>
      <c r="D332" s="109"/>
      <c r="E332" s="110" t="s">
        <v>497</v>
      </c>
      <c r="F332" s="110" t="s">
        <v>1287</v>
      </c>
      <c r="G332" s="111">
        <v>35541.36</v>
      </c>
      <c r="H332" s="112">
        <v>0</v>
      </c>
      <c r="I332" s="112">
        <v>0</v>
      </c>
      <c r="J332" s="112">
        <v>0</v>
      </c>
      <c r="K332" s="112">
        <v>35541.36</v>
      </c>
      <c r="L332" s="112">
        <v>0</v>
      </c>
      <c r="M332" s="112">
        <v>0</v>
      </c>
      <c r="N332" s="112">
        <v>0</v>
      </c>
      <c r="O332" s="112">
        <v>0</v>
      </c>
    </row>
    <row r="333" ht="13.5" customHeight="1" spans="1:15">
      <c r="A333" s="110" t="s">
        <v>344</v>
      </c>
      <c r="B333" s="110" t="s">
        <v>494</v>
      </c>
      <c r="C333" s="110" t="s">
        <v>498</v>
      </c>
      <c r="D333" s="109"/>
      <c r="E333" s="110" t="s">
        <v>371</v>
      </c>
      <c r="F333" s="110" t="s">
        <v>1288</v>
      </c>
      <c r="G333" s="111">
        <v>71082.72</v>
      </c>
      <c r="H333" s="112">
        <v>0</v>
      </c>
      <c r="I333" s="112">
        <v>0</v>
      </c>
      <c r="J333" s="112">
        <v>0</v>
      </c>
      <c r="K333" s="112">
        <v>71082.72</v>
      </c>
      <c r="L333" s="112">
        <v>0</v>
      </c>
      <c r="M333" s="112">
        <v>0</v>
      </c>
      <c r="N333" s="112">
        <v>0</v>
      </c>
      <c r="O333" s="112">
        <v>0</v>
      </c>
    </row>
    <row r="334" ht="13.5" customHeight="1" spans="1:15">
      <c r="A334" s="109"/>
      <c r="B334" s="109"/>
      <c r="C334" s="109"/>
      <c r="D334" s="110" t="s">
        <v>1224</v>
      </c>
      <c r="E334" s="110" t="s">
        <v>263</v>
      </c>
      <c r="F334" s="109"/>
      <c r="G334" s="111">
        <v>1575358</v>
      </c>
      <c r="H334" s="112">
        <v>480624</v>
      </c>
      <c r="I334" s="112">
        <v>650436</v>
      </c>
      <c r="J334" s="112">
        <v>0</v>
      </c>
      <c r="K334" s="112">
        <v>269177</v>
      </c>
      <c r="L334" s="112">
        <v>0</v>
      </c>
      <c r="M334" s="112">
        <v>0</v>
      </c>
      <c r="N334" s="112">
        <v>120924</v>
      </c>
      <c r="O334" s="112">
        <v>54197</v>
      </c>
    </row>
    <row r="335" ht="13.5" customHeight="1" spans="1:15">
      <c r="A335" s="110" t="s">
        <v>244</v>
      </c>
      <c r="B335" s="109"/>
      <c r="C335" s="109"/>
      <c r="D335" s="109"/>
      <c r="E335" s="110" t="s">
        <v>245</v>
      </c>
      <c r="F335" s="109"/>
      <c r="G335" s="111">
        <v>1306181</v>
      </c>
      <c r="H335" s="112">
        <v>480624</v>
      </c>
      <c r="I335" s="112">
        <v>650436</v>
      </c>
      <c r="J335" s="112">
        <v>0</v>
      </c>
      <c r="K335" s="112">
        <v>0</v>
      </c>
      <c r="L335" s="112">
        <v>0</v>
      </c>
      <c r="M335" s="112">
        <v>0</v>
      </c>
      <c r="N335" s="112">
        <v>120924</v>
      </c>
      <c r="O335" s="112">
        <v>54197</v>
      </c>
    </row>
    <row r="336" ht="13.5" customHeight="1" spans="1:15">
      <c r="A336" s="109"/>
      <c r="B336" s="110" t="s">
        <v>250</v>
      </c>
      <c r="C336" s="109"/>
      <c r="D336" s="109"/>
      <c r="E336" s="110" t="s">
        <v>251</v>
      </c>
      <c r="F336" s="109"/>
      <c r="G336" s="111">
        <v>1306181</v>
      </c>
      <c r="H336" s="112">
        <v>480624</v>
      </c>
      <c r="I336" s="112">
        <v>650436</v>
      </c>
      <c r="J336" s="112">
        <v>0</v>
      </c>
      <c r="K336" s="112">
        <v>0</v>
      </c>
      <c r="L336" s="112">
        <v>0</v>
      </c>
      <c r="M336" s="112">
        <v>0</v>
      </c>
      <c r="N336" s="112">
        <v>120924</v>
      </c>
      <c r="O336" s="112">
        <v>54197</v>
      </c>
    </row>
    <row r="337" ht="13.5" customHeight="1" spans="1:15">
      <c r="A337" s="110" t="s">
        <v>244</v>
      </c>
      <c r="B337" s="110" t="s">
        <v>250</v>
      </c>
      <c r="C337" s="110" t="s">
        <v>255</v>
      </c>
      <c r="D337" s="109"/>
      <c r="E337" s="110" t="s">
        <v>256</v>
      </c>
      <c r="F337" s="110" t="s">
        <v>1283</v>
      </c>
      <c r="G337" s="111">
        <v>468</v>
      </c>
      <c r="H337" s="112">
        <v>0</v>
      </c>
      <c r="I337" s="112">
        <v>0</v>
      </c>
      <c r="J337" s="112">
        <v>0</v>
      </c>
      <c r="K337" s="112">
        <v>0</v>
      </c>
      <c r="L337" s="112">
        <v>0</v>
      </c>
      <c r="M337" s="112">
        <v>0</v>
      </c>
      <c r="N337" s="112">
        <v>0</v>
      </c>
      <c r="O337" s="112">
        <v>468</v>
      </c>
    </row>
    <row r="338" ht="13.5" customHeight="1" spans="1:15">
      <c r="A338" s="110" t="s">
        <v>244</v>
      </c>
      <c r="B338" s="110" t="s">
        <v>250</v>
      </c>
      <c r="C338" s="110" t="s">
        <v>255</v>
      </c>
      <c r="D338" s="109"/>
      <c r="E338" s="110" t="s">
        <v>256</v>
      </c>
      <c r="F338" s="110" t="s">
        <v>1291</v>
      </c>
      <c r="G338" s="111">
        <v>1251984</v>
      </c>
      <c r="H338" s="112">
        <v>480624</v>
      </c>
      <c r="I338" s="112">
        <v>650436</v>
      </c>
      <c r="J338" s="112">
        <v>0</v>
      </c>
      <c r="K338" s="112">
        <v>0</v>
      </c>
      <c r="L338" s="112">
        <v>0</v>
      </c>
      <c r="M338" s="112">
        <v>0</v>
      </c>
      <c r="N338" s="112">
        <v>120924</v>
      </c>
      <c r="O338" s="112">
        <v>0</v>
      </c>
    </row>
    <row r="339" ht="13.5" customHeight="1" spans="1:15">
      <c r="A339" s="110" t="s">
        <v>244</v>
      </c>
      <c r="B339" s="110" t="s">
        <v>250</v>
      </c>
      <c r="C339" s="110" t="s">
        <v>255</v>
      </c>
      <c r="D339" s="109"/>
      <c r="E339" s="110" t="s">
        <v>256</v>
      </c>
      <c r="F339" s="110" t="s">
        <v>1303</v>
      </c>
      <c r="G339" s="111">
        <v>53729</v>
      </c>
      <c r="H339" s="112">
        <v>0</v>
      </c>
      <c r="I339" s="112">
        <v>0</v>
      </c>
      <c r="J339" s="112">
        <v>0</v>
      </c>
      <c r="K339" s="112">
        <v>0</v>
      </c>
      <c r="L339" s="112">
        <v>0</v>
      </c>
      <c r="M339" s="112">
        <v>0</v>
      </c>
      <c r="N339" s="112">
        <v>0</v>
      </c>
      <c r="O339" s="112">
        <v>53729</v>
      </c>
    </row>
    <row r="340" ht="13.5" customHeight="1" spans="1:15">
      <c r="A340" s="110" t="s">
        <v>344</v>
      </c>
      <c r="B340" s="109"/>
      <c r="C340" s="109"/>
      <c r="D340" s="109"/>
      <c r="E340" s="110" t="s">
        <v>345</v>
      </c>
      <c r="F340" s="109"/>
      <c r="G340" s="111">
        <v>269177</v>
      </c>
      <c r="H340" s="112">
        <v>0</v>
      </c>
      <c r="I340" s="112">
        <v>0</v>
      </c>
      <c r="J340" s="112">
        <v>0</v>
      </c>
      <c r="K340" s="112">
        <v>269177</v>
      </c>
      <c r="L340" s="112">
        <v>0</v>
      </c>
      <c r="M340" s="112">
        <v>0</v>
      </c>
      <c r="N340" s="112">
        <v>0</v>
      </c>
      <c r="O340" s="112">
        <v>0</v>
      </c>
    </row>
    <row r="341" ht="13.5" customHeight="1" spans="1:15">
      <c r="A341" s="109"/>
      <c r="B341" s="110" t="s">
        <v>460</v>
      </c>
      <c r="C341" s="109"/>
      <c r="D341" s="109"/>
      <c r="E341" s="110" t="s">
        <v>369</v>
      </c>
      <c r="F341" s="109"/>
      <c r="G341" s="111">
        <v>250397</v>
      </c>
      <c r="H341" s="112">
        <v>0</v>
      </c>
      <c r="I341" s="112">
        <v>0</v>
      </c>
      <c r="J341" s="112">
        <v>0</v>
      </c>
      <c r="K341" s="112">
        <v>250397</v>
      </c>
      <c r="L341" s="112">
        <v>0</v>
      </c>
      <c r="M341" s="112">
        <v>0</v>
      </c>
      <c r="N341" s="112">
        <v>0</v>
      </c>
      <c r="O341" s="112">
        <v>0</v>
      </c>
    </row>
    <row r="342" ht="13.5" customHeight="1" spans="1:15">
      <c r="A342" s="110" t="s">
        <v>344</v>
      </c>
      <c r="B342" s="110" t="s">
        <v>460</v>
      </c>
      <c r="C342" s="110" t="s">
        <v>463</v>
      </c>
      <c r="D342" s="109"/>
      <c r="E342" s="110" t="s">
        <v>464</v>
      </c>
      <c r="F342" s="110" t="s">
        <v>1286</v>
      </c>
      <c r="G342" s="111">
        <v>250397</v>
      </c>
      <c r="H342" s="112">
        <v>0</v>
      </c>
      <c r="I342" s="112">
        <v>0</v>
      </c>
      <c r="J342" s="112">
        <v>0</v>
      </c>
      <c r="K342" s="112">
        <v>250397</v>
      </c>
      <c r="L342" s="112">
        <v>0</v>
      </c>
      <c r="M342" s="112">
        <v>0</v>
      </c>
      <c r="N342" s="112">
        <v>0</v>
      </c>
      <c r="O342" s="112">
        <v>0</v>
      </c>
    </row>
    <row r="343" ht="13.5" customHeight="1" spans="1:15">
      <c r="A343" s="109"/>
      <c r="B343" s="110" t="s">
        <v>494</v>
      </c>
      <c r="C343" s="109"/>
      <c r="D343" s="109"/>
      <c r="E343" s="110" t="s">
        <v>495</v>
      </c>
      <c r="F343" s="109"/>
      <c r="G343" s="111">
        <v>18780</v>
      </c>
      <c r="H343" s="112">
        <v>0</v>
      </c>
      <c r="I343" s="112">
        <v>0</v>
      </c>
      <c r="J343" s="112">
        <v>0</v>
      </c>
      <c r="K343" s="112">
        <v>18780</v>
      </c>
      <c r="L343" s="112">
        <v>0</v>
      </c>
      <c r="M343" s="112">
        <v>0</v>
      </c>
      <c r="N343" s="112">
        <v>0</v>
      </c>
      <c r="O343" s="112">
        <v>0</v>
      </c>
    </row>
    <row r="344" ht="13.5" customHeight="1" spans="1:15">
      <c r="A344" s="110" t="s">
        <v>344</v>
      </c>
      <c r="B344" s="110" t="s">
        <v>494</v>
      </c>
      <c r="C344" s="110" t="s">
        <v>496</v>
      </c>
      <c r="D344" s="109"/>
      <c r="E344" s="110" t="s">
        <v>497</v>
      </c>
      <c r="F344" s="110" t="s">
        <v>1287</v>
      </c>
      <c r="G344" s="111">
        <v>6260</v>
      </c>
      <c r="H344" s="112">
        <v>0</v>
      </c>
      <c r="I344" s="112">
        <v>0</v>
      </c>
      <c r="J344" s="112">
        <v>0</v>
      </c>
      <c r="K344" s="112">
        <v>6260</v>
      </c>
      <c r="L344" s="112">
        <v>0</v>
      </c>
      <c r="M344" s="112">
        <v>0</v>
      </c>
      <c r="N344" s="112">
        <v>0</v>
      </c>
      <c r="O344" s="112">
        <v>0</v>
      </c>
    </row>
    <row r="345" ht="13.5" customHeight="1" spans="1:15">
      <c r="A345" s="110" t="s">
        <v>344</v>
      </c>
      <c r="B345" s="110" t="s">
        <v>494</v>
      </c>
      <c r="C345" s="110" t="s">
        <v>498</v>
      </c>
      <c r="D345" s="109"/>
      <c r="E345" s="110" t="s">
        <v>371</v>
      </c>
      <c r="F345" s="110" t="s">
        <v>1288</v>
      </c>
      <c r="G345" s="111">
        <v>12520</v>
      </c>
      <c r="H345" s="112">
        <v>0</v>
      </c>
      <c r="I345" s="112">
        <v>0</v>
      </c>
      <c r="J345" s="112">
        <v>0</v>
      </c>
      <c r="K345" s="112">
        <v>12520</v>
      </c>
      <c r="L345" s="112">
        <v>0</v>
      </c>
      <c r="M345" s="112">
        <v>0</v>
      </c>
      <c r="N345" s="112">
        <v>0</v>
      </c>
      <c r="O345" s="112">
        <v>0</v>
      </c>
    </row>
    <row r="346" ht="13.5" customHeight="1" spans="1:15">
      <c r="A346" s="109"/>
      <c r="B346" s="109"/>
      <c r="C346" s="109"/>
      <c r="D346" s="110" t="s">
        <v>1225</v>
      </c>
      <c r="E346" s="110" t="s">
        <v>264</v>
      </c>
      <c r="F346" s="109"/>
      <c r="G346" s="111">
        <v>4108926.26</v>
      </c>
      <c r="H346" s="112">
        <v>1277694</v>
      </c>
      <c r="I346" s="112">
        <v>925368</v>
      </c>
      <c r="J346" s="112">
        <v>0</v>
      </c>
      <c r="K346" s="112">
        <v>702010.26</v>
      </c>
      <c r="L346" s="112">
        <v>0</v>
      </c>
      <c r="M346" s="112">
        <v>0</v>
      </c>
      <c r="N346" s="112">
        <v>1062108</v>
      </c>
      <c r="O346" s="112">
        <v>141746</v>
      </c>
    </row>
    <row r="347" ht="13.5" customHeight="1" spans="1:15">
      <c r="A347" s="110" t="s">
        <v>244</v>
      </c>
      <c r="B347" s="109"/>
      <c r="C347" s="109"/>
      <c r="D347" s="109"/>
      <c r="E347" s="110" t="s">
        <v>245</v>
      </c>
      <c r="F347" s="109"/>
      <c r="G347" s="111">
        <v>3406916</v>
      </c>
      <c r="H347" s="112">
        <v>1277694</v>
      </c>
      <c r="I347" s="112">
        <v>925368</v>
      </c>
      <c r="J347" s="112">
        <v>0</v>
      </c>
      <c r="K347" s="112">
        <v>0</v>
      </c>
      <c r="L347" s="112">
        <v>0</v>
      </c>
      <c r="M347" s="112">
        <v>0</v>
      </c>
      <c r="N347" s="112">
        <v>1062108</v>
      </c>
      <c r="O347" s="112">
        <v>141746</v>
      </c>
    </row>
    <row r="348" ht="13.5" customHeight="1" spans="1:15">
      <c r="A348" s="109"/>
      <c r="B348" s="110" t="s">
        <v>250</v>
      </c>
      <c r="C348" s="109"/>
      <c r="D348" s="109"/>
      <c r="E348" s="110" t="s">
        <v>251</v>
      </c>
      <c r="F348" s="109"/>
      <c r="G348" s="111">
        <v>3406916</v>
      </c>
      <c r="H348" s="112">
        <v>1277694</v>
      </c>
      <c r="I348" s="112">
        <v>925368</v>
      </c>
      <c r="J348" s="112">
        <v>0</v>
      </c>
      <c r="K348" s="112">
        <v>0</v>
      </c>
      <c r="L348" s="112">
        <v>0</v>
      </c>
      <c r="M348" s="112">
        <v>0</v>
      </c>
      <c r="N348" s="112">
        <v>1062108</v>
      </c>
      <c r="O348" s="112">
        <v>141746</v>
      </c>
    </row>
    <row r="349" ht="13.5" customHeight="1" spans="1:15">
      <c r="A349" s="110" t="s">
        <v>244</v>
      </c>
      <c r="B349" s="110" t="s">
        <v>250</v>
      </c>
      <c r="C349" s="110" t="s">
        <v>255</v>
      </c>
      <c r="D349" s="109"/>
      <c r="E349" s="110" t="s">
        <v>256</v>
      </c>
      <c r="F349" s="110" t="s">
        <v>1300</v>
      </c>
      <c r="G349" s="111">
        <v>1224</v>
      </c>
      <c r="H349" s="112">
        <v>0</v>
      </c>
      <c r="I349" s="112">
        <v>0</v>
      </c>
      <c r="J349" s="112">
        <v>0</v>
      </c>
      <c r="K349" s="112">
        <v>0</v>
      </c>
      <c r="L349" s="112">
        <v>0</v>
      </c>
      <c r="M349" s="112">
        <v>0</v>
      </c>
      <c r="N349" s="112">
        <v>0</v>
      </c>
      <c r="O349" s="112">
        <v>1224</v>
      </c>
    </row>
    <row r="350" ht="13.5" customHeight="1" spans="1:15">
      <c r="A350" s="110" t="s">
        <v>244</v>
      </c>
      <c r="B350" s="110" t="s">
        <v>250</v>
      </c>
      <c r="C350" s="110" t="s">
        <v>255</v>
      </c>
      <c r="D350" s="109"/>
      <c r="E350" s="110" t="s">
        <v>256</v>
      </c>
      <c r="F350" s="110" t="s">
        <v>1291</v>
      </c>
      <c r="G350" s="111">
        <v>3265170</v>
      </c>
      <c r="H350" s="112">
        <v>1277694</v>
      </c>
      <c r="I350" s="112">
        <v>925368</v>
      </c>
      <c r="J350" s="112">
        <v>0</v>
      </c>
      <c r="K350" s="112">
        <v>0</v>
      </c>
      <c r="L350" s="112">
        <v>0</v>
      </c>
      <c r="M350" s="112">
        <v>0</v>
      </c>
      <c r="N350" s="112">
        <v>1062108</v>
      </c>
      <c r="O350" s="112">
        <v>0</v>
      </c>
    </row>
    <row r="351" ht="13.5" customHeight="1" spans="1:15">
      <c r="A351" s="110" t="s">
        <v>244</v>
      </c>
      <c r="B351" s="110" t="s">
        <v>250</v>
      </c>
      <c r="C351" s="110" t="s">
        <v>255</v>
      </c>
      <c r="D351" s="109"/>
      <c r="E351" s="110" t="s">
        <v>256</v>
      </c>
      <c r="F351" s="110" t="s">
        <v>1303</v>
      </c>
      <c r="G351" s="111">
        <v>140522</v>
      </c>
      <c r="H351" s="112">
        <v>0</v>
      </c>
      <c r="I351" s="112">
        <v>0</v>
      </c>
      <c r="J351" s="112">
        <v>0</v>
      </c>
      <c r="K351" s="112">
        <v>0</v>
      </c>
      <c r="L351" s="112">
        <v>0</v>
      </c>
      <c r="M351" s="112">
        <v>0</v>
      </c>
      <c r="N351" s="112">
        <v>0</v>
      </c>
      <c r="O351" s="112">
        <v>140522</v>
      </c>
    </row>
    <row r="352" ht="13.5" customHeight="1" spans="1:15">
      <c r="A352" s="110" t="s">
        <v>344</v>
      </c>
      <c r="B352" s="109"/>
      <c r="C352" s="109"/>
      <c r="D352" s="109"/>
      <c r="E352" s="110" t="s">
        <v>345</v>
      </c>
      <c r="F352" s="109"/>
      <c r="G352" s="111">
        <v>702010.26</v>
      </c>
      <c r="H352" s="112">
        <v>0</v>
      </c>
      <c r="I352" s="112">
        <v>0</v>
      </c>
      <c r="J352" s="112">
        <v>0</v>
      </c>
      <c r="K352" s="112">
        <v>702010.26</v>
      </c>
      <c r="L352" s="112">
        <v>0</v>
      </c>
      <c r="M352" s="112">
        <v>0</v>
      </c>
      <c r="N352" s="112">
        <v>0</v>
      </c>
      <c r="O352" s="112">
        <v>0</v>
      </c>
    </row>
    <row r="353" ht="13.5" customHeight="1" spans="1:15">
      <c r="A353" s="109"/>
      <c r="B353" s="110" t="s">
        <v>460</v>
      </c>
      <c r="C353" s="109"/>
      <c r="D353" s="109"/>
      <c r="E353" s="110" t="s">
        <v>369</v>
      </c>
      <c r="F353" s="109"/>
      <c r="G353" s="111">
        <v>653032.8</v>
      </c>
      <c r="H353" s="112">
        <v>0</v>
      </c>
      <c r="I353" s="112">
        <v>0</v>
      </c>
      <c r="J353" s="112">
        <v>0</v>
      </c>
      <c r="K353" s="112">
        <v>653032.8</v>
      </c>
      <c r="L353" s="112">
        <v>0</v>
      </c>
      <c r="M353" s="112">
        <v>0</v>
      </c>
      <c r="N353" s="112">
        <v>0</v>
      </c>
      <c r="O353" s="112">
        <v>0</v>
      </c>
    </row>
    <row r="354" ht="13.5" customHeight="1" spans="1:15">
      <c r="A354" s="110" t="s">
        <v>344</v>
      </c>
      <c r="B354" s="110" t="s">
        <v>460</v>
      </c>
      <c r="C354" s="110" t="s">
        <v>463</v>
      </c>
      <c r="D354" s="109"/>
      <c r="E354" s="110" t="s">
        <v>464</v>
      </c>
      <c r="F354" s="110" t="s">
        <v>1286</v>
      </c>
      <c r="G354" s="111">
        <v>653032.8</v>
      </c>
      <c r="H354" s="112">
        <v>0</v>
      </c>
      <c r="I354" s="112">
        <v>0</v>
      </c>
      <c r="J354" s="112">
        <v>0</v>
      </c>
      <c r="K354" s="112">
        <v>653032.8</v>
      </c>
      <c r="L354" s="112">
        <v>0</v>
      </c>
      <c r="M354" s="112">
        <v>0</v>
      </c>
      <c r="N354" s="112">
        <v>0</v>
      </c>
      <c r="O354" s="112">
        <v>0</v>
      </c>
    </row>
    <row r="355" ht="13.5" customHeight="1" spans="1:15">
      <c r="A355" s="109"/>
      <c r="B355" s="110" t="s">
        <v>494</v>
      </c>
      <c r="C355" s="109"/>
      <c r="D355" s="109"/>
      <c r="E355" s="110" t="s">
        <v>495</v>
      </c>
      <c r="F355" s="109"/>
      <c r="G355" s="111">
        <v>48977.46</v>
      </c>
      <c r="H355" s="112">
        <v>0</v>
      </c>
      <c r="I355" s="112">
        <v>0</v>
      </c>
      <c r="J355" s="112">
        <v>0</v>
      </c>
      <c r="K355" s="112">
        <v>48977.46</v>
      </c>
      <c r="L355" s="112">
        <v>0</v>
      </c>
      <c r="M355" s="112">
        <v>0</v>
      </c>
      <c r="N355" s="112">
        <v>0</v>
      </c>
      <c r="O355" s="112">
        <v>0</v>
      </c>
    </row>
    <row r="356" ht="13.5" customHeight="1" spans="1:15">
      <c r="A356" s="110" t="s">
        <v>344</v>
      </c>
      <c r="B356" s="110" t="s">
        <v>494</v>
      </c>
      <c r="C356" s="110" t="s">
        <v>496</v>
      </c>
      <c r="D356" s="109"/>
      <c r="E356" s="110" t="s">
        <v>497</v>
      </c>
      <c r="F356" s="110" t="s">
        <v>1287</v>
      </c>
      <c r="G356" s="111">
        <v>16325.82</v>
      </c>
      <c r="H356" s="112">
        <v>0</v>
      </c>
      <c r="I356" s="112">
        <v>0</v>
      </c>
      <c r="J356" s="112">
        <v>0</v>
      </c>
      <c r="K356" s="112">
        <v>16325.82</v>
      </c>
      <c r="L356" s="112">
        <v>0</v>
      </c>
      <c r="M356" s="112">
        <v>0</v>
      </c>
      <c r="N356" s="112">
        <v>0</v>
      </c>
      <c r="O356" s="112">
        <v>0</v>
      </c>
    </row>
    <row r="357" ht="13.5" customHeight="1" spans="1:15">
      <c r="A357" s="110" t="s">
        <v>344</v>
      </c>
      <c r="B357" s="110" t="s">
        <v>494</v>
      </c>
      <c r="C357" s="110" t="s">
        <v>498</v>
      </c>
      <c r="D357" s="109"/>
      <c r="E357" s="110" t="s">
        <v>371</v>
      </c>
      <c r="F357" s="110" t="s">
        <v>1288</v>
      </c>
      <c r="G357" s="111">
        <v>32651.64</v>
      </c>
      <c r="H357" s="112">
        <v>0</v>
      </c>
      <c r="I357" s="112">
        <v>0</v>
      </c>
      <c r="J357" s="112">
        <v>0</v>
      </c>
      <c r="K357" s="112">
        <v>32651.64</v>
      </c>
      <c r="L357" s="112">
        <v>0</v>
      </c>
      <c r="M357" s="112">
        <v>0</v>
      </c>
      <c r="N357" s="112">
        <v>0</v>
      </c>
      <c r="O357" s="112">
        <v>0</v>
      </c>
    </row>
    <row r="358" ht="13.5" customHeight="1" spans="1:15">
      <c r="A358" s="109"/>
      <c r="B358" s="109"/>
      <c r="C358" s="109"/>
      <c r="D358" s="110" t="s">
        <v>1226</v>
      </c>
      <c r="E358" s="110" t="s">
        <v>265</v>
      </c>
      <c r="F358" s="109"/>
      <c r="G358" s="111">
        <v>2812820</v>
      </c>
      <c r="H358" s="112">
        <v>833796</v>
      </c>
      <c r="I358" s="112">
        <v>1190970</v>
      </c>
      <c r="J358" s="112">
        <v>0</v>
      </c>
      <c r="K358" s="112">
        <v>480775</v>
      </c>
      <c r="L358" s="112">
        <v>0</v>
      </c>
      <c r="M358" s="112">
        <v>0</v>
      </c>
      <c r="N358" s="112">
        <v>211392</v>
      </c>
      <c r="O358" s="112">
        <v>95887</v>
      </c>
    </row>
    <row r="359" ht="13.5" customHeight="1" spans="1:15">
      <c r="A359" s="110" t="s">
        <v>244</v>
      </c>
      <c r="B359" s="109"/>
      <c r="C359" s="109"/>
      <c r="D359" s="109"/>
      <c r="E359" s="110" t="s">
        <v>245</v>
      </c>
      <c r="F359" s="109"/>
      <c r="G359" s="111">
        <v>2332045</v>
      </c>
      <c r="H359" s="112">
        <v>833796</v>
      </c>
      <c r="I359" s="112">
        <v>1190970</v>
      </c>
      <c r="J359" s="112">
        <v>0</v>
      </c>
      <c r="K359" s="112">
        <v>0</v>
      </c>
      <c r="L359" s="112">
        <v>0</v>
      </c>
      <c r="M359" s="112">
        <v>0</v>
      </c>
      <c r="N359" s="112">
        <v>211392</v>
      </c>
      <c r="O359" s="112">
        <v>95887</v>
      </c>
    </row>
    <row r="360" ht="13.5" customHeight="1" spans="1:15">
      <c r="A360" s="109"/>
      <c r="B360" s="110" t="s">
        <v>250</v>
      </c>
      <c r="C360" s="109"/>
      <c r="D360" s="109"/>
      <c r="E360" s="110" t="s">
        <v>251</v>
      </c>
      <c r="F360" s="109"/>
      <c r="G360" s="111">
        <v>2332045</v>
      </c>
      <c r="H360" s="112">
        <v>833796</v>
      </c>
      <c r="I360" s="112">
        <v>1190970</v>
      </c>
      <c r="J360" s="112">
        <v>0</v>
      </c>
      <c r="K360" s="112">
        <v>0</v>
      </c>
      <c r="L360" s="112">
        <v>0</v>
      </c>
      <c r="M360" s="112">
        <v>0</v>
      </c>
      <c r="N360" s="112">
        <v>211392</v>
      </c>
      <c r="O360" s="112">
        <v>95887</v>
      </c>
    </row>
    <row r="361" ht="13.5" customHeight="1" spans="1:15">
      <c r="A361" s="110" t="s">
        <v>244</v>
      </c>
      <c r="B361" s="110" t="s">
        <v>250</v>
      </c>
      <c r="C361" s="110" t="s">
        <v>255</v>
      </c>
      <c r="D361" s="109"/>
      <c r="E361" s="110" t="s">
        <v>256</v>
      </c>
      <c r="F361" s="110" t="s">
        <v>1283</v>
      </c>
      <c r="G361" s="111">
        <v>828</v>
      </c>
      <c r="H361" s="112">
        <v>0</v>
      </c>
      <c r="I361" s="112">
        <v>0</v>
      </c>
      <c r="J361" s="112">
        <v>0</v>
      </c>
      <c r="K361" s="112">
        <v>0</v>
      </c>
      <c r="L361" s="112">
        <v>0</v>
      </c>
      <c r="M361" s="112">
        <v>0</v>
      </c>
      <c r="N361" s="112">
        <v>0</v>
      </c>
      <c r="O361" s="112">
        <v>828</v>
      </c>
    </row>
    <row r="362" ht="13.5" customHeight="1" spans="1:15">
      <c r="A362" s="110" t="s">
        <v>244</v>
      </c>
      <c r="B362" s="110" t="s">
        <v>250</v>
      </c>
      <c r="C362" s="110" t="s">
        <v>255</v>
      </c>
      <c r="D362" s="109"/>
      <c r="E362" s="110" t="s">
        <v>256</v>
      </c>
      <c r="F362" s="110" t="s">
        <v>1291</v>
      </c>
      <c r="G362" s="111">
        <v>2236158</v>
      </c>
      <c r="H362" s="112">
        <v>833796</v>
      </c>
      <c r="I362" s="112">
        <v>1190970</v>
      </c>
      <c r="J362" s="112">
        <v>0</v>
      </c>
      <c r="K362" s="112">
        <v>0</v>
      </c>
      <c r="L362" s="112">
        <v>0</v>
      </c>
      <c r="M362" s="112">
        <v>0</v>
      </c>
      <c r="N362" s="112">
        <v>211392</v>
      </c>
      <c r="O362" s="112">
        <v>0</v>
      </c>
    </row>
    <row r="363" ht="13.5" customHeight="1" spans="1:15">
      <c r="A363" s="110" t="s">
        <v>244</v>
      </c>
      <c r="B363" s="110" t="s">
        <v>250</v>
      </c>
      <c r="C363" s="110" t="s">
        <v>255</v>
      </c>
      <c r="D363" s="109"/>
      <c r="E363" s="110" t="s">
        <v>256</v>
      </c>
      <c r="F363" s="110" t="s">
        <v>1303</v>
      </c>
      <c r="G363" s="111">
        <v>95059</v>
      </c>
      <c r="H363" s="112">
        <v>0</v>
      </c>
      <c r="I363" s="112">
        <v>0</v>
      </c>
      <c r="J363" s="112">
        <v>0</v>
      </c>
      <c r="K363" s="112">
        <v>0</v>
      </c>
      <c r="L363" s="112">
        <v>0</v>
      </c>
      <c r="M363" s="112">
        <v>0</v>
      </c>
      <c r="N363" s="112">
        <v>0</v>
      </c>
      <c r="O363" s="112">
        <v>95059</v>
      </c>
    </row>
    <row r="364" ht="13.5" customHeight="1" spans="1:15">
      <c r="A364" s="110" t="s">
        <v>344</v>
      </c>
      <c r="B364" s="109"/>
      <c r="C364" s="109"/>
      <c r="D364" s="109"/>
      <c r="E364" s="110" t="s">
        <v>345</v>
      </c>
      <c r="F364" s="109"/>
      <c r="G364" s="111">
        <v>480775</v>
      </c>
      <c r="H364" s="112">
        <v>0</v>
      </c>
      <c r="I364" s="112">
        <v>0</v>
      </c>
      <c r="J364" s="112">
        <v>0</v>
      </c>
      <c r="K364" s="112">
        <v>480775</v>
      </c>
      <c r="L364" s="112">
        <v>0</v>
      </c>
      <c r="M364" s="112">
        <v>0</v>
      </c>
      <c r="N364" s="112">
        <v>0</v>
      </c>
      <c r="O364" s="112">
        <v>0</v>
      </c>
    </row>
    <row r="365" ht="13.5" customHeight="1" spans="1:15">
      <c r="A365" s="109"/>
      <c r="B365" s="110" t="s">
        <v>460</v>
      </c>
      <c r="C365" s="109"/>
      <c r="D365" s="109"/>
      <c r="E365" s="110" t="s">
        <v>369</v>
      </c>
      <c r="F365" s="109"/>
      <c r="G365" s="111">
        <v>447232</v>
      </c>
      <c r="H365" s="112">
        <v>0</v>
      </c>
      <c r="I365" s="112">
        <v>0</v>
      </c>
      <c r="J365" s="112">
        <v>0</v>
      </c>
      <c r="K365" s="112">
        <v>447232</v>
      </c>
      <c r="L365" s="112">
        <v>0</v>
      </c>
      <c r="M365" s="112">
        <v>0</v>
      </c>
      <c r="N365" s="112">
        <v>0</v>
      </c>
      <c r="O365" s="112">
        <v>0</v>
      </c>
    </row>
    <row r="366" ht="13.5" customHeight="1" spans="1:15">
      <c r="A366" s="110" t="s">
        <v>344</v>
      </c>
      <c r="B366" s="110" t="s">
        <v>460</v>
      </c>
      <c r="C366" s="110" t="s">
        <v>463</v>
      </c>
      <c r="D366" s="109"/>
      <c r="E366" s="110" t="s">
        <v>464</v>
      </c>
      <c r="F366" s="110" t="s">
        <v>1286</v>
      </c>
      <c r="G366" s="111">
        <v>447232</v>
      </c>
      <c r="H366" s="112">
        <v>0</v>
      </c>
      <c r="I366" s="112">
        <v>0</v>
      </c>
      <c r="J366" s="112">
        <v>0</v>
      </c>
      <c r="K366" s="112">
        <v>447232</v>
      </c>
      <c r="L366" s="112">
        <v>0</v>
      </c>
      <c r="M366" s="112">
        <v>0</v>
      </c>
      <c r="N366" s="112">
        <v>0</v>
      </c>
      <c r="O366" s="112">
        <v>0</v>
      </c>
    </row>
    <row r="367" ht="13.5" customHeight="1" spans="1:15">
      <c r="A367" s="109"/>
      <c r="B367" s="110" t="s">
        <v>494</v>
      </c>
      <c r="C367" s="109"/>
      <c r="D367" s="109"/>
      <c r="E367" s="110" t="s">
        <v>495</v>
      </c>
      <c r="F367" s="109"/>
      <c r="G367" s="111">
        <v>33543</v>
      </c>
      <c r="H367" s="112">
        <v>0</v>
      </c>
      <c r="I367" s="112">
        <v>0</v>
      </c>
      <c r="J367" s="112">
        <v>0</v>
      </c>
      <c r="K367" s="112">
        <v>33543</v>
      </c>
      <c r="L367" s="112">
        <v>0</v>
      </c>
      <c r="M367" s="112">
        <v>0</v>
      </c>
      <c r="N367" s="112">
        <v>0</v>
      </c>
      <c r="O367" s="112">
        <v>0</v>
      </c>
    </row>
    <row r="368" ht="13.5" customHeight="1" spans="1:15">
      <c r="A368" s="110" t="s">
        <v>344</v>
      </c>
      <c r="B368" s="110" t="s">
        <v>494</v>
      </c>
      <c r="C368" s="110" t="s">
        <v>496</v>
      </c>
      <c r="D368" s="109"/>
      <c r="E368" s="110" t="s">
        <v>497</v>
      </c>
      <c r="F368" s="110" t="s">
        <v>1287</v>
      </c>
      <c r="G368" s="111">
        <v>11181</v>
      </c>
      <c r="H368" s="112">
        <v>0</v>
      </c>
      <c r="I368" s="112">
        <v>0</v>
      </c>
      <c r="J368" s="112">
        <v>0</v>
      </c>
      <c r="K368" s="112">
        <v>11181</v>
      </c>
      <c r="L368" s="112">
        <v>0</v>
      </c>
      <c r="M368" s="112">
        <v>0</v>
      </c>
      <c r="N368" s="112">
        <v>0</v>
      </c>
      <c r="O368" s="112">
        <v>0</v>
      </c>
    </row>
    <row r="369" ht="13.5" customHeight="1" spans="1:15">
      <c r="A369" s="110" t="s">
        <v>344</v>
      </c>
      <c r="B369" s="110" t="s">
        <v>494</v>
      </c>
      <c r="C369" s="110" t="s">
        <v>498</v>
      </c>
      <c r="D369" s="109"/>
      <c r="E369" s="110" t="s">
        <v>371</v>
      </c>
      <c r="F369" s="110" t="s">
        <v>1288</v>
      </c>
      <c r="G369" s="111">
        <v>22362</v>
      </c>
      <c r="H369" s="112">
        <v>0</v>
      </c>
      <c r="I369" s="112">
        <v>0</v>
      </c>
      <c r="J369" s="112">
        <v>0</v>
      </c>
      <c r="K369" s="112">
        <v>22362</v>
      </c>
      <c r="L369" s="112">
        <v>0</v>
      </c>
      <c r="M369" s="112">
        <v>0</v>
      </c>
      <c r="N369" s="112">
        <v>0</v>
      </c>
      <c r="O369" s="112">
        <v>0</v>
      </c>
    </row>
    <row r="370" ht="13.5" customHeight="1" spans="1:15">
      <c r="A370" s="109"/>
      <c r="B370" s="109"/>
      <c r="C370" s="109"/>
      <c r="D370" s="110" t="s">
        <v>1227</v>
      </c>
      <c r="E370" s="110" t="s">
        <v>266</v>
      </c>
      <c r="F370" s="109"/>
      <c r="G370" s="111">
        <v>2920624.07</v>
      </c>
      <c r="H370" s="112">
        <v>870607.2</v>
      </c>
      <c r="I370" s="112">
        <v>503250</v>
      </c>
      <c r="J370" s="112">
        <v>0</v>
      </c>
      <c r="K370" s="112">
        <v>499112.87</v>
      </c>
      <c r="L370" s="112">
        <v>0</v>
      </c>
      <c r="M370" s="112">
        <v>0</v>
      </c>
      <c r="N370" s="112">
        <v>947598</v>
      </c>
      <c r="O370" s="112">
        <v>100056</v>
      </c>
    </row>
    <row r="371" ht="13.5" customHeight="1" spans="1:15">
      <c r="A371" s="110" t="s">
        <v>244</v>
      </c>
      <c r="B371" s="109"/>
      <c r="C371" s="109"/>
      <c r="D371" s="109"/>
      <c r="E371" s="110" t="s">
        <v>245</v>
      </c>
      <c r="F371" s="109"/>
      <c r="G371" s="111">
        <v>2421511.2</v>
      </c>
      <c r="H371" s="112">
        <v>870607.2</v>
      </c>
      <c r="I371" s="112">
        <v>503250</v>
      </c>
      <c r="J371" s="112">
        <v>0</v>
      </c>
      <c r="K371" s="112">
        <v>0</v>
      </c>
      <c r="L371" s="112">
        <v>0</v>
      </c>
      <c r="M371" s="112">
        <v>0</v>
      </c>
      <c r="N371" s="112">
        <v>947598</v>
      </c>
      <c r="O371" s="112">
        <v>100056</v>
      </c>
    </row>
    <row r="372" ht="13.5" customHeight="1" spans="1:15">
      <c r="A372" s="109"/>
      <c r="B372" s="110" t="s">
        <v>250</v>
      </c>
      <c r="C372" s="109"/>
      <c r="D372" s="109"/>
      <c r="E372" s="110" t="s">
        <v>251</v>
      </c>
      <c r="F372" s="109"/>
      <c r="G372" s="111">
        <v>2421511.2</v>
      </c>
      <c r="H372" s="112">
        <v>870607.2</v>
      </c>
      <c r="I372" s="112">
        <v>503250</v>
      </c>
      <c r="J372" s="112">
        <v>0</v>
      </c>
      <c r="K372" s="112">
        <v>0</v>
      </c>
      <c r="L372" s="112">
        <v>0</v>
      </c>
      <c r="M372" s="112">
        <v>0</v>
      </c>
      <c r="N372" s="112">
        <v>947598</v>
      </c>
      <c r="O372" s="112">
        <v>100056</v>
      </c>
    </row>
    <row r="373" ht="13.5" customHeight="1" spans="1:15">
      <c r="A373" s="110" t="s">
        <v>244</v>
      </c>
      <c r="B373" s="110" t="s">
        <v>250</v>
      </c>
      <c r="C373" s="110" t="s">
        <v>255</v>
      </c>
      <c r="D373" s="109"/>
      <c r="E373" s="110" t="s">
        <v>256</v>
      </c>
      <c r="F373" s="110" t="s">
        <v>1283</v>
      </c>
      <c r="G373" s="111">
        <v>864</v>
      </c>
      <c r="H373" s="112">
        <v>0</v>
      </c>
      <c r="I373" s="112">
        <v>0</v>
      </c>
      <c r="J373" s="112">
        <v>0</v>
      </c>
      <c r="K373" s="112">
        <v>0</v>
      </c>
      <c r="L373" s="112">
        <v>0</v>
      </c>
      <c r="M373" s="112">
        <v>0</v>
      </c>
      <c r="N373" s="112">
        <v>0</v>
      </c>
      <c r="O373" s="112">
        <v>864</v>
      </c>
    </row>
    <row r="374" ht="13.5" customHeight="1" spans="1:15">
      <c r="A374" s="110" t="s">
        <v>244</v>
      </c>
      <c r="B374" s="110" t="s">
        <v>250</v>
      </c>
      <c r="C374" s="110" t="s">
        <v>255</v>
      </c>
      <c r="D374" s="109"/>
      <c r="E374" s="110" t="s">
        <v>256</v>
      </c>
      <c r="F374" s="110" t="s">
        <v>1291</v>
      </c>
      <c r="G374" s="111">
        <v>2321455.2</v>
      </c>
      <c r="H374" s="112">
        <v>870607.2</v>
      </c>
      <c r="I374" s="112">
        <v>503250</v>
      </c>
      <c r="J374" s="112">
        <v>0</v>
      </c>
      <c r="K374" s="112">
        <v>0</v>
      </c>
      <c r="L374" s="112">
        <v>0</v>
      </c>
      <c r="M374" s="112">
        <v>0</v>
      </c>
      <c r="N374" s="112">
        <v>947598</v>
      </c>
      <c r="O374" s="112">
        <v>0</v>
      </c>
    </row>
    <row r="375" ht="13.5" customHeight="1" spans="1:15">
      <c r="A375" s="110" t="s">
        <v>244</v>
      </c>
      <c r="B375" s="110" t="s">
        <v>250</v>
      </c>
      <c r="C375" s="110" t="s">
        <v>255</v>
      </c>
      <c r="D375" s="109"/>
      <c r="E375" s="110" t="s">
        <v>256</v>
      </c>
      <c r="F375" s="110" t="s">
        <v>1303</v>
      </c>
      <c r="G375" s="111">
        <v>99192</v>
      </c>
      <c r="H375" s="112">
        <v>0</v>
      </c>
      <c r="I375" s="112">
        <v>0</v>
      </c>
      <c r="J375" s="112">
        <v>0</v>
      </c>
      <c r="K375" s="112">
        <v>0</v>
      </c>
      <c r="L375" s="112">
        <v>0</v>
      </c>
      <c r="M375" s="112">
        <v>0</v>
      </c>
      <c r="N375" s="112">
        <v>0</v>
      </c>
      <c r="O375" s="112">
        <v>99192</v>
      </c>
    </row>
    <row r="376" ht="13.5" customHeight="1" spans="1:15">
      <c r="A376" s="110" t="s">
        <v>344</v>
      </c>
      <c r="B376" s="109"/>
      <c r="C376" s="109"/>
      <c r="D376" s="109"/>
      <c r="E376" s="110" t="s">
        <v>345</v>
      </c>
      <c r="F376" s="109"/>
      <c r="G376" s="111">
        <v>499112.87</v>
      </c>
      <c r="H376" s="112">
        <v>0</v>
      </c>
      <c r="I376" s="112">
        <v>0</v>
      </c>
      <c r="J376" s="112">
        <v>0</v>
      </c>
      <c r="K376" s="112">
        <v>499112.87</v>
      </c>
      <c r="L376" s="112">
        <v>0</v>
      </c>
      <c r="M376" s="112">
        <v>0</v>
      </c>
      <c r="N376" s="112">
        <v>0</v>
      </c>
      <c r="O376" s="112">
        <v>0</v>
      </c>
    </row>
    <row r="377" ht="13.5" customHeight="1" spans="1:15">
      <c r="A377" s="109"/>
      <c r="B377" s="110" t="s">
        <v>460</v>
      </c>
      <c r="C377" s="109"/>
      <c r="D377" s="109"/>
      <c r="E377" s="110" t="s">
        <v>369</v>
      </c>
      <c r="F377" s="109"/>
      <c r="G377" s="111">
        <v>464291.04</v>
      </c>
      <c r="H377" s="112">
        <v>0</v>
      </c>
      <c r="I377" s="112">
        <v>0</v>
      </c>
      <c r="J377" s="112">
        <v>0</v>
      </c>
      <c r="K377" s="112">
        <v>464291.04</v>
      </c>
      <c r="L377" s="112">
        <v>0</v>
      </c>
      <c r="M377" s="112">
        <v>0</v>
      </c>
      <c r="N377" s="112">
        <v>0</v>
      </c>
      <c r="O377" s="112">
        <v>0</v>
      </c>
    </row>
    <row r="378" ht="13.5" customHeight="1" spans="1:15">
      <c r="A378" s="110" t="s">
        <v>344</v>
      </c>
      <c r="B378" s="110" t="s">
        <v>460</v>
      </c>
      <c r="C378" s="110" t="s">
        <v>463</v>
      </c>
      <c r="D378" s="109"/>
      <c r="E378" s="110" t="s">
        <v>464</v>
      </c>
      <c r="F378" s="110" t="s">
        <v>1286</v>
      </c>
      <c r="G378" s="111">
        <v>464291.04</v>
      </c>
      <c r="H378" s="112">
        <v>0</v>
      </c>
      <c r="I378" s="112">
        <v>0</v>
      </c>
      <c r="J378" s="112">
        <v>0</v>
      </c>
      <c r="K378" s="112">
        <v>464291.04</v>
      </c>
      <c r="L378" s="112">
        <v>0</v>
      </c>
      <c r="M378" s="112">
        <v>0</v>
      </c>
      <c r="N378" s="112">
        <v>0</v>
      </c>
      <c r="O378" s="112">
        <v>0</v>
      </c>
    </row>
    <row r="379" ht="13.5" customHeight="1" spans="1:15">
      <c r="A379" s="109"/>
      <c r="B379" s="110" t="s">
        <v>494</v>
      </c>
      <c r="C379" s="109"/>
      <c r="D379" s="109"/>
      <c r="E379" s="110" t="s">
        <v>495</v>
      </c>
      <c r="F379" s="109"/>
      <c r="G379" s="111">
        <v>34821.83</v>
      </c>
      <c r="H379" s="112">
        <v>0</v>
      </c>
      <c r="I379" s="112">
        <v>0</v>
      </c>
      <c r="J379" s="112">
        <v>0</v>
      </c>
      <c r="K379" s="112">
        <v>34821.83</v>
      </c>
      <c r="L379" s="112">
        <v>0</v>
      </c>
      <c r="M379" s="112">
        <v>0</v>
      </c>
      <c r="N379" s="112">
        <v>0</v>
      </c>
      <c r="O379" s="112">
        <v>0</v>
      </c>
    </row>
    <row r="380" ht="13.5" customHeight="1" spans="1:15">
      <c r="A380" s="110" t="s">
        <v>344</v>
      </c>
      <c r="B380" s="110" t="s">
        <v>494</v>
      </c>
      <c r="C380" s="110" t="s">
        <v>496</v>
      </c>
      <c r="D380" s="109"/>
      <c r="E380" s="110" t="s">
        <v>497</v>
      </c>
      <c r="F380" s="110" t="s">
        <v>1287</v>
      </c>
      <c r="G380" s="111">
        <v>11607.28</v>
      </c>
      <c r="H380" s="112">
        <v>0</v>
      </c>
      <c r="I380" s="112">
        <v>0</v>
      </c>
      <c r="J380" s="112">
        <v>0</v>
      </c>
      <c r="K380" s="112">
        <v>11607.28</v>
      </c>
      <c r="L380" s="112">
        <v>0</v>
      </c>
      <c r="M380" s="112">
        <v>0</v>
      </c>
      <c r="N380" s="112">
        <v>0</v>
      </c>
      <c r="O380" s="112">
        <v>0</v>
      </c>
    </row>
    <row r="381" ht="13.5" customHeight="1" spans="1:15">
      <c r="A381" s="110" t="s">
        <v>344</v>
      </c>
      <c r="B381" s="110" t="s">
        <v>494</v>
      </c>
      <c r="C381" s="110" t="s">
        <v>498</v>
      </c>
      <c r="D381" s="109"/>
      <c r="E381" s="110" t="s">
        <v>371</v>
      </c>
      <c r="F381" s="110" t="s">
        <v>1288</v>
      </c>
      <c r="G381" s="111">
        <v>23214.55</v>
      </c>
      <c r="H381" s="112">
        <v>0</v>
      </c>
      <c r="I381" s="112">
        <v>0</v>
      </c>
      <c r="J381" s="112">
        <v>0</v>
      </c>
      <c r="K381" s="112">
        <v>23214.55</v>
      </c>
      <c r="L381" s="112">
        <v>0</v>
      </c>
      <c r="M381" s="112">
        <v>0</v>
      </c>
      <c r="N381" s="112">
        <v>0</v>
      </c>
      <c r="O381" s="112">
        <v>0</v>
      </c>
    </row>
    <row r="382" ht="13.5" customHeight="1" spans="1:15">
      <c r="A382" s="109"/>
      <c r="B382" s="109"/>
      <c r="C382" s="109"/>
      <c r="D382" s="110" t="s">
        <v>1228</v>
      </c>
      <c r="E382" s="110" t="s">
        <v>267</v>
      </c>
      <c r="F382" s="109"/>
      <c r="G382" s="111">
        <v>2955059.69</v>
      </c>
      <c r="H382" s="112">
        <v>874008</v>
      </c>
      <c r="I382" s="112">
        <v>734694</v>
      </c>
      <c r="J382" s="112">
        <v>0</v>
      </c>
      <c r="K382" s="112">
        <v>504468.69</v>
      </c>
      <c r="L382" s="112">
        <v>0</v>
      </c>
      <c r="M382" s="112">
        <v>0</v>
      </c>
      <c r="N382" s="112">
        <v>737664</v>
      </c>
      <c r="O382" s="112">
        <v>104225</v>
      </c>
    </row>
    <row r="383" ht="13.5" customHeight="1" spans="1:15">
      <c r="A383" s="110" t="s">
        <v>244</v>
      </c>
      <c r="B383" s="109"/>
      <c r="C383" s="109"/>
      <c r="D383" s="109"/>
      <c r="E383" s="110" t="s">
        <v>245</v>
      </c>
      <c r="F383" s="109"/>
      <c r="G383" s="111">
        <v>2450591</v>
      </c>
      <c r="H383" s="112">
        <v>874008</v>
      </c>
      <c r="I383" s="112">
        <v>734694</v>
      </c>
      <c r="J383" s="112">
        <v>0</v>
      </c>
      <c r="K383" s="112">
        <v>0</v>
      </c>
      <c r="L383" s="112">
        <v>0</v>
      </c>
      <c r="M383" s="112">
        <v>0</v>
      </c>
      <c r="N383" s="112">
        <v>737664</v>
      </c>
      <c r="O383" s="112">
        <v>104225</v>
      </c>
    </row>
    <row r="384" ht="13.5" customHeight="1" spans="1:15">
      <c r="A384" s="109"/>
      <c r="B384" s="110" t="s">
        <v>250</v>
      </c>
      <c r="C384" s="109"/>
      <c r="D384" s="109"/>
      <c r="E384" s="110" t="s">
        <v>251</v>
      </c>
      <c r="F384" s="109"/>
      <c r="G384" s="111">
        <v>2450591</v>
      </c>
      <c r="H384" s="112">
        <v>874008</v>
      </c>
      <c r="I384" s="112">
        <v>734694</v>
      </c>
      <c r="J384" s="112">
        <v>0</v>
      </c>
      <c r="K384" s="112">
        <v>0</v>
      </c>
      <c r="L384" s="112">
        <v>0</v>
      </c>
      <c r="M384" s="112">
        <v>0</v>
      </c>
      <c r="N384" s="112">
        <v>737664</v>
      </c>
      <c r="O384" s="112">
        <v>104225</v>
      </c>
    </row>
    <row r="385" ht="13.5" customHeight="1" spans="1:15">
      <c r="A385" s="110" t="s">
        <v>244</v>
      </c>
      <c r="B385" s="110" t="s">
        <v>250</v>
      </c>
      <c r="C385" s="110" t="s">
        <v>255</v>
      </c>
      <c r="D385" s="109"/>
      <c r="E385" s="110" t="s">
        <v>256</v>
      </c>
      <c r="F385" s="110" t="s">
        <v>1283</v>
      </c>
      <c r="G385" s="111">
        <v>900</v>
      </c>
      <c r="H385" s="112">
        <v>0</v>
      </c>
      <c r="I385" s="112">
        <v>0</v>
      </c>
      <c r="J385" s="112">
        <v>0</v>
      </c>
      <c r="K385" s="112">
        <v>0</v>
      </c>
      <c r="L385" s="112">
        <v>0</v>
      </c>
      <c r="M385" s="112">
        <v>0</v>
      </c>
      <c r="N385" s="112">
        <v>0</v>
      </c>
      <c r="O385" s="112">
        <v>900</v>
      </c>
    </row>
    <row r="386" ht="13.5" customHeight="1" spans="1:15">
      <c r="A386" s="110" t="s">
        <v>244</v>
      </c>
      <c r="B386" s="110" t="s">
        <v>250</v>
      </c>
      <c r="C386" s="110" t="s">
        <v>255</v>
      </c>
      <c r="D386" s="109"/>
      <c r="E386" s="110" t="s">
        <v>256</v>
      </c>
      <c r="F386" s="110" t="s">
        <v>1291</v>
      </c>
      <c r="G386" s="111">
        <v>2346366</v>
      </c>
      <c r="H386" s="112">
        <v>874008</v>
      </c>
      <c r="I386" s="112">
        <v>734694</v>
      </c>
      <c r="J386" s="112">
        <v>0</v>
      </c>
      <c r="K386" s="112">
        <v>0</v>
      </c>
      <c r="L386" s="112">
        <v>0</v>
      </c>
      <c r="M386" s="112">
        <v>0</v>
      </c>
      <c r="N386" s="112">
        <v>737664</v>
      </c>
      <c r="O386" s="112">
        <v>0</v>
      </c>
    </row>
    <row r="387" ht="13.5" customHeight="1" spans="1:15">
      <c r="A387" s="110" t="s">
        <v>244</v>
      </c>
      <c r="B387" s="110" t="s">
        <v>250</v>
      </c>
      <c r="C387" s="110" t="s">
        <v>255</v>
      </c>
      <c r="D387" s="109"/>
      <c r="E387" s="110" t="s">
        <v>256</v>
      </c>
      <c r="F387" s="110" t="s">
        <v>1303</v>
      </c>
      <c r="G387" s="111">
        <v>103325</v>
      </c>
      <c r="H387" s="112">
        <v>0</v>
      </c>
      <c r="I387" s="112">
        <v>0</v>
      </c>
      <c r="J387" s="112">
        <v>0</v>
      </c>
      <c r="K387" s="112">
        <v>0</v>
      </c>
      <c r="L387" s="112">
        <v>0</v>
      </c>
      <c r="M387" s="112">
        <v>0</v>
      </c>
      <c r="N387" s="112">
        <v>0</v>
      </c>
      <c r="O387" s="112">
        <v>103325</v>
      </c>
    </row>
    <row r="388" ht="13.5" customHeight="1" spans="1:15">
      <c r="A388" s="110" t="s">
        <v>344</v>
      </c>
      <c r="B388" s="109"/>
      <c r="C388" s="109"/>
      <c r="D388" s="109"/>
      <c r="E388" s="110" t="s">
        <v>345</v>
      </c>
      <c r="F388" s="109"/>
      <c r="G388" s="111">
        <v>504468.69</v>
      </c>
      <c r="H388" s="112">
        <v>0</v>
      </c>
      <c r="I388" s="112">
        <v>0</v>
      </c>
      <c r="J388" s="112">
        <v>0</v>
      </c>
      <c r="K388" s="112">
        <v>504468.69</v>
      </c>
      <c r="L388" s="112">
        <v>0</v>
      </c>
      <c r="M388" s="112">
        <v>0</v>
      </c>
      <c r="N388" s="112">
        <v>0</v>
      </c>
      <c r="O388" s="112">
        <v>0</v>
      </c>
    </row>
    <row r="389" ht="13.5" customHeight="1" spans="1:15">
      <c r="A389" s="109"/>
      <c r="B389" s="110" t="s">
        <v>460</v>
      </c>
      <c r="C389" s="109"/>
      <c r="D389" s="109"/>
      <c r="E389" s="110" t="s">
        <v>369</v>
      </c>
      <c r="F389" s="109"/>
      <c r="G389" s="111">
        <v>469273.2</v>
      </c>
      <c r="H389" s="112">
        <v>0</v>
      </c>
      <c r="I389" s="112">
        <v>0</v>
      </c>
      <c r="J389" s="112">
        <v>0</v>
      </c>
      <c r="K389" s="112">
        <v>469273.2</v>
      </c>
      <c r="L389" s="112">
        <v>0</v>
      </c>
      <c r="M389" s="112">
        <v>0</v>
      </c>
      <c r="N389" s="112">
        <v>0</v>
      </c>
      <c r="O389" s="112">
        <v>0</v>
      </c>
    </row>
    <row r="390" ht="13.5" customHeight="1" spans="1:15">
      <c r="A390" s="110" t="s">
        <v>344</v>
      </c>
      <c r="B390" s="110" t="s">
        <v>460</v>
      </c>
      <c r="C390" s="110" t="s">
        <v>463</v>
      </c>
      <c r="D390" s="109"/>
      <c r="E390" s="110" t="s">
        <v>464</v>
      </c>
      <c r="F390" s="110" t="s">
        <v>1286</v>
      </c>
      <c r="G390" s="111">
        <v>469273.2</v>
      </c>
      <c r="H390" s="112">
        <v>0</v>
      </c>
      <c r="I390" s="112">
        <v>0</v>
      </c>
      <c r="J390" s="112">
        <v>0</v>
      </c>
      <c r="K390" s="112">
        <v>469273.2</v>
      </c>
      <c r="L390" s="112">
        <v>0</v>
      </c>
      <c r="M390" s="112">
        <v>0</v>
      </c>
      <c r="N390" s="112">
        <v>0</v>
      </c>
      <c r="O390" s="112">
        <v>0</v>
      </c>
    </row>
    <row r="391" ht="13.5" customHeight="1" spans="1:15">
      <c r="A391" s="109"/>
      <c r="B391" s="110" t="s">
        <v>494</v>
      </c>
      <c r="C391" s="109"/>
      <c r="D391" s="109"/>
      <c r="E391" s="110" t="s">
        <v>495</v>
      </c>
      <c r="F391" s="109"/>
      <c r="G391" s="111">
        <v>35195.49</v>
      </c>
      <c r="H391" s="112">
        <v>0</v>
      </c>
      <c r="I391" s="112">
        <v>0</v>
      </c>
      <c r="J391" s="112">
        <v>0</v>
      </c>
      <c r="K391" s="112">
        <v>35195.49</v>
      </c>
      <c r="L391" s="112">
        <v>0</v>
      </c>
      <c r="M391" s="112">
        <v>0</v>
      </c>
      <c r="N391" s="112">
        <v>0</v>
      </c>
      <c r="O391" s="112">
        <v>0</v>
      </c>
    </row>
    <row r="392" ht="13.5" customHeight="1" spans="1:15">
      <c r="A392" s="110" t="s">
        <v>344</v>
      </c>
      <c r="B392" s="110" t="s">
        <v>494</v>
      </c>
      <c r="C392" s="110" t="s">
        <v>496</v>
      </c>
      <c r="D392" s="109"/>
      <c r="E392" s="110" t="s">
        <v>497</v>
      </c>
      <c r="F392" s="110" t="s">
        <v>1287</v>
      </c>
      <c r="G392" s="111">
        <v>11731.83</v>
      </c>
      <c r="H392" s="112">
        <v>0</v>
      </c>
      <c r="I392" s="112">
        <v>0</v>
      </c>
      <c r="J392" s="112">
        <v>0</v>
      </c>
      <c r="K392" s="112">
        <v>11731.83</v>
      </c>
      <c r="L392" s="112">
        <v>0</v>
      </c>
      <c r="M392" s="112">
        <v>0</v>
      </c>
      <c r="N392" s="112">
        <v>0</v>
      </c>
      <c r="O392" s="112">
        <v>0</v>
      </c>
    </row>
    <row r="393" ht="13.5" customHeight="1" spans="1:15">
      <c r="A393" s="110" t="s">
        <v>344</v>
      </c>
      <c r="B393" s="110" t="s">
        <v>494</v>
      </c>
      <c r="C393" s="110" t="s">
        <v>498</v>
      </c>
      <c r="D393" s="109"/>
      <c r="E393" s="110" t="s">
        <v>371</v>
      </c>
      <c r="F393" s="110" t="s">
        <v>1288</v>
      </c>
      <c r="G393" s="111">
        <v>23463.66</v>
      </c>
      <c r="H393" s="112">
        <v>0</v>
      </c>
      <c r="I393" s="112">
        <v>0</v>
      </c>
      <c r="J393" s="112">
        <v>0</v>
      </c>
      <c r="K393" s="112">
        <v>23463.66</v>
      </c>
      <c r="L393" s="112">
        <v>0</v>
      </c>
      <c r="M393" s="112">
        <v>0</v>
      </c>
      <c r="N393" s="112">
        <v>0</v>
      </c>
      <c r="O393" s="112">
        <v>0</v>
      </c>
    </row>
    <row r="394" ht="13.5" customHeight="1" spans="1:15">
      <c r="A394" s="109"/>
      <c r="B394" s="109"/>
      <c r="C394" s="109"/>
      <c r="D394" s="110" t="s">
        <v>1229</v>
      </c>
      <c r="E394" s="110" t="s">
        <v>268</v>
      </c>
      <c r="F394" s="109"/>
      <c r="G394" s="111">
        <v>1973694.22</v>
      </c>
      <c r="H394" s="112">
        <v>593748</v>
      </c>
      <c r="I394" s="112">
        <v>818844</v>
      </c>
      <c r="J394" s="112">
        <v>0</v>
      </c>
      <c r="K394" s="112">
        <v>336713.22</v>
      </c>
      <c r="L394" s="112">
        <v>0</v>
      </c>
      <c r="M394" s="112">
        <v>0</v>
      </c>
      <c r="N394" s="112">
        <v>153516</v>
      </c>
      <c r="O394" s="112">
        <v>70873</v>
      </c>
    </row>
    <row r="395" ht="13.5" customHeight="1" spans="1:15">
      <c r="A395" s="110" t="s">
        <v>244</v>
      </c>
      <c r="B395" s="109"/>
      <c r="C395" s="109"/>
      <c r="D395" s="109"/>
      <c r="E395" s="110" t="s">
        <v>245</v>
      </c>
      <c r="F395" s="109"/>
      <c r="G395" s="111">
        <v>1636981</v>
      </c>
      <c r="H395" s="112">
        <v>593748</v>
      </c>
      <c r="I395" s="112">
        <v>818844</v>
      </c>
      <c r="J395" s="112">
        <v>0</v>
      </c>
      <c r="K395" s="112">
        <v>0</v>
      </c>
      <c r="L395" s="112">
        <v>0</v>
      </c>
      <c r="M395" s="112">
        <v>0</v>
      </c>
      <c r="N395" s="112">
        <v>153516</v>
      </c>
      <c r="O395" s="112">
        <v>70873</v>
      </c>
    </row>
    <row r="396" ht="13.5" customHeight="1" spans="1:15">
      <c r="A396" s="109"/>
      <c r="B396" s="110" t="s">
        <v>250</v>
      </c>
      <c r="C396" s="109"/>
      <c r="D396" s="109"/>
      <c r="E396" s="110" t="s">
        <v>251</v>
      </c>
      <c r="F396" s="109"/>
      <c r="G396" s="111">
        <v>1636981</v>
      </c>
      <c r="H396" s="112">
        <v>593748</v>
      </c>
      <c r="I396" s="112">
        <v>818844</v>
      </c>
      <c r="J396" s="112">
        <v>0</v>
      </c>
      <c r="K396" s="112">
        <v>0</v>
      </c>
      <c r="L396" s="112">
        <v>0</v>
      </c>
      <c r="M396" s="112">
        <v>0</v>
      </c>
      <c r="N396" s="112">
        <v>153516</v>
      </c>
      <c r="O396" s="112">
        <v>70873</v>
      </c>
    </row>
    <row r="397" ht="13.5" customHeight="1" spans="1:15">
      <c r="A397" s="110" t="s">
        <v>244</v>
      </c>
      <c r="B397" s="110" t="s">
        <v>250</v>
      </c>
      <c r="C397" s="110" t="s">
        <v>255</v>
      </c>
      <c r="D397" s="109"/>
      <c r="E397" s="110" t="s">
        <v>256</v>
      </c>
      <c r="F397" s="110" t="s">
        <v>1283</v>
      </c>
      <c r="G397" s="111">
        <v>612</v>
      </c>
      <c r="H397" s="112">
        <v>0</v>
      </c>
      <c r="I397" s="112">
        <v>0</v>
      </c>
      <c r="J397" s="112">
        <v>0</v>
      </c>
      <c r="K397" s="112">
        <v>0</v>
      </c>
      <c r="L397" s="112">
        <v>0</v>
      </c>
      <c r="M397" s="112">
        <v>0</v>
      </c>
      <c r="N397" s="112">
        <v>0</v>
      </c>
      <c r="O397" s="112">
        <v>612</v>
      </c>
    </row>
    <row r="398" ht="13.5" customHeight="1" spans="1:15">
      <c r="A398" s="110" t="s">
        <v>244</v>
      </c>
      <c r="B398" s="110" t="s">
        <v>250</v>
      </c>
      <c r="C398" s="110" t="s">
        <v>255</v>
      </c>
      <c r="D398" s="109"/>
      <c r="E398" s="110" t="s">
        <v>256</v>
      </c>
      <c r="F398" s="110" t="s">
        <v>1291</v>
      </c>
      <c r="G398" s="111">
        <v>1566108</v>
      </c>
      <c r="H398" s="112">
        <v>593748</v>
      </c>
      <c r="I398" s="112">
        <v>818844</v>
      </c>
      <c r="J398" s="112">
        <v>0</v>
      </c>
      <c r="K398" s="112">
        <v>0</v>
      </c>
      <c r="L398" s="112">
        <v>0</v>
      </c>
      <c r="M398" s="112">
        <v>0</v>
      </c>
      <c r="N398" s="112">
        <v>153516</v>
      </c>
      <c r="O398" s="112">
        <v>0</v>
      </c>
    </row>
    <row r="399" ht="13.5" customHeight="1" spans="1:15">
      <c r="A399" s="110" t="s">
        <v>244</v>
      </c>
      <c r="B399" s="110" t="s">
        <v>250</v>
      </c>
      <c r="C399" s="110" t="s">
        <v>255</v>
      </c>
      <c r="D399" s="109"/>
      <c r="E399" s="110" t="s">
        <v>256</v>
      </c>
      <c r="F399" s="110" t="s">
        <v>1303</v>
      </c>
      <c r="G399" s="111">
        <v>70261</v>
      </c>
      <c r="H399" s="112">
        <v>0</v>
      </c>
      <c r="I399" s="112">
        <v>0</v>
      </c>
      <c r="J399" s="112">
        <v>0</v>
      </c>
      <c r="K399" s="112">
        <v>0</v>
      </c>
      <c r="L399" s="112">
        <v>0</v>
      </c>
      <c r="M399" s="112">
        <v>0</v>
      </c>
      <c r="N399" s="112">
        <v>0</v>
      </c>
      <c r="O399" s="112">
        <v>70261</v>
      </c>
    </row>
    <row r="400" ht="13.5" customHeight="1" spans="1:15">
      <c r="A400" s="110" t="s">
        <v>344</v>
      </c>
      <c r="B400" s="109"/>
      <c r="C400" s="109"/>
      <c r="D400" s="109"/>
      <c r="E400" s="110" t="s">
        <v>345</v>
      </c>
      <c r="F400" s="109"/>
      <c r="G400" s="111">
        <v>336713.22</v>
      </c>
      <c r="H400" s="112">
        <v>0</v>
      </c>
      <c r="I400" s="112">
        <v>0</v>
      </c>
      <c r="J400" s="112">
        <v>0</v>
      </c>
      <c r="K400" s="112">
        <v>336713.22</v>
      </c>
      <c r="L400" s="112">
        <v>0</v>
      </c>
      <c r="M400" s="112">
        <v>0</v>
      </c>
      <c r="N400" s="112">
        <v>0</v>
      </c>
      <c r="O400" s="112">
        <v>0</v>
      </c>
    </row>
    <row r="401" ht="13.5" customHeight="1" spans="1:15">
      <c r="A401" s="109"/>
      <c r="B401" s="110" t="s">
        <v>460</v>
      </c>
      <c r="C401" s="109"/>
      <c r="D401" s="109"/>
      <c r="E401" s="110" t="s">
        <v>369</v>
      </c>
      <c r="F401" s="109"/>
      <c r="G401" s="111">
        <v>313221.6</v>
      </c>
      <c r="H401" s="112">
        <v>0</v>
      </c>
      <c r="I401" s="112">
        <v>0</v>
      </c>
      <c r="J401" s="112">
        <v>0</v>
      </c>
      <c r="K401" s="112">
        <v>313221.6</v>
      </c>
      <c r="L401" s="112">
        <v>0</v>
      </c>
      <c r="M401" s="112">
        <v>0</v>
      </c>
      <c r="N401" s="112">
        <v>0</v>
      </c>
      <c r="O401" s="112">
        <v>0</v>
      </c>
    </row>
    <row r="402" ht="13.5" customHeight="1" spans="1:15">
      <c r="A402" s="110" t="s">
        <v>344</v>
      </c>
      <c r="B402" s="110" t="s">
        <v>460</v>
      </c>
      <c r="C402" s="110" t="s">
        <v>463</v>
      </c>
      <c r="D402" s="109"/>
      <c r="E402" s="110" t="s">
        <v>464</v>
      </c>
      <c r="F402" s="110" t="s">
        <v>1286</v>
      </c>
      <c r="G402" s="111">
        <v>313221.6</v>
      </c>
      <c r="H402" s="112">
        <v>0</v>
      </c>
      <c r="I402" s="112">
        <v>0</v>
      </c>
      <c r="J402" s="112">
        <v>0</v>
      </c>
      <c r="K402" s="112">
        <v>313221.6</v>
      </c>
      <c r="L402" s="112">
        <v>0</v>
      </c>
      <c r="M402" s="112">
        <v>0</v>
      </c>
      <c r="N402" s="112">
        <v>0</v>
      </c>
      <c r="O402" s="112">
        <v>0</v>
      </c>
    </row>
    <row r="403" ht="13.5" customHeight="1" spans="1:15">
      <c r="A403" s="109"/>
      <c r="B403" s="110" t="s">
        <v>494</v>
      </c>
      <c r="C403" s="109"/>
      <c r="D403" s="109"/>
      <c r="E403" s="110" t="s">
        <v>495</v>
      </c>
      <c r="F403" s="109"/>
      <c r="G403" s="111">
        <v>23491.62</v>
      </c>
      <c r="H403" s="112">
        <v>0</v>
      </c>
      <c r="I403" s="112">
        <v>0</v>
      </c>
      <c r="J403" s="112">
        <v>0</v>
      </c>
      <c r="K403" s="112">
        <v>23491.62</v>
      </c>
      <c r="L403" s="112">
        <v>0</v>
      </c>
      <c r="M403" s="112">
        <v>0</v>
      </c>
      <c r="N403" s="112">
        <v>0</v>
      </c>
      <c r="O403" s="112">
        <v>0</v>
      </c>
    </row>
    <row r="404" ht="13.5" customHeight="1" spans="1:15">
      <c r="A404" s="110" t="s">
        <v>344</v>
      </c>
      <c r="B404" s="110" t="s">
        <v>494</v>
      </c>
      <c r="C404" s="110" t="s">
        <v>496</v>
      </c>
      <c r="D404" s="109"/>
      <c r="E404" s="110" t="s">
        <v>497</v>
      </c>
      <c r="F404" s="110" t="s">
        <v>1287</v>
      </c>
      <c r="G404" s="111">
        <v>7830.54</v>
      </c>
      <c r="H404" s="112">
        <v>0</v>
      </c>
      <c r="I404" s="112">
        <v>0</v>
      </c>
      <c r="J404" s="112">
        <v>0</v>
      </c>
      <c r="K404" s="112">
        <v>7830.54</v>
      </c>
      <c r="L404" s="112">
        <v>0</v>
      </c>
      <c r="M404" s="112">
        <v>0</v>
      </c>
      <c r="N404" s="112">
        <v>0</v>
      </c>
      <c r="O404" s="112">
        <v>0</v>
      </c>
    </row>
    <row r="405" ht="13.5" customHeight="1" spans="1:15">
      <c r="A405" s="110" t="s">
        <v>344</v>
      </c>
      <c r="B405" s="110" t="s">
        <v>494</v>
      </c>
      <c r="C405" s="110" t="s">
        <v>498</v>
      </c>
      <c r="D405" s="109"/>
      <c r="E405" s="110" t="s">
        <v>371</v>
      </c>
      <c r="F405" s="110" t="s">
        <v>1288</v>
      </c>
      <c r="G405" s="111">
        <v>15661.08</v>
      </c>
      <c r="H405" s="112">
        <v>0</v>
      </c>
      <c r="I405" s="112">
        <v>0</v>
      </c>
      <c r="J405" s="112">
        <v>0</v>
      </c>
      <c r="K405" s="112">
        <v>15661.08</v>
      </c>
      <c r="L405" s="112">
        <v>0</v>
      </c>
      <c r="M405" s="112">
        <v>0</v>
      </c>
      <c r="N405" s="112">
        <v>0</v>
      </c>
      <c r="O405" s="112">
        <v>0</v>
      </c>
    </row>
    <row r="406" ht="13.5" customHeight="1" spans="1:15">
      <c r="A406" s="109"/>
      <c r="B406" s="109"/>
      <c r="C406" s="109"/>
      <c r="D406" s="110" t="s">
        <v>1230</v>
      </c>
      <c r="E406" s="110" t="s">
        <v>269</v>
      </c>
      <c r="F406" s="109"/>
      <c r="G406" s="111">
        <v>3879958</v>
      </c>
      <c r="H406" s="112">
        <v>1215864</v>
      </c>
      <c r="I406" s="112">
        <v>577572</v>
      </c>
      <c r="J406" s="112">
        <v>0</v>
      </c>
      <c r="K406" s="112">
        <v>662795</v>
      </c>
      <c r="L406" s="112">
        <v>0</v>
      </c>
      <c r="M406" s="112">
        <v>0</v>
      </c>
      <c r="N406" s="112">
        <v>1289328</v>
      </c>
      <c r="O406" s="112">
        <v>134399</v>
      </c>
    </row>
    <row r="407" ht="13.5" customHeight="1" spans="1:15">
      <c r="A407" s="110" t="s">
        <v>244</v>
      </c>
      <c r="B407" s="109"/>
      <c r="C407" s="109"/>
      <c r="D407" s="109"/>
      <c r="E407" s="110" t="s">
        <v>245</v>
      </c>
      <c r="F407" s="109"/>
      <c r="G407" s="111">
        <v>3217163</v>
      </c>
      <c r="H407" s="112">
        <v>1215864</v>
      </c>
      <c r="I407" s="112">
        <v>577572</v>
      </c>
      <c r="J407" s="112">
        <v>0</v>
      </c>
      <c r="K407" s="112">
        <v>0</v>
      </c>
      <c r="L407" s="112">
        <v>0</v>
      </c>
      <c r="M407" s="112">
        <v>0</v>
      </c>
      <c r="N407" s="112">
        <v>1289328</v>
      </c>
      <c r="O407" s="112">
        <v>134399</v>
      </c>
    </row>
    <row r="408" ht="13.5" customHeight="1" spans="1:15">
      <c r="A408" s="109"/>
      <c r="B408" s="110" t="s">
        <v>250</v>
      </c>
      <c r="C408" s="109"/>
      <c r="D408" s="109"/>
      <c r="E408" s="110" t="s">
        <v>251</v>
      </c>
      <c r="F408" s="109"/>
      <c r="G408" s="111">
        <v>3217163</v>
      </c>
      <c r="H408" s="112">
        <v>1215864</v>
      </c>
      <c r="I408" s="112">
        <v>577572</v>
      </c>
      <c r="J408" s="112">
        <v>0</v>
      </c>
      <c r="K408" s="112">
        <v>0</v>
      </c>
      <c r="L408" s="112">
        <v>0</v>
      </c>
      <c r="M408" s="112">
        <v>0</v>
      </c>
      <c r="N408" s="112">
        <v>1289328</v>
      </c>
      <c r="O408" s="112">
        <v>134399</v>
      </c>
    </row>
    <row r="409" ht="13.5" customHeight="1" spans="1:15">
      <c r="A409" s="110" t="s">
        <v>244</v>
      </c>
      <c r="B409" s="110" t="s">
        <v>250</v>
      </c>
      <c r="C409" s="110" t="s">
        <v>255</v>
      </c>
      <c r="D409" s="109"/>
      <c r="E409" s="110" t="s">
        <v>256</v>
      </c>
      <c r="F409" s="110" t="s">
        <v>1300</v>
      </c>
      <c r="G409" s="111">
        <v>1116</v>
      </c>
      <c r="H409" s="112">
        <v>0</v>
      </c>
      <c r="I409" s="112">
        <v>0</v>
      </c>
      <c r="J409" s="112">
        <v>0</v>
      </c>
      <c r="K409" s="112">
        <v>0</v>
      </c>
      <c r="L409" s="112">
        <v>0</v>
      </c>
      <c r="M409" s="112">
        <v>0</v>
      </c>
      <c r="N409" s="112">
        <v>0</v>
      </c>
      <c r="O409" s="112">
        <v>1116</v>
      </c>
    </row>
    <row r="410" ht="13.5" customHeight="1" spans="1:15">
      <c r="A410" s="110" t="s">
        <v>244</v>
      </c>
      <c r="B410" s="110" t="s">
        <v>250</v>
      </c>
      <c r="C410" s="110" t="s">
        <v>255</v>
      </c>
      <c r="D410" s="109"/>
      <c r="E410" s="110" t="s">
        <v>256</v>
      </c>
      <c r="F410" s="110" t="s">
        <v>1292</v>
      </c>
      <c r="G410" s="111">
        <v>5160</v>
      </c>
      <c r="H410" s="112">
        <v>0</v>
      </c>
      <c r="I410" s="112">
        <v>0</v>
      </c>
      <c r="J410" s="112">
        <v>0</v>
      </c>
      <c r="K410" s="112">
        <v>0</v>
      </c>
      <c r="L410" s="112">
        <v>0</v>
      </c>
      <c r="M410" s="112">
        <v>0</v>
      </c>
      <c r="N410" s="112">
        <v>0</v>
      </c>
      <c r="O410" s="112">
        <v>5160</v>
      </c>
    </row>
    <row r="411" ht="13.5" customHeight="1" spans="1:15">
      <c r="A411" s="110" t="s">
        <v>244</v>
      </c>
      <c r="B411" s="110" t="s">
        <v>250</v>
      </c>
      <c r="C411" s="110" t="s">
        <v>255</v>
      </c>
      <c r="D411" s="109"/>
      <c r="E411" s="110" t="s">
        <v>256</v>
      </c>
      <c r="F411" s="110" t="s">
        <v>1291</v>
      </c>
      <c r="G411" s="111">
        <v>3082764</v>
      </c>
      <c r="H411" s="112">
        <v>1215864</v>
      </c>
      <c r="I411" s="112">
        <v>577572</v>
      </c>
      <c r="J411" s="112">
        <v>0</v>
      </c>
      <c r="K411" s="112">
        <v>0</v>
      </c>
      <c r="L411" s="112">
        <v>0</v>
      </c>
      <c r="M411" s="112">
        <v>0</v>
      </c>
      <c r="N411" s="112">
        <v>1289328</v>
      </c>
      <c r="O411" s="112">
        <v>0</v>
      </c>
    </row>
    <row r="412" ht="13.5" customHeight="1" spans="1:15">
      <c r="A412" s="110" t="s">
        <v>244</v>
      </c>
      <c r="B412" s="110" t="s">
        <v>250</v>
      </c>
      <c r="C412" s="110" t="s">
        <v>255</v>
      </c>
      <c r="D412" s="109"/>
      <c r="E412" s="110" t="s">
        <v>256</v>
      </c>
      <c r="F412" s="110" t="s">
        <v>1303</v>
      </c>
      <c r="G412" s="111">
        <v>128123</v>
      </c>
      <c r="H412" s="112">
        <v>0</v>
      </c>
      <c r="I412" s="112">
        <v>0</v>
      </c>
      <c r="J412" s="112">
        <v>0</v>
      </c>
      <c r="K412" s="112">
        <v>0</v>
      </c>
      <c r="L412" s="112">
        <v>0</v>
      </c>
      <c r="M412" s="112">
        <v>0</v>
      </c>
      <c r="N412" s="112">
        <v>0</v>
      </c>
      <c r="O412" s="112">
        <v>128123</v>
      </c>
    </row>
    <row r="413" ht="13.5" customHeight="1" spans="1:15">
      <c r="A413" s="110" t="s">
        <v>344</v>
      </c>
      <c r="B413" s="109"/>
      <c r="C413" s="109"/>
      <c r="D413" s="109"/>
      <c r="E413" s="110" t="s">
        <v>345</v>
      </c>
      <c r="F413" s="109"/>
      <c r="G413" s="111">
        <v>662795</v>
      </c>
      <c r="H413" s="112">
        <v>0</v>
      </c>
      <c r="I413" s="112">
        <v>0</v>
      </c>
      <c r="J413" s="112">
        <v>0</v>
      </c>
      <c r="K413" s="112">
        <v>662795</v>
      </c>
      <c r="L413" s="112">
        <v>0</v>
      </c>
      <c r="M413" s="112">
        <v>0</v>
      </c>
      <c r="N413" s="112">
        <v>0</v>
      </c>
      <c r="O413" s="112">
        <v>0</v>
      </c>
    </row>
    <row r="414" ht="13.5" customHeight="1" spans="1:15">
      <c r="A414" s="109"/>
      <c r="B414" s="110" t="s">
        <v>460</v>
      </c>
      <c r="C414" s="109"/>
      <c r="D414" s="109"/>
      <c r="E414" s="110" t="s">
        <v>369</v>
      </c>
      <c r="F414" s="109"/>
      <c r="G414" s="111">
        <v>616553</v>
      </c>
      <c r="H414" s="112">
        <v>0</v>
      </c>
      <c r="I414" s="112">
        <v>0</v>
      </c>
      <c r="J414" s="112">
        <v>0</v>
      </c>
      <c r="K414" s="112">
        <v>616553</v>
      </c>
      <c r="L414" s="112">
        <v>0</v>
      </c>
      <c r="M414" s="112">
        <v>0</v>
      </c>
      <c r="N414" s="112">
        <v>0</v>
      </c>
      <c r="O414" s="112">
        <v>0</v>
      </c>
    </row>
    <row r="415" ht="13.5" customHeight="1" spans="1:15">
      <c r="A415" s="110" t="s">
        <v>344</v>
      </c>
      <c r="B415" s="110" t="s">
        <v>460</v>
      </c>
      <c r="C415" s="110" t="s">
        <v>463</v>
      </c>
      <c r="D415" s="109"/>
      <c r="E415" s="110" t="s">
        <v>464</v>
      </c>
      <c r="F415" s="110" t="s">
        <v>1286</v>
      </c>
      <c r="G415" s="111">
        <v>616553</v>
      </c>
      <c r="H415" s="112">
        <v>0</v>
      </c>
      <c r="I415" s="112">
        <v>0</v>
      </c>
      <c r="J415" s="112">
        <v>0</v>
      </c>
      <c r="K415" s="112">
        <v>616553</v>
      </c>
      <c r="L415" s="112">
        <v>0</v>
      </c>
      <c r="M415" s="112">
        <v>0</v>
      </c>
      <c r="N415" s="112">
        <v>0</v>
      </c>
      <c r="O415" s="112">
        <v>0</v>
      </c>
    </row>
    <row r="416" ht="13.5" customHeight="1" spans="1:15">
      <c r="A416" s="109"/>
      <c r="B416" s="110" t="s">
        <v>494</v>
      </c>
      <c r="C416" s="109"/>
      <c r="D416" s="109"/>
      <c r="E416" s="110" t="s">
        <v>495</v>
      </c>
      <c r="F416" s="109"/>
      <c r="G416" s="111">
        <v>46242</v>
      </c>
      <c r="H416" s="112">
        <v>0</v>
      </c>
      <c r="I416" s="112">
        <v>0</v>
      </c>
      <c r="J416" s="112">
        <v>0</v>
      </c>
      <c r="K416" s="112">
        <v>46242</v>
      </c>
      <c r="L416" s="112">
        <v>0</v>
      </c>
      <c r="M416" s="112">
        <v>0</v>
      </c>
      <c r="N416" s="112">
        <v>0</v>
      </c>
      <c r="O416" s="112">
        <v>0</v>
      </c>
    </row>
    <row r="417" ht="13.5" customHeight="1" spans="1:15">
      <c r="A417" s="110" t="s">
        <v>344</v>
      </c>
      <c r="B417" s="110" t="s">
        <v>494</v>
      </c>
      <c r="C417" s="110" t="s">
        <v>496</v>
      </c>
      <c r="D417" s="109"/>
      <c r="E417" s="110" t="s">
        <v>497</v>
      </c>
      <c r="F417" s="110" t="s">
        <v>1287</v>
      </c>
      <c r="G417" s="111">
        <v>15414</v>
      </c>
      <c r="H417" s="112">
        <v>0</v>
      </c>
      <c r="I417" s="112">
        <v>0</v>
      </c>
      <c r="J417" s="112">
        <v>0</v>
      </c>
      <c r="K417" s="112">
        <v>15414</v>
      </c>
      <c r="L417" s="112">
        <v>0</v>
      </c>
      <c r="M417" s="112">
        <v>0</v>
      </c>
      <c r="N417" s="112">
        <v>0</v>
      </c>
      <c r="O417" s="112">
        <v>0</v>
      </c>
    </row>
    <row r="418" ht="13.5" customHeight="1" spans="1:15">
      <c r="A418" s="110" t="s">
        <v>344</v>
      </c>
      <c r="B418" s="110" t="s">
        <v>494</v>
      </c>
      <c r="C418" s="110" t="s">
        <v>498</v>
      </c>
      <c r="D418" s="109"/>
      <c r="E418" s="110" t="s">
        <v>371</v>
      </c>
      <c r="F418" s="110" t="s">
        <v>1288</v>
      </c>
      <c r="G418" s="111">
        <v>30828</v>
      </c>
      <c r="H418" s="112">
        <v>0</v>
      </c>
      <c r="I418" s="112">
        <v>0</v>
      </c>
      <c r="J418" s="112">
        <v>0</v>
      </c>
      <c r="K418" s="112">
        <v>30828</v>
      </c>
      <c r="L418" s="112">
        <v>0</v>
      </c>
      <c r="M418" s="112">
        <v>0</v>
      </c>
      <c r="N418" s="112">
        <v>0</v>
      </c>
      <c r="O418" s="112">
        <v>0</v>
      </c>
    </row>
    <row r="419" ht="13.5" customHeight="1" spans="1:15">
      <c r="A419" s="109"/>
      <c r="B419" s="109"/>
      <c r="C419" s="109"/>
      <c r="D419" s="110" t="s">
        <v>1231</v>
      </c>
      <c r="E419" s="110" t="s">
        <v>270</v>
      </c>
      <c r="F419" s="109"/>
      <c r="G419" s="111">
        <v>1824413.56</v>
      </c>
      <c r="H419" s="112">
        <v>566424</v>
      </c>
      <c r="I419" s="112">
        <v>315261.72</v>
      </c>
      <c r="J419" s="112">
        <v>0</v>
      </c>
      <c r="K419" s="112">
        <v>311050.84</v>
      </c>
      <c r="L419" s="112">
        <v>0</v>
      </c>
      <c r="M419" s="112">
        <v>0</v>
      </c>
      <c r="N419" s="112">
        <v>565062</v>
      </c>
      <c r="O419" s="112">
        <v>66615</v>
      </c>
    </row>
    <row r="420" ht="13.5" customHeight="1" spans="1:15">
      <c r="A420" s="110" t="s">
        <v>244</v>
      </c>
      <c r="B420" s="109"/>
      <c r="C420" s="109"/>
      <c r="D420" s="109"/>
      <c r="E420" s="110" t="s">
        <v>245</v>
      </c>
      <c r="F420" s="109"/>
      <c r="G420" s="111">
        <v>1513362.72</v>
      </c>
      <c r="H420" s="112">
        <v>566424</v>
      </c>
      <c r="I420" s="112">
        <v>315261.72</v>
      </c>
      <c r="J420" s="112">
        <v>0</v>
      </c>
      <c r="K420" s="112">
        <v>0</v>
      </c>
      <c r="L420" s="112">
        <v>0</v>
      </c>
      <c r="M420" s="112">
        <v>0</v>
      </c>
      <c r="N420" s="112">
        <v>565062</v>
      </c>
      <c r="O420" s="112">
        <v>66615</v>
      </c>
    </row>
    <row r="421" ht="13.5" customHeight="1" spans="1:15">
      <c r="A421" s="109"/>
      <c r="B421" s="110" t="s">
        <v>250</v>
      </c>
      <c r="C421" s="109"/>
      <c r="D421" s="109"/>
      <c r="E421" s="110" t="s">
        <v>251</v>
      </c>
      <c r="F421" s="109"/>
      <c r="G421" s="111">
        <v>1513362.72</v>
      </c>
      <c r="H421" s="112">
        <v>566424</v>
      </c>
      <c r="I421" s="112">
        <v>315261.72</v>
      </c>
      <c r="J421" s="112">
        <v>0</v>
      </c>
      <c r="K421" s="112">
        <v>0</v>
      </c>
      <c r="L421" s="112">
        <v>0</v>
      </c>
      <c r="M421" s="112">
        <v>0</v>
      </c>
      <c r="N421" s="112">
        <v>565062</v>
      </c>
      <c r="O421" s="112">
        <v>66615</v>
      </c>
    </row>
    <row r="422" ht="13.5" customHeight="1" spans="1:15">
      <c r="A422" s="110" t="s">
        <v>244</v>
      </c>
      <c r="B422" s="110" t="s">
        <v>250</v>
      </c>
      <c r="C422" s="110" t="s">
        <v>255</v>
      </c>
      <c r="D422" s="109"/>
      <c r="E422" s="110" t="s">
        <v>256</v>
      </c>
      <c r="F422" s="110" t="s">
        <v>1300</v>
      </c>
      <c r="G422" s="111">
        <v>540</v>
      </c>
      <c r="H422" s="112">
        <v>0</v>
      </c>
      <c r="I422" s="112">
        <v>0</v>
      </c>
      <c r="J422" s="112">
        <v>0</v>
      </c>
      <c r="K422" s="112">
        <v>0</v>
      </c>
      <c r="L422" s="112">
        <v>0</v>
      </c>
      <c r="M422" s="112">
        <v>0</v>
      </c>
      <c r="N422" s="112">
        <v>0</v>
      </c>
      <c r="O422" s="112">
        <v>540</v>
      </c>
    </row>
    <row r="423" ht="13.5" customHeight="1" spans="1:15">
      <c r="A423" s="110" t="s">
        <v>244</v>
      </c>
      <c r="B423" s="110" t="s">
        <v>250</v>
      </c>
      <c r="C423" s="110" t="s">
        <v>255</v>
      </c>
      <c r="D423" s="109"/>
      <c r="E423" s="110" t="s">
        <v>256</v>
      </c>
      <c r="F423" s="110" t="s">
        <v>1291</v>
      </c>
      <c r="G423" s="111">
        <v>1450827.72</v>
      </c>
      <c r="H423" s="112">
        <v>566424</v>
      </c>
      <c r="I423" s="112">
        <v>315261.72</v>
      </c>
      <c r="J423" s="112">
        <v>0</v>
      </c>
      <c r="K423" s="112">
        <v>0</v>
      </c>
      <c r="L423" s="112">
        <v>0</v>
      </c>
      <c r="M423" s="112">
        <v>0</v>
      </c>
      <c r="N423" s="112">
        <v>565062</v>
      </c>
      <c r="O423" s="112">
        <v>4080</v>
      </c>
    </row>
    <row r="424" ht="13.5" customHeight="1" spans="1:15">
      <c r="A424" s="110" t="s">
        <v>244</v>
      </c>
      <c r="B424" s="110" t="s">
        <v>250</v>
      </c>
      <c r="C424" s="110" t="s">
        <v>255</v>
      </c>
      <c r="D424" s="109"/>
      <c r="E424" s="110" t="s">
        <v>256</v>
      </c>
      <c r="F424" s="110" t="s">
        <v>1303</v>
      </c>
      <c r="G424" s="111">
        <v>61995</v>
      </c>
      <c r="H424" s="112">
        <v>0</v>
      </c>
      <c r="I424" s="112">
        <v>0</v>
      </c>
      <c r="J424" s="112">
        <v>0</v>
      </c>
      <c r="K424" s="112">
        <v>0</v>
      </c>
      <c r="L424" s="112">
        <v>0</v>
      </c>
      <c r="M424" s="112">
        <v>0</v>
      </c>
      <c r="N424" s="112">
        <v>0</v>
      </c>
      <c r="O424" s="112">
        <v>61995</v>
      </c>
    </row>
    <row r="425" ht="13.5" customHeight="1" spans="1:15">
      <c r="A425" s="110" t="s">
        <v>344</v>
      </c>
      <c r="B425" s="109"/>
      <c r="C425" s="109"/>
      <c r="D425" s="109"/>
      <c r="E425" s="110" t="s">
        <v>345</v>
      </c>
      <c r="F425" s="109"/>
      <c r="G425" s="111">
        <v>311050.84</v>
      </c>
      <c r="H425" s="112">
        <v>0</v>
      </c>
      <c r="I425" s="112">
        <v>0</v>
      </c>
      <c r="J425" s="112">
        <v>0</v>
      </c>
      <c r="K425" s="112">
        <v>311050.84</v>
      </c>
      <c r="L425" s="112">
        <v>0</v>
      </c>
      <c r="M425" s="112">
        <v>0</v>
      </c>
      <c r="N425" s="112">
        <v>0</v>
      </c>
      <c r="O425" s="112">
        <v>0</v>
      </c>
    </row>
    <row r="426" ht="13.5" customHeight="1" spans="1:15">
      <c r="A426" s="109"/>
      <c r="B426" s="110" t="s">
        <v>460</v>
      </c>
      <c r="C426" s="109"/>
      <c r="D426" s="109"/>
      <c r="E426" s="110" t="s">
        <v>369</v>
      </c>
      <c r="F426" s="109"/>
      <c r="G426" s="111">
        <v>289349.62</v>
      </c>
      <c r="H426" s="112">
        <v>0</v>
      </c>
      <c r="I426" s="112">
        <v>0</v>
      </c>
      <c r="J426" s="112">
        <v>0</v>
      </c>
      <c r="K426" s="112">
        <v>289349.62</v>
      </c>
      <c r="L426" s="112">
        <v>0</v>
      </c>
      <c r="M426" s="112">
        <v>0</v>
      </c>
      <c r="N426" s="112">
        <v>0</v>
      </c>
      <c r="O426" s="112">
        <v>0</v>
      </c>
    </row>
    <row r="427" ht="13.5" customHeight="1" spans="1:15">
      <c r="A427" s="110" t="s">
        <v>344</v>
      </c>
      <c r="B427" s="110" t="s">
        <v>460</v>
      </c>
      <c r="C427" s="110" t="s">
        <v>463</v>
      </c>
      <c r="D427" s="109"/>
      <c r="E427" s="110" t="s">
        <v>464</v>
      </c>
      <c r="F427" s="110" t="s">
        <v>1286</v>
      </c>
      <c r="G427" s="111">
        <v>289349.62</v>
      </c>
      <c r="H427" s="112">
        <v>0</v>
      </c>
      <c r="I427" s="112">
        <v>0</v>
      </c>
      <c r="J427" s="112">
        <v>0</v>
      </c>
      <c r="K427" s="112">
        <v>289349.62</v>
      </c>
      <c r="L427" s="112">
        <v>0</v>
      </c>
      <c r="M427" s="112">
        <v>0</v>
      </c>
      <c r="N427" s="112">
        <v>0</v>
      </c>
      <c r="O427" s="112">
        <v>0</v>
      </c>
    </row>
    <row r="428" ht="13.5" customHeight="1" spans="1:15">
      <c r="A428" s="109"/>
      <c r="B428" s="110" t="s">
        <v>494</v>
      </c>
      <c r="C428" s="109"/>
      <c r="D428" s="109"/>
      <c r="E428" s="110" t="s">
        <v>495</v>
      </c>
      <c r="F428" s="109"/>
      <c r="G428" s="111">
        <v>21701.22</v>
      </c>
      <c r="H428" s="112">
        <v>0</v>
      </c>
      <c r="I428" s="112">
        <v>0</v>
      </c>
      <c r="J428" s="112">
        <v>0</v>
      </c>
      <c r="K428" s="112">
        <v>21701.22</v>
      </c>
      <c r="L428" s="112">
        <v>0</v>
      </c>
      <c r="M428" s="112">
        <v>0</v>
      </c>
      <c r="N428" s="112">
        <v>0</v>
      </c>
      <c r="O428" s="112">
        <v>0</v>
      </c>
    </row>
    <row r="429" ht="13.5" customHeight="1" spans="1:15">
      <c r="A429" s="110" t="s">
        <v>344</v>
      </c>
      <c r="B429" s="110" t="s">
        <v>494</v>
      </c>
      <c r="C429" s="110" t="s">
        <v>496</v>
      </c>
      <c r="D429" s="109"/>
      <c r="E429" s="110" t="s">
        <v>497</v>
      </c>
      <c r="F429" s="110" t="s">
        <v>1287</v>
      </c>
      <c r="G429" s="111">
        <v>7233.74</v>
      </c>
      <c r="H429" s="112">
        <v>0</v>
      </c>
      <c r="I429" s="112">
        <v>0</v>
      </c>
      <c r="J429" s="112">
        <v>0</v>
      </c>
      <c r="K429" s="112">
        <v>7233.74</v>
      </c>
      <c r="L429" s="112">
        <v>0</v>
      </c>
      <c r="M429" s="112">
        <v>0</v>
      </c>
      <c r="N429" s="112">
        <v>0</v>
      </c>
      <c r="O429" s="112">
        <v>0</v>
      </c>
    </row>
    <row r="430" ht="13.5" customHeight="1" spans="1:15">
      <c r="A430" s="110" t="s">
        <v>344</v>
      </c>
      <c r="B430" s="110" t="s">
        <v>494</v>
      </c>
      <c r="C430" s="110" t="s">
        <v>498</v>
      </c>
      <c r="D430" s="109"/>
      <c r="E430" s="110" t="s">
        <v>371</v>
      </c>
      <c r="F430" s="110" t="s">
        <v>1288</v>
      </c>
      <c r="G430" s="111">
        <v>14467.48</v>
      </c>
      <c r="H430" s="112">
        <v>0</v>
      </c>
      <c r="I430" s="112">
        <v>0</v>
      </c>
      <c r="J430" s="112">
        <v>0</v>
      </c>
      <c r="K430" s="112">
        <v>14467.48</v>
      </c>
      <c r="L430" s="112">
        <v>0</v>
      </c>
      <c r="M430" s="112">
        <v>0</v>
      </c>
      <c r="N430" s="112">
        <v>0</v>
      </c>
      <c r="O430" s="112">
        <v>0</v>
      </c>
    </row>
    <row r="431" ht="13.5" customHeight="1" spans="1:15">
      <c r="A431" s="109"/>
      <c r="B431" s="109"/>
      <c r="C431" s="109"/>
      <c r="D431" s="110" t="s">
        <v>1232</v>
      </c>
      <c r="E431" s="110" t="s">
        <v>271</v>
      </c>
      <c r="F431" s="109"/>
      <c r="G431" s="111">
        <v>1290765.01</v>
      </c>
      <c r="H431" s="112">
        <v>390678</v>
      </c>
      <c r="I431" s="112">
        <v>201348</v>
      </c>
      <c r="J431" s="112">
        <v>0</v>
      </c>
      <c r="K431" s="112">
        <v>220292.01</v>
      </c>
      <c r="L431" s="112">
        <v>0</v>
      </c>
      <c r="M431" s="112">
        <v>0</v>
      </c>
      <c r="N431" s="112">
        <v>432588</v>
      </c>
      <c r="O431" s="112">
        <v>45859</v>
      </c>
    </row>
    <row r="432" ht="13.5" customHeight="1" spans="1:15">
      <c r="A432" s="110" t="s">
        <v>244</v>
      </c>
      <c r="B432" s="109"/>
      <c r="C432" s="109"/>
      <c r="D432" s="109"/>
      <c r="E432" s="110" t="s">
        <v>245</v>
      </c>
      <c r="F432" s="109"/>
      <c r="G432" s="111">
        <v>1070473</v>
      </c>
      <c r="H432" s="112">
        <v>390678</v>
      </c>
      <c r="I432" s="112">
        <v>201348</v>
      </c>
      <c r="J432" s="112">
        <v>0</v>
      </c>
      <c r="K432" s="112">
        <v>0</v>
      </c>
      <c r="L432" s="112">
        <v>0</v>
      </c>
      <c r="M432" s="112">
        <v>0</v>
      </c>
      <c r="N432" s="112">
        <v>432588</v>
      </c>
      <c r="O432" s="112">
        <v>45859</v>
      </c>
    </row>
    <row r="433" ht="13.5" customHeight="1" spans="1:15">
      <c r="A433" s="109"/>
      <c r="B433" s="110" t="s">
        <v>250</v>
      </c>
      <c r="C433" s="109"/>
      <c r="D433" s="109"/>
      <c r="E433" s="110" t="s">
        <v>251</v>
      </c>
      <c r="F433" s="109"/>
      <c r="G433" s="111">
        <v>1070473</v>
      </c>
      <c r="H433" s="112">
        <v>390678</v>
      </c>
      <c r="I433" s="112">
        <v>201348</v>
      </c>
      <c r="J433" s="112">
        <v>0</v>
      </c>
      <c r="K433" s="112">
        <v>0</v>
      </c>
      <c r="L433" s="112">
        <v>0</v>
      </c>
      <c r="M433" s="112">
        <v>0</v>
      </c>
      <c r="N433" s="112">
        <v>432588</v>
      </c>
      <c r="O433" s="112">
        <v>45859</v>
      </c>
    </row>
    <row r="434" ht="13.5" customHeight="1" spans="1:15">
      <c r="A434" s="110" t="s">
        <v>244</v>
      </c>
      <c r="B434" s="110" t="s">
        <v>250</v>
      </c>
      <c r="C434" s="110" t="s">
        <v>255</v>
      </c>
      <c r="D434" s="109"/>
      <c r="E434" s="110" t="s">
        <v>256</v>
      </c>
      <c r="F434" s="110" t="s">
        <v>1300</v>
      </c>
      <c r="G434" s="111">
        <v>396</v>
      </c>
      <c r="H434" s="112">
        <v>0</v>
      </c>
      <c r="I434" s="112">
        <v>0</v>
      </c>
      <c r="J434" s="112">
        <v>0</v>
      </c>
      <c r="K434" s="112">
        <v>0</v>
      </c>
      <c r="L434" s="112">
        <v>0</v>
      </c>
      <c r="M434" s="112">
        <v>0</v>
      </c>
      <c r="N434" s="112">
        <v>0</v>
      </c>
      <c r="O434" s="112">
        <v>396</v>
      </c>
    </row>
    <row r="435" ht="13.5" customHeight="1" spans="1:15">
      <c r="A435" s="110" t="s">
        <v>244</v>
      </c>
      <c r="B435" s="110" t="s">
        <v>250</v>
      </c>
      <c r="C435" s="110" t="s">
        <v>255</v>
      </c>
      <c r="D435" s="109"/>
      <c r="E435" s="110" t="s">
        <v>256</v>
      </c>
      <c r="F435" s="110" t="s">
        <v>1291</v>
      </c>
      <c r="G435" s="111">
        <v>1024614</v>
      </c>
      <c r="H435" s="112">
        <v>390678</v>
      </c>
      <c r="I435" s="112">
        <v>201348</v>
      </c>
      <c r="J435" s="112">
        <v>0</v>
      </c>
      <c r="K435" s="112">
        <v>0</v>
      </c>
      <c r="L435" s="112">
        <v>0</v>
      </c>
      <c r="M435" s="112">
        <v>0</v>
      </c>
      <c r="N435" s="112">
        <v>432588</v>
      </c>
      <c r="O435" s="112">
        <v>0</v>
      </c>
    </row>
    <row r="436" ht="13.5" customHeight="1" spans="1:15">
      <c r="A436" s="110" t="s">
        <v>244</v>
      </c>
      <c r="B436" s="110" t="s">
        <v>250</v>
      </c>
      <c r="C436" s="110" t="s">
        <v>255</v>
      </c>
      <c r="D436" s="109"/>
      <c r="E436" s="110" t="s">
        <v>256</v>
      </c>
      <c r="F436" s="110" t="s">
        <v>1303</v>
      </c>
      <c r="G436" s="111">
        <v>45463</v>
      </c>
      <c r="H436" s="112">
        <v>0</v>
      </c>
      <c r="I436" s="112">
        <v>0</v>
      </c>
      <c r="J436" s="112">
        <v>0</v>
      </c>
      <c r="K436" s="112">
        <v>0</v>
      </c>
      <c r="L436" s="112">
        <v>0</v>
      </c>
      <c r="M436" s="112">
        <v>0</v>
      </c>
      <c r="N436" s="112">
        <v>0</v>
      </c>
      <c r="O436" s="112">
        <v>45463</v>
      </c>
    </row>
    <row r="437" ht="13.5" customHeight="1" spans="1:15">
      <c r="A437" s="110" t="s">
        <v>344</v>
      </c>
      <c r="B437" s="109"/>
      <c r="C437" s="109"/>
      <c r="D437" s="109"/>
      <c r="E437" s="110" t="s">
        <v>345</v>
      </c>
      <c r="F437" s="109"/>
      <c r="G437" s="111">
        <v>220292.01</v>
      </c>
      <c r="H437" s="112">
        <v>0</v>
      </c>
      <c r="I437" s="112">
        <v>0</v>
      </c>
      <c r="J437" s="112">
        <v>0</v>
      </c>
      <c r="K437" s="112">
        <v>220292.01</v>
      </c>
      <c r="L437" s="112">
        <v>0</v>
      </c>
      <c r="M437" s="112">
        <v>0</v>
      </c>
      <c r="N437" s="112">
        <v>0</v>
      </c>
      <c r="O437" s="112">
        <v>0</v>
      </c>
    </row>
    <row r="438" ht="13.5" customHeight="1" spans="1:15">
      <c r="A438" s="109"/>
      <c r="B438" s="110" t="s">
        <v>460</v>
      </c>
      <c r="C438" s="109"/>
      <c r="D438" s="109"/>
      <c r="E438" s="110" t="s">
        <v>369</v>
      </c>
      <c r="F438" s="109"/>
      <c r="G438" s="111">
        <v>204922.8</v>
      </c>
      <c r="H438" s="112">
        <v>0</v>
      </c>
      <c r="I438" s="112">
        <v>0</v>
      </c>
      <c r="J438" s="112">
        <v>0</v>
      </c>
      <c r="K438" s="112">
        <v>204922.8</v>
      </c>
      <c r="L438" s="112">
        <v>0</v>
      </c>
      <c r="M438" s="112">
        <v>0</v>
      </c>
      <c r="N438" s="112">
        <v>0</v>
      </c>
      <c r="O438" s="112">
        <v>0</v>
      </c>
    </row>
    <row r="439" ht="13.5" customHeight="1" spans="1:15">
      <c r="A439" s="110" t="s">
        <v>344</v>
      </c>
      <c r="B439" s="110" t="s">
        <v>460</v>
      </c>
      <c r="C439" s="110" t="s">
        <v>463</v>
      </c>
      <c r="D439" s="109"/>
      <c r="E439" s="110" t="s">
        <v>464</v>
      </c>
      <c r="F439" s="110" t="s">
        <v>1286</v>
      </c>
      <c r="G439" s="111">
        <v>204922.8</v>
      </c>
      <c r="H439" s="112">
        <v>0</v>
      </c>
      <c r="I439" s="112">
        <v>0</v>
      </c>
      <c r="J439" s="112">
        <v>0</v>
      </c>
      <c r="K439" s="112">
        <v>204922.8</v>
      </c>
      <c r="L439" s="112">
        <v>0</v>
      </c>
      <c r="M439" s="112">
        <v>0</v>
      </c>
      <c r="N439" s="112">
        <v>0</v>
      </c>
      <c r="O439" s="112">
        <v>0</v>
      </c>
    </row>
    <row r="440" ht="13.5" customHeight="1" spans="1:15">
      <c r="A440" s="109"/>
      <c r="B440" s="110" t="s">
        <v>494</v>
      </c>
      <c r="C440" s="109"/>
      <c r="D440" s="109"/>
      <c r="E440" s="110" t="s">
        <v>495</v>
      </c>
      <c r="F440" s="109"/>
      <c r="G440" s="111">
        <v>15369.21</v>
      </c>
      <c r="H440" s="112">
        <v>0</v>
      </c>
      <c r="I440" s="112">
        <v>0</v>
      </c>
      <c r="J440" s="112">
        <v>0</v>
      </c>
      <c r="K440" s="112">
        <v>15369.21</v>
      </c>
      <c r="L440" s="112">
        <v>0</v>
      </c>
      <c r="M440" s="112">
        <v>0</v>
      </c>
      <c r="N440" s="112">
        <v>0</v>
      </c>
      <c r="O440" s="112">
        <v>0</v>
      </c>
    </row>
    <row r="441" ht="13.5" customHeight="1" spans="1:15">
      <c r="A441" s="110" t="s">
        <v>344</v>
      </c>
      <c r="B441" s="110" t="s">
        <v>494</v>
      </c>
      <c r="C441" s="110" t="s">
        <v>496</v>
      </c>
      <c r="D441" s="109"/>
      <c r="E441" s="110" t="s">
        <v>497</v>
      </c>
      <c r="F441" s="110" t="s">
        <v>1287</v>
      </c>
      <c r="G441" s="111">
        <v>5123.07</v>
      </c>
      <c r="H441" s="112">
        <v>0</v>
      </c>
      <c r="I441" s="112">
        <v>0</v>
      </c>
      <c r="J441" s="112">
        <v>0</v>
      </c>
      <c r="K441" s="112">
        <v>5123.07</v>
      </c>
      <c r="L441" s="112">
        <v>0</v>
      </c>
      <c r="M441" s="112">
        <v>0</v>
      </c>
      <c r="N441" s="112">
        <v>0</v>
      </c>
      <c r="O441" s="112">
        <v>0</v>
      </c>
    </row>
    <row r="442" ht="13.5" customHeight="1" spans="1:15">
      <c r="A442" s="110" t="s">
        <v>344</v>
      </c>
      <c r="B442" s="110" t="s">
        <v>494</v>
      </c>
      <c r="C442" s="110" t="s">
        <v>498</v>
      </c>
      <c r="D442" s="109"/>
      <c r="E442" s="110" t="s">
        <v>371</v>
      </c>
      <c r="F442" s="110" t="s">
        <v>1288</v>
      </c>
      <c r="G442" s="111">
        <v>10246.14</v>
      </c>
      <c r="H442" s="112">
        <v>0</v>
      </c>
      <c r="I442" s="112">
        <v>0</v>
      </c>
      <c r="J442" s="112">
        <v>0</v>
      </c>
      <c r="K442" s="112">
        <v>10246.14</v>
      </c>
      <c r="L442" s="112">
        <v>0</v>
      </c>
      <c r="M442" s="112">
        <v>0</v>
      </c>
      <c r="N442" s="112">
        <v>0</v>
      </c>
      <c r="O442" s="112">
        <v>0</v>
      </c>
    </row>
    <row r="443" ht="13.5" customHeight="1" spans="1:15">
      <c r="A443" s="109"/>
      <c r="B443" s="109"/>
      <c r="C443" s="109"/>
      <c r="D443" s="110" t="s">
        <v>1233</v>
      </c>
      <c r="E443" s="110" t="s">
        <v>272</v>
      </c>
      <c r="F443" s="109"/>
      <c r="G443" s="111">
        <v>1651820</v>
      </c>
      <c r="H443" s="112">
        <v>475476</v>
      </c>
      <c r="I443" s="112">
        <v>699570</v>
      </c>
      <c r="J443" s="112">
        <v>0</v>
      </c>
      <c r="K443" s="112">
        <v>281231</v>
      </c>
      <c r="L443" s="112">
        <v>0</v>
      </c>
      <c r="M443" s="112">
        <v>0</v>
      </c>
      <c r="N443" s="112">
        <v>133008</v>
      </c>
      <c r="O443" s="112">
        <v>62535</v>
      </c>
    </row>
    <row r="444" ht="13.5" customHeight="1" spans="1:15">
      <c r="A444" s="110" t="s">
        <v>244</v>
      </c>
      <c r="B444" s="109"/>
      <c r="C444" s="109"/>
      <c r="D444" s="109"/>
      <c r="E444" s="110" t="s">
        <v>245</v>
      </c>
      <c r="F444" s="109"/>
      <c r="G444" s="111">
        <v>1370589</v>
      </c>
      <c r="H444" s="112">
        <v>475476</v>
      </c>
      <c r="I444" s="112">
        <v>699570</v>
      </c>
      <c r="J444" s="112">
        <v>0</v>
      </c>
      <c r="K444" s="112">
        <v>0</v>
      </c>
      <c r="L444" s="112">
        <v>0</v>
      </c>
      <c r="M444" s="112">
        <v>0</v>
      </c>
      <c r="N444" s="112">
        <v>133008</v>
      </c>
      <c r="O444" s="112">
        <v>62535</v>
      </c>
    </row>
    <row r="445" ht="13.5" customHeight="1" spans="1:15">
      <c r="A445" s="109"/>
      <c r="B445" s="110" t="s">
        <v>250</v>
      </c>
      <c r="C445" s="109"/>
      <c r="D445" s="109"/>
      <c r="E445" s="110" t="s">
        <v>251</v>
      </c>
      <c r="F445" s="109"/>
      <c r="G445" s="111">
        <v>1370589</v>
      </c>
      <c r="H445" s="112">
        <v>475476</v>
      </c>
      <c r="I445" s="112">
        <v>699570</v>
      </c>
      <c r="J445" s="112">
        <v>0</v>
      </c>
      <c r="K445" s="112">
        <v>0</v>
      </c>
      <c r="L445" s="112">
        <v>0</v>
      </c>
      <c r="M445" s="112">
        <v>0</v>
      </c>
      <c r="N445" s="112">
        <v>133008</v>
      </c>
      <c r="O445" s="112">
        <v>62535</v>
      </c>
    </row>
    <row r="446" ht="13.5" customHeight="1" spans="1:15">
      <c r="A446" s="110" t="s">
        <v>244</v>
      </c>
      <c r="B446" s="110" t="s">
        <v>250</v>
      </c>
      <c r="C446" s="110" t="s">
        <v>255</v>
      </c>
      <c r="D446" s="109"/>
      <c r="E446" s="110" t="s">
        <v>256</v>
      </c>
      <c r="F446" s="110" t="s">
        <v>1283</v>
      </c>
      <c r="G446" s="111">
        <v>540</v>
      </c>
      <c r="H446" s="112">
        <v>0</v>
      </c>
      <c r="I446" s="112">
        <v>0</v>
      </c>
      <c r="J446" s="112">
        <v>0</v>
      </c>
      <c r="K446" s="112">
        <v>0</v>
      </c>
      <c r="L446" s="112">
        <v>0</v>
      </c>
      <c r="M446" s="112">
        <v>0</v>
      </c>
      <c r="N446" s="112">
        <v>0</v>
      </c>
      <c r="O446" s="112">
        <v>540</v>
      </c>
    </row>
    <row r="447" ht="13.5" customHeight="1" spans="1:15">
      <c r="A447" s="110" t="s">
        <v>244</v>
      </c>
      <c r="B447" s="110" t="s">
        <v>250</v>
      </c>
      <c r="C447" s="110" t="s">
        <v>255</v>
      </c>
      <c r="D447" s="109"/>
      <c r="E447" s="110" t="s">
        <v>256</v>
      </c>
      <c r="F447" s="110" t="s">
        <v>1291</v>
      </c>
      <c r="G447" s="111">
        <v>1308054</v>
      </c>
      <c r="H447" s="112">
        <v>475476</v>
      </c>
      <c r="I447" s="112">
        <v>699570</v>
      </c>
      <c r="J447" s="112">
        <v>0</v>
      </c>
      <c r="K447" s="112">
        <v>0</v>
      </c>
      <c r="L447" s="112">
        <v>0</v>
      </c>
      <c r="M447" s="112">
        <v>0</v>
      </c>
      <c r="N447" s="112">
        <v>133008</v>
      </c>
      <c r="O447" s="112">
        <v>0</v>
      </c>
    </row>
    <row r="448" ht="13.5" customHeight="1" spans="1:15">
      <c r="A448" s="110" t="s">
        <v>244</v>
      </c>
      <c r="B448" s="110" t="s">
        <v>250</v>
      </c>
      <c r="C448" s="110" t="s">
        <v>255</v>
      </c>
      <c r="D448" s="109"/>
      <c r="E448" s="110" t="s">
        <v>256</v>
      </c>
      <c r="F448" s="110" t="s">
        <v>1303</v>
      </c>
      <c r="G448" s="111">
        <v>61995</v>
      </c>
      <c r="H448" s="112">
        <v>0</v>
      </c>
      <c r="I448" s="112">
        <v>0</v>
      </c>
      <c r="J448" s="112">
        <v>0</v>
      </c>
      <c r="K448" s="112">
        <v>0</v>
      </c>
      <c r="L448" s="112">
        <v>0</v>
      </c>
      <c r="M448" s="112">
        <v>0</v>
      </c>
      <c r="N448" s="112">
        <v>0</v>
      </c>
      <c r="O448" s="112">
        <v>61995</v>
      </c>
    </row>
    <row r="449" ht="13.5" customHeight="1" spans="1:15">
      <c r="A449" s="110" t="s">
        <v>344</v>
      </c>
      <c r="B449" s="109"/>
      <c r="C449" s="109"/>
      <c r="D449" s="109"/>
      <c r="E449" s="110" t="s">
        <v>345</v>
      </c>
      <c r="F449" s="109"/>
      <c r="G449" s="111">
        <v>281231</v>
      </c>
      <c r="H449" s="112">
        <v>0</v>
      </c>
      <c r="I449" s="112">
        <v>0</v>
      </c>
      <c r="J449" s="112">
        <v>0</v>
      </c>
      <c r="K449" s="112">
        <v>281231</v>
      </c>
      <c r="L449" s="112">
        <v>0</v>
      </c>
      <c r="M449" s="112">
        <v>0</v>
      </c>
      <c r="N449" s="112">
        <v>0</v>
      </c>
      <c r="O449" s="112">
        <v>0</v>
      </c>
    </row>
    <row r="450" ht="13.5" customHeight="1" spans="1:15">
      <c r="A450" s="109"/>
      <c r="B450" s="110" t="s">
        <v>460</v>
      </c>
      <c r="C450" s="109"/>
      <c r="D450" s="109"/>
      <c r="E450" s="110" t="s">
        <v>369</v>
      </c>
      <c r="F450" s="109"/>
      <c r="G450" s="111">
        <v>261611</v>
      </c>
      <c r="H450" s="112">
        <v>0</v>
      </c>
      <c r="I450" s="112">
        <v>0</v>
      </c>
      <c r="J450" s="112">
        <v>0</v>
      </c>
      <c r="K450" s="112">
        <v>261611</v>
      </c>
      <c r="L450" s="112">
        <v>0</v>
      </c>
      <c r="M450" s="112">
        <v>0</v>
      </c>
      <c r="N450" s="112">
        <v>0</v>
      </c>
      <c r="O450" s="112">
        <v>0</v>
      </c>
    </row>
    <row r="451" ht="13.5" customHeight="1" spans="1:15">
      <c r="A451" s="110" t="s">
        <v>344</v>
      </c>
      <c r="B451" s="110" t="s">
        <v>460</v>
      </c>
      <c r="C451" s="110" t="s">
        <v>463</v>
      </c>
      <c r="D451" s="109"/>
      <c r="E451" s="110" t="s">
        <v>464</v>
      </c>
      <c r="F451" s="110" t="s">
        <v>1286</v>
      </c>
      <c r="G451" s="111">
        <v>261611</v>
      </c>
      <c r="H451" s="112">
        <v>0</v>
      </c>
      <c r="I451" s="112">
        <v>0</v>
      </c>
      <c r="J451" s="112">
        <v>0</v>
      </c>
      <c r="K451" s="112">
        <v>261611</v>
      </c>
      <c r="L451" s="112">
        <v>0</v>
      </c>
      <c r="M451" s="112">
        <v>0</v>
      </c>
      <c r="N451" s="112">
        <v>0</v>
      </c>
      <c r="O451" s="112">
        <v>0</v>
      </c>
    </row>
    <row r="452" ht="13.5" customHeight="1" spans="1:15">
      <c r="A452" s="109"/>
      <c r="B452" s="110" t="s">
        <v>494</v>
      </c>
      <c r="C452" s="109"/>
      <c r="D452" s="109"/>
      <c r="E452" s="110" t="s">
        <v>495</v>
      </c>
      <c r="F452" s="109"/>
      <c r="G452" s="111">
        <v>19620</v>
      </c>
      <c r="H452" s="112">
        <v>0</v>
      </c>
      <c r="I452" s="112">
        <v>0</v>
      </c>
      <c r="J452" s="112">
        <v>0</v>
      </c>
      <c r="K452" s="112">
        <v>19620</v>
      </c>
      <c r="L452" s="112">
        <v>0</v>
      </c>
      <c r="M452" s="112">
        <v>0</v>
      </c>
      <c r="N452" s="112">
        <v>0</v>
      </c>
      <c r="O452" s="112">
        <v>0</v>
      </c>
    </row>
    <row r="453" ht="13.5" customHeight="1" spans="1:15">
      <c r="A453" s="110" t="s">
        <v>344</v>
      </c>
      <c r="B453" s="110" t="s">
        <v>494</v>
      </c>
      <c r="C453" s="110" t="s">
        <v>496</v>
      </c>
      <c r="D453" s="109"/>
      <c r="E453" s="110" t="s">
        <v>497</v>
      </c>
      <c r="F453" s="110" t="s">
        <v>1287</v>
      </c>
      <c r="G453" s="111">
        <v>6540</v>
      </c>
      <c r="H453" s="112">
        <v>0</v>
      </c>
      <c r="I453" s="112">
        <v>0</v>
      </c>
      <c r="J453" s="112">
        <v>0</v>
      </c>
      <c r="K453" s="112">
        <v>6540</v>
      </c>
      <c r="L453" s="112">
        <v>0</v>
      </c>
      <c r="M453" s="112">
        <v>0</v>
      </c>
      <c r="N453" s="112">
        <v>0</v>
      </c>
      <c r="O453" s="112">
        <v>0</v>
      </c>
    </row>
    <row r="454" ht="13.5" customHeight="1" spans="1:15">
      <c r="A454" s="110" t="s">
        <v>344</v>
      </c>
      <c r="B454" s="110" t="s">
        <v>494</v>
      </c>
      <c r="C454" s="110" t="s">
        <v>498</v>
      </c>
      <c r="D454" s="109"/>
      <c r="E454" s="110" t="s">
        <v>371</v>
      </c>
      <c r="F454" s="110" t="s">
        <v>1288</v>
      </c>
      <c r="G454" s="111">
        <v>13080</v>
      </c>
      <c r="H454" s="112">
        <v>0</v>
      </c>
      <c r="I454" s="112">
        <v>0</v>
      </c>
      <c r="J454" s="112">
        <v>0</v>
      </c>
      <c r="K454" s="112">
        <v>13080</v>
      </c>
      <c r="L454" s="112">
        <v>0</v>
      </c>
      <c r="M454" s="112">
        <v>0</v>
      </c>
      <c r="N454" s="112">
        <v>0</v>
      </c>
      <c r="O454" s="112">
        <v>0</v>
      </c>
    </row>
    <row r="455" ht="13.5" customHeight="1" spans="1:15">
      <c r="A455" s="109"/>
      <c r="B455" s="109"/>
      <c r="C455" s="109"/>
      <c r="D455" s="110" t="s">
        <v>1234</v>
      </c>
      <c r="E455" s="110" t="s">
        <v>273</v>
      </c>
      <c r="F455" s="109"/>
      <c r="G455" s="111">
        <v>2111795.1</v>
      </c>
      <c r="H455" s="112">
        <v>634848</v>
      </c>
      <c r="I455" s="112">
        <v>329148</v>
      </c>
      <c r="J455" s="112">
        <v>0</v>
      </c>
      <c r="K455" s="112">
        <v>360413.1</v>
      </c>
      <c r="L455" s="112">
        <v>0</v>
      </c>
      <c r="M455" s="112">
        <v>0</v>
      </c>
      <c r="N455" s="112">
        <v>712344</v>
      </c>
      <c r="O455" s="112">
        <v>75042</v>
      </c>
    </row>
    <row r="456" ht="13.5" customHeight="1" spans="1:15">
      <c r="A456" s="110" t="s">
        <v>244</v>
      </c>
      <c r="B456" s="109"/>
      <c r="C456" s="109"/>
      <c r="D456" s="109"/>
      <c r="E456" s="110" t="s">
        <v>245</v>
      </c>
      <c r="F456" s="109"/>
      <c r="G456" s="111">
        <v>1751382</v>
      </c>
      <c r="H456" s="112">
        <v>634848</v>
      </c>
      <c r="I456" s="112">
        <v>329148</v>
      </c>
      <c r="J456" s="112">
        <v>0</v>
      </c>
      <c r="K456" s="112">
        <v>0</v>
      </c>
      <c r="L456" s="112">
        <v>0</v>
      </c>
      <c r="M456" s="112">
        <v>0</v>
      </c>
      <c r="N456" s="112">
        <v>712344</v>
      </c>
      <c r="O456" s="112">
        <v>75042</v>
      </c>
    </row>
    <row r="457" ht="13.5" customHeight="1" spans="1:15">
      <c r="A457" s="109"/>
      <c r="B457" s="110" t="s">
        <v>250</v>
      </c>
      <c r="C457" s="109"/>
      <c r="D457" s="109"/>
      <c r="E457" s="110" t="s">
        <v>251</v>
      </c>
      <c r="F457" s="109"/>
      <c r="G457" s="111">
        <v>1751382</v>
      </c>
      <c r="H457" s="112">
        <v>634848</v>
      </c>
      <c r="I457" s="112">
        <v>329148</v>
      </c>
      <c r="J457" s="112">
        <v>0</v>
      </c>
      <c r="K457" s="112">
        <v>0</v>
      </c>
      <c r="L457" s="112">
        <v>0</v>
      </c>
      <c r="M457" s="112">
        <v>0</v>
      </c>
      <c r="N457" s="112">
        <v>712344</v>
      </c>
      <c r="O457" s="112">
        <v>75042</v>
      </c>
    </row>
    <row r="458" ht="13.5" customHeight="1" spans="1:15">
      <c r="A458" s="110" t="s">
        <v>244</v>
      </c>
      <c r="B458" s="110" t="s">
        <v>250</v>
      </c>
      <c r="C458" s="110" t="s">
        <v>255</v>
      </c>
      <c r="D458" s="109"/>
      <c r="E458" s="110" t="s">
        <v>256</v>
      </c>
      <c r="F458" s="110" t="s">
        <v>1283</v>
      </c>
      <c r="G458" s="111">
        <v>648</v>
      </c>
      <c r="H458" s="112">
        <v>0</v>
      </c>
      <c r="I458" s="112">
        <v>0</v>
      </c>
      <c r="J458" s="112">
        <v>0</v>
      </c>
      <c r="K458" s="112">
        <v>0</v>
      </c>
      <c r="L458" s="112">
        <v>0</v>
      </c>
      <c r="M458" s="112">
        <v>0</v>
      </c>
      <c r="N458" s="112">
        <v>0</v>
      </c>
      <c r="O458" s="112">
        <v>648</v>
      </c>
    </row>
    <row r="459" ht="13.5" customHeight="1" spans="1:15">
      <c r="A459" s="110" t="s">
        <v>244</v>
      </c>
      <c r="B459" s="110" t="s">
        <v>250</v>
      </c>
      <c r="C459" s="110" t="s">
        <v>255</v>
      </c>
      <c r="D459" s="109"/>
      <c r="E459" s="110" t="s">
        <v>256</v>
      </c>
      <c r="F459" s="110" t="s">
        <v>1291</v>
      </c>
      <c r="G459" s="111">
        <v>1676340</v>
      </c>
      <c r="H459" s="112">
        <v>634848</v>
      </c>
      <c r="I459" s="112">
        <v>329148</v>
      </c>
      <c r="J459" s="112">
        <v>0</v>
      </c>
      <c r="K459" s="112">
        <v>0</v>
      </c>
      <c r="L459" s="112">
        <v>0</v>
      </c>
      <c r="M459" s="112">
        <v>0</v>
      </c>
      <c r="N459" s="112">
        <v>712344</v>
      </c>
      <c r="O459" s="112">
        <v>0</v>
      </c>
    </row>
    <row r="460" ht="13.5" customHeight="1" spans="1:15">
      <c r="A460" s="110" t="s">
        <v>244</v>
      </c>
      <c r="B460" s="110" t="s">
        <v>250</v>
      </c>
      <c r="C460" s="110" t="s">
        <v>255</v>
      </c>
      <c r="D460" s="109"/>
      <c r="E460" s="110" t="s">
        <v>256</v>
      </c>
      <c r="F460" s="110" t="s">
        <v>1303</v>
      </c>
      <c r="G460" s="111">
        <v>74394</v>
      </c>
      <c r="H460" s="112">
        <v>0</v>
      </c>
      <c r="I460" s="112">
        <v>0</v>
      </c>
      <c r="J460" s="112">
        <v>0</v>
      </c>
      <c r="K460" s="112">
        <v>0</v>
      </c>
      <c r="L460" s="112">
        <v>0</v>
      </c>
      <c r="M460" s="112">
        <v>0</v>
      </c>
      <c r="N460" s="112">
        <v>0</v>
      </c>
      <c r="O460" s="112">
        <v>74394</v>
      </c>
    </row>
    <row r="461" ht="13.5" customHeight="1" spans="1:15">
      <c r="A461" s="110" t="s">
        <v>344</v>
      </c>
      <c r="B461" s="109"/>
      <c r="C461" s="109"/>
      <c r="D461" s="109"/>
      <c r="E461" s="110" t="s">
        <v>345</v>
      </c>
      <c r="F461" s="109"/>
      <c r="G461" s="111">
        <v>360413.1</v>
      </c>
      <c r="H461" s="112">
        <v>0</v>
      </c>
      <c r="I461" s="112">
        <v>0</v>
      </c>
      <c r="J461" s="112">
        <v>0</v>
      </c>
      <c r="K461" s="112">
        <v>360413.1</v>
      </c>
      <c r="L461" s="112">
        <v>0</v>
      </c>
      <c r="M461" s="112">
        <v>0</v>
      </c>
      <c r="N461" s="112">
        <v>0</v>
      </c>
      <c r="O461" s="112">
        <v>0</v>
      </c>
    </row>
    <row r="462" ht="13.5" customHeight="1" spans="1:15">
      <c r="A462" s="109"/>
      <c r="B462" s="110" t="s">
        <v>460</v>
      </c>
      <c r="C462" s="109"/>
      <c r="D462" s="109"/>
      <c r="E462" s="110" t="s">
        <v>369</v>
      </c>
      <c r="F462" s="109"/>
      <c r="G462" s="111">
        <v>335268</v>
      </c>
      <c r="H462" s="112">
        <v>0</v>
      </c>
      <c r="I462" s="112">
        <v>0</v>
      </c>
      <c r="J462" s="112">
        <v>0</v>
      </c>
      <c r="K462" s="112">
        <v>335268</v>
      </c>
      <c r="L462" s="112">
        <v>0</v>
      </c>
      <c r="M462" s="112">
        <v>0</v>
      </c>
      <c r="N462" s="112">
        <v>0</v>
      </c>
      <c r="O462" s="112">
        <v>0</v>
      </c>
    </row>
    <row r="463" ht="13.5" customHeight="1" spans="1:15">
      <c r="A463" s="110" t="s">
        <v>344</v>
      </c>
      <c r="B463" s="110" t="s">
        <v>460</v>
      </c>
      <c r="C463" s="110" t="s">
        <v>463</v>
      </c>
      <c r="D463" s="109"/>
      <c r="E463" s="110" t="s">
        <v>464</v>
      </c>
      <c r="F463" s="110" t="s">
        <v>1286</v>
      </c>
      <c r="G463" s="111">
        <v>335268</v>
      </c>
      <c r="H463" s="112">
        <v>0</v>
      </c>
      <c r="I463" s="112">
        <v>0</v>
      </c>
      <c r="J463" s="112">
        <v>0</v>
      </c>
      <c r="K463" s="112">
        <v>335268</v>
      </c>
      <c r="L463" s="112">
        <v>0</v>
      </c>
      <c r="M463" s="112">
        <v>0</v>
      </c>
      <c r="N463" s="112">
        <v>0</v>
      </c>
      <c r="O463" s="112">
        <v>0</v>
      </c>
    </row>
    <row r="464" ht="13.5" customHeight="1" spans="1:15">
      <c r="A464" s="109"/>
      <c r="B464" s="110" t="s">
        <v>494</v>
      </c>
      <c r="C464" s="109"/>
      <c r="D464" s="109"/>
      <c r="E464" s="110" t="s">
        <v>495</v>
      </c>
      <c r="F464" s="109"/>
      <c r="G464" s="111">
        <v>25145.1</v>
      </c>
      <c r="H464" s="112">
        <v>0</v>
      </c>
      <c r="I464" s="112">
        <v>0</v>
      </c>
      <c r="J464" s="112">
        <v>0</v>
      </c>
      <c r="K464" s="112">
        <v>25145.1</v>
      </c>
      <c r="L464" s="112">
        <v>0</v>
      </c>
      <c r="M464" s="112">
        <v>0</v>
      </c>
      <c r="N464" s="112">
        <v>0</v>
      </c>
      <c r="O464" s="112">
        <v>0</v>
      </c>
    </row>
    <row r="465" ht="13.5" customHeight="1" spans="1:15">
      <c r="A465" s="110" t="s">
        <v>344</v>
      </c>
      <c r="B465" s="110" t="s">
        <v>494</v>
      </c>
      <c r="C465" s="110" t="s">
        <v>496</v>
      </c>
      <c r="D465" s="109"/>
      <c r="E465" s="110" t="s">
        <v>497</v>
      </c>
      <c r="F465" s="110" t="s">
        <v>1287</v>
      </c>
      <c r="G465" s="111">
        <v>8381.7</v>
      </c>
      <c r="H465" s="112">
        <v>0</v>
      </c>
      <c r="I465" s="112">
        <v>0</v>
      </c>
      <c r="J465" s="112">
        <v>0</v>
      </c>
      <c r="K465" s="112">
        <v>8381.7</v>
      </c>
      <c r="L465" s="112">
        <v>0</v>
      </c>
      <c r="M465" s="112">
        <v>0</v>
      </c>
      <c r="N465" s="112">
        <v>0</v>
      </c>
      <c r="O465" s="112">
        <v>0</v>
      </c>
    </row>
    <row r="466" ht="13.5" customHeight="1" spans="1:15">
      <c r="A466" s="110" t="s">
        <v>344</v>
      </c>
      <c r="B466" s="110" t="s">
        <v>494</v>
      </c>
      <c r="C466" s="110" t="s">
        <v>498</v>
      </c>
      <c r="D466" s="109"/>
      <c r="E466" s="110" t="s">
        <v>371</v>
      </c>
      <c r="F466" s="110" t="s">
        <v>1288</v>
      </c>
      <c r="G466" s="111">
        <v>16763.4</v>
      </c>
      <c r="H466" s="112">
        <v>0</v>
      </c>
      <c r="I466" s="112">
        <v>0</v>
      </c>
      <c r="J466" s="112">
        <v>0</v>
      </c>
      <c r="K466" s="112">
        <v>16763.4</v>
      </c>
      <c r="L466" s="112">
        <v>0</v>
      </c>
      <c r="M466" s="112">
        <v>0</v>
      </c>
      <c r="N466" s="112">
        <v>0</v>
      </c>
      <c r="O466" s="112">
        <v>0</v>
      </c>
    </row>
    <row r="467" ht="13.5" customHeight="1" spans="1:15">
      <c r="A467" s="109"/>
      <c r="B467" s="109"/>
      <c r="C467" s="109"/>
      <c r="D467" s="110" t="s">
        <v>1235</v>
      </c>
      <c r="E467" s="110" t="s">
        <v>274</v>
      </c>
      <c r="F467" s="109"/>
      <c r="G467" s="111">
        <v>1878134.24</v>
      </c>
      <c r="H467" s="112">
        <v>596460</v>
      </c>
      <c r="I467" s="112">
        <v>363962.4</v>
      </c>
      <c r="J467" s="112">
        <v>0</v>
      </c>
      <c r="K467" s="112">
        <v>321278.84</v>
      </c>
      <c r="L467" s="112">
        <v>0</v>
      </c>
      <c r="M467" s="112">
        <v>0</v>
      </c>
      <c r="N467" s="112">
        <v>533898</v>
      </c>
      <c r="O467" s="112">
        <v>62535</v>
      </c>
    </row>
    <row r="468" ht="13.5" customHeight="1" spans="1:15">
      <c r="A468" s="110" t="s">
        <v>244</v>
      </c>
      <c r="B468" s="109"/>
      <c r="C468" s="109"/>
      <c r="D468" s="109"/>
      <c r="E468" s="110" t="s">
        <v>245</v>
      </c>
      <c r="F468" s="109"/>
      <c r="G468" s="111">
        <v>1556855.4</v>
      </c>
      <c r="H468" s="112">
        <v>596460</v>
      </c>
      <c r="I468" s="112">
        <v>363962.4</v>
      </c>
      <c r="J468" s="112">
        <v>0</v>
      </c>
      <c r="K468" s="112">
        <v>0</v>
      </c>
      <c r="L468" s="112">
        <v>0</v>
      </c>
      <c r="M468" s="112">
        <v>0</v>
      </c>
      <c r="N468" s="112">
        <v>533898</v>
      </c>
      <c r="O468" s="112">
        <v>62535</v>
      </c>
    </row>
    <row r="469" ht="13.5" customHeight="1" spans="1:15">
      <c r="A469" s="109"/>
      <c r="B469" s="110" t="s">
        <v>250</v>
      </c>
      <c r="C469" s="109"/>
      <c r="D469" s="109"/>
      <c r="E469" s="110" t="s">
        <v>251</v>
      </c>
      <c r="F469" s="109"/>
      <c r="G469" s="111">
        <v>1556855.4</v>
      </c>
      <c r="H469" s="112">
        <v>596460</v>
      </c>
      <c r="I469" s="112">
        <v>363962.4</v>
      </c>
      <c r="J469" s="112">
        <v>0</v>
      </c>
      <c r="K469" s="112">
        <v>0</v>
      </c>
      <c r="L469" s="112">
        <v>0</v>
      </c>
      <c r="M469" s="112">
        <v>0</v>
      </c>
      <c r="N469" s="112">
        <v>533898</v>
      </c>
      <c r="O469" s="112">
        <v>62535</v>
      </c>
    </row>
    <row r="470" ht="13.5" customHeight="1" spans="1:15">
      <c r="A470" s="110" t="s">
        <v>244</v>
      </c>
      <c r="B470" s="110" t="s">
        <v>250</v>
      </c>
      <c r="C470" s="110" t="s">
        <v>255</v>
      </c>
      <c r="D470" s="109"/>
      <c r="E470" s="110" t="s">
        <v>256</v>
      </c>
      <c r="F470" s="110" t="s">
        <v>1283</v>
      </c>
      <c r="G470" s="111">
        <v>540</v>
      </c>
      <c r="H470" s="112">
        <v>0</v>
      </c>
      <c r="I470" s="112">
        <v>0</v>
      </c>
      <c r="J470" s="112">
        <v>0</v>
      </c>
      <c r="K470" s="112">
        <v>0</v>
      </c>
      <c r="L470" s="112">
        <v>0</v>
      </c>
      <c r="M470" s="112">
        <v>0</v>
      </c>
      <c r="N470" s="112">
        <v>0</v>
      </c>
      <c r="O470" s="112">
        <v>540</v>
      </c>
    </row>
    <row r="471" ht="13.5" customHeight="1" spans="1:15">
      <c r="A471" s="110" t="s">
        <v>244</v>
      </c>
      <c r="B471" s="110" t="s">
        <v>250</v>
      </c>
      <c r="C471" s="110" t="s">
        <v>255</v>
      </c>
      <c r="D471" s="109"/>
      <c r="E471" s="110" t="s">
        <v>256</v>
      </c>
      <c r="F471" s="110" t="s">
        <v>1291</v>
      </c>
      <c r="G471" s="111">
        <v>1494320.4</v>
      </c>
      <c r="H471" s="112">
        <v>596460</v>
      </c>
      <c r="I471" s="112">
        <v>363962.4</v>
      </c>
      <c r="J471" s="112">
        <v>0</v>
      </c>
      <c r="K471" s="112">
        <v>0</v>
      </c>
      <c r="L471" s="112">
        <v>0</v>
      </c>
      <c r="M471" s="112">
        <v>0</v>
      </c>
      <c r="N471" s="112">
        <v>533898</v>
      </c>
      <c r="O471" s="112">
        <v>0</v>
      </c>
    </row>
    <row r="472" ht="13.5" customHeight="1" spans="1:15">
      <c r="A472" s="110" t="s">
        <v>244</v>
      </c>
      <c r="B472" s="110" t="s">
        <v>250</v>
      </c>
      <c r="C472" s="110" t="s">
        <v>255</v>
      </c>
      <c r="D472" s="109"/>
      <c r="E472" s="110" t="s">
        <v>256</v>
      </c>
      <c r="F472" s="110" t="s">
        <v>1303</v>
      </c>
      <c r="G472" s="111">
        <v>61995</v>
      </c>
      <c r="H472" s="112">
        <v>0</v>
      </c>
      <c r="I472" s="112">
        <v>0</v>
      </c>
      <c r="J472" s="112">
        <v>0</v>
      </c>
      <c r="K472" s="112">
        <v>0</v>
      </c>
      <c r="L472" s="112">
        <v>0</v>
      </c>
      <c r="M472" s="112">
        <v>0</v>
      </c>
      <c r="N472" s="112">
        <v>0</v>
      </c>
      <c r="O472" s="112">
        <v>61995</v>
      </c>
    </row>
    <row r="473" ht="13.5" customHeight="1" spans="1:15">
      <c r="A473" s="110" t="s">
        <v>344</v>
      </c>
      <c r="B473" s="109"/>
      <c r="C473" s="109"/>
      <c r="D473" s="109"/>
      <c r="E473" s="110" t="s">
        <v>345</v>
      </c>
      <c r="F473" s="109"/>
      <c r="G473" s="111">
        <v>321278.84</v>
      </c>
      <c r="H473" s="112">
        <v>0</v>
      </c>
      <c r="I473" s="112">
        <v>0</v>
      </c>
      <c r="J473" s="112">
        <v>0</v>
      </c>
      <c r="K473" s="112">
        <v>321278.84</v>
      </c>
      <c r="L473" s="112">
        <v>0</v>
      </c>
      <c r="M473" s="112">
        <v>0</v>
      </c>
      <c r="N473" s="112">
        <v>0</v>
      </c>
      <c r="O473" s="112">
        <v>0</v>
      </c>
    </row>
    <row r="474" ht="13.5" customHeight="1" spans="1:15">
      <c r="A474" s="109"/>
      <c r="B474" s="110" t="s">
        <v>460</v>
      </c>
      <c r="C474" s="109"/>
      <c r="D474" s="109"/>
      <c r="E474" s="110" t="s">
        <v>369</v>
      </c>
      <c r="F474" s="109"/>
      <c r="G474" s="111">
        <v>298864.08</v>
      </c>
      <c r="H474" s="112">
        <v>0</v>
      </c>
      <c r="I474" s="112">
        <v>0</v>
      </c>
      <c r="J474" s="112">
        <v>0</v>
      </c>
      <c r="K474" s="112">
        <v>298864.08</v>
      </c>
      <c r="L474" s="112">
        <v>0</v>
      </c>
      <c r="M474" s="112">
        <v>0</v>
      </c>
      <c r="N474" s="112">
        <v>0</v>
      </c>
      <c r="O474" s="112">
        <v>0</v>
      </c>
    </row>
    <row r="475" ht="13.5" customHeight="1" spans="1:15">
      <c r="A475" s="110" t="s">
        <v>344</v>
      </c>
      <c r="B475" s="110" t="s">
        <v>460</v>
      </c>
      <c r="C475" s="110" t="s">
        <v>463</v>
      </c>
      <c r="D475" s="109"/>
      <c r="E475" s="110" t="s">
        <v>464</v>
      </c>
      <c r="F475" s="110" t="s">
        <v>1286</v>
      </c>
      <c r="G475" s="111">
        <v>298864.08</v>
      </c>
      <c r="H475" s="112">
        <v>0</v>
      </c>
      <c r="I475" s="112">
        <v>0</v>
      </c>
      <c r="J475" s="112">
        <v>0</v>
      </c>
      <c r="K475" s="112">
        <v>298864.08</v>
      </c>
      <c r="L475" s="112">
        <v>0</v>
      </c>
      <c r="M475" s="112">
        <v>0</v>
      </c>
      <c r="N475" s="112">
        <v>0</v>
      </c>
      <c r="O475" s="112">
        <v>0</v>
      </c>
    </row>
    <row r="476" ht="13.5" customHeight="1" spans="1:15">
      <c r="A476" s="109"/>
      <c r="B476" s="110" t="s">
        <v>494</v>
      </c>
      <c r="C476" s="109"/>
      <c r="D476" s="109"/>
      <c r="E476" s="110" t="s">
        <v>495</v>
      </c>
      <c r="F476" s="109"/>
      <c r="G476" s="111">
        <v>22414.76</v>
      </c>
      <c r="H476" s="112">
        <v>0</v>
      </c>
      <c r="I476" s="112">
        <v>0</v>
      </c>
      <c r="J476" s="112">
        <v>0</v>
      </c>
      <c r="K476" s="112">
        <v>22414.76</v>
      </c>
      <c r="L476" s="112">
        <v>0</v>
      </c>
      <c r="M476" s="112">
        <v>0</v>
      </c>
      <c r="N476" s="112">
        <v>0</v>
      </c>
      <c r="O476" s="112">
        <v>0</v>
      </c>
    </row>
    <row r="477" ht="13.5" customHeight="1" spans="1:15">
      <c r="A477" s="110" t="s">
        <v>344</v>
      </c>
      <c r="B477" s="110" t="s">
        <v>494</v>
      </c>
      <c r="C477" s="110" t="s">
        <v>496</v>
      </c>
      <c r="D477" s="109"/>
      <c r="E477" s="110" t="s">
        <v>497</v>
      </c>
      <c r="F477" s="110" t="s">
        <v>1287</v>
      </c>
      <c r="G477" s="111">
        <v>7471.56</v>
      </c>
      <c r="H477" s="112">
        <v>0</v>
      </c>
      <c r="I477" s="112">
        <v>0</v>
      </c>
      <c r="J477" s="112">
        <v>0</v>
      </c>
      <c r="K477" s="112">
        <v>7471.56</v>
      </c>
      <c r="L477" s="112">
        <v>0</v>
      </c>
      <c r="M477" s="112">
        <v>0</v>
      </c>
      <c r="N477" s="112">
        <v>0</v>
      </c>
      <c r="O477" s="112">
        <v>0</v>
      </c>
    </row>
    <row r="478" ht="13.5" customHeight="1" spans="1:15">
      <c r="A478" s="110" t="s">
        <v>344</v>
      </c>
      <c r="B478" s="110" t="s">
        <v>494</v>
      </c>
      <c r="C478" s="110" t="s">
        <v>498</v>
      </c>
      <c r="D478" s="109"/>
      <c r="E478" s="110" t="s">
        <v>371</v>
      </c>
      <c r="F478" s="110" t="s">
        <v>1288</v>
      </c>
      <c r="G478" s="111">
        <v>14943.2</v>
      </c>
      <c r="H478" s="112">
        <v>0</v>
      </c>
      <c r="I478" s="112">
        <v>0</v>
      </c>
      <c r="J478" s="112">
        <v>0</v>
      </c>
      <c r="K478" s="112">
        <v>14943.2</v>
      </c>
      <c r="L478" s="112">
        <v>0</v>
      </c>
      <c r="M478" s="112">
        <v>0</v>
      </c>
      <c r="N478" s="112">
        <v>0</v>
      </c>
      <c r="O478" s="112">
        <v>0</v>
      </c>
    </row>
    <row r="479" ht="13.5" customHeight="1" spans="1:15">
      <c r="A479" s="109"/>
      <c r="B479" s="109"/>
      <c r="C479" s="109"/>
      <c r="D479" s="110" t="s">
        <v>815</v>
      </c>
      <c r="E479" s="110" t="s">
        <v>816</v>
      </c>
      <c r="F479" s="109"/>
      <c r="G479" s="111">
        <v>1392954.28</v>
      </c>
      <c r="H479" s="112">
        <v>443892</v>
      </c>
      <c r="I479" s="112">
        <v>495768</v>
      </c>
      <c r="J479" s="112">
        <v>60961</v>
      </c>
      <c r="K479" s="112">
        <v>224129.28</v>
      </c>
      <c r="L479" s="112">
        <v>0</v>
      </c>
      <c r="M479" s="112">
        <v>0</v>
      </c>
      <c r="N479" s="112">
        <v>118176</v>
      </c>
      <c r="O479" s="112">
        <v>50028</v>
      </c>
    </row>
    <row r="480" ht="13.5" customHeight="1" spans="1:15">
      <c r="A480" s="109"/>
      <c r="B480" s="109"/>
      <c r="C480" s="109"/>
      <c r="D480" s="110" t="s">
        <v>817</v>
      </c>
      <c r="E480" s="110" t="s">
        <v>166</v>
      </c>
      <c r="F480" s="109"/>
      <c r="G480" s="111">
        <v>1392954.28</v>
      </c>
      <c r="H480" s="112">
        <v>443892</v>
      </c>
      <c r="I480" s="112">
        <v>495768</v>
      </c>
      <c r="J480" s="112">
        <v>60961</v>
      </c>
      <c r="K480" s="112">
        <v>224129.28</v>
      </c>
      <c r="L480" s="112">
        <v>0</v>
      </c>
      <c r="M480" s="112">
        <v>0</v>
      </c>
      <c r="N480" s="112">
        <v>118176</v>
      </c>
      <c r="O480" s="112">
        <v>50028</v>
      </c>
    </row>
    <row r="481" ht="13.5" customHeight="1" spans="1:15">
      <c r="A481" s="110" t="s">
        <v>37</v>
      </c>
      <c r="B481" s="109"/>
      <c r="C481" s="109"/>
      <c r="D481" s="109"/>
      <c r="E481" s="110" t="s">
        <v>38</v>
      </c>
      <c r="F481" s="109"/>
      <c r="G481" s="111">
        <v>1168825</v>
      </c>
      <c r="H481" s="112">
        <v>443892</v>
      </c>
      <c r="I481" s="112">
        <v>495768</v>
      </c>
      <c r="J481" s="112">
        <v>60961</v>
      </c>
      <c r="K481" s="112">
        <v>0</v>
      </c>
      <c r="L481" s="112">
        <v>0</v>
      </c>
      <c r="M481" s="112">
        <v>0</v>
      </c>
      <c r="N481" s="112">
        <v>118176</v>
      </c>
      <c r="O481" s="112">
        <v>50028</v>
      </c>
    </row>
    <row r="482" ht="13.5" customHeight="1" spans="1:15">
      <c r="A482" s="109"/>
      <c r="B482" s="110" t="s">
        <v>191</v>
      </c>
      <c r="C482" s="109"/>
      <c r="D482" s="109"/>
      <c r="E482" s="110" t="s">
        <v>192</v>
      </c>
      <c r="F482" s="109"/>
      <c r="G482" s="111">
        <v>1168825</v>
      </c>
      <c r="H482" s="112">
        <v>443892</v>
      </c>
      <c r="I482" s="112">
        <v>495768</v>
      </c>
      <c r="J482" s="112">
        <v>60961</v>
      </c>
      <c r="K482" s="112">
        <v>0</v>
      </c>
      <c r="L482" s="112">
        <v>0</v>
      </c>
      <c r="M482" s="112">
        <v>0</v>
      </c>
      <c r="N482" s="112">
        <v>118176</v>
      </c>
      <c r="O482" s="112">
        <v>50028</v>
      </c>
    </row>
    <row r="483" ht="13.5" customHeight="1" spans="1:15">
      <c r="A483" s="110" t="s">
        <v>37</v>
      </c>
      <c r="B483" s="110" t="s">
        <v>191</v>
      </c>
      <c r="C483" s="110" t="s">
        <v>193</v>
      </c>
      <c r="D483" s="109"/>
      <c r="E483" s="110" t="s">
        <v>42</v>
      </c>
      <c r="F483" s="110" t="s">
        <v>1283</v>
      </c>
      <c r="G483" s="111">
        <v>432</v>
      </c>
      <c r="H483" s="112">
        <v>0</v>
      </c>
      <c r="I483" s="112">
        <v>0</v>
      </c>
      <c r="J483" s="112">
        <v>0</v>
      </c>
      <c r="K483" s="112">
        <v>0</v>
      </c>
      <c r="L483" s="112">
        <v>0</v>
      </c>
      <c r="M483" s="112">
        <v>0</v>
      </c>
      <c r="N483" s="112">
        <v>0</v>
      </c>
      <c r="O483" s="112">
        <v>432</v>
      </c>
    </row>
    <row r="484" ht="13.5" customHeight="1" spans="1:15">
      <c r="A484" s="110" t="s">
        <v>37</v>
      </c>
      <c r="B484" s="110" t="s">
        <v>191</v>
      </c>
      <c r="C484" s="110" t="s">
        <v>193</v>
      </c>
      <c r="D484" s="109"/>
      <c r="E484" s="110" t="s">
        <v>42</v>
      </c>
      <c r="F484" s="110" t="s">
        <v>1291</v>
      </c>
      <c r="G484" s="111">
        <v>326304</v>
      </c>
      <c r="H484" s="112">
        <v>121176</v>
      </c>
      <c r="I484" s="112">
        <v>86952</v>
      </c>
      <c r="J484" s="112">
        <v>0</v>
      </c>
      <c r="K484" s="112">
        <v>0</v>
      </c>
      <c r="L484" s="112">
        <v>0</v>
      </c>
      <c r="M484" s="112">
        <v>0</v>
      </c>
      <c r="N484" s="112">
        <v>118176</v>
      </c>
      <c r="O484" s="112">
        <v>0</v>
      </c>
    </row>
    <row r="485" ht="13.5" customHeight="1" spans="1:15">
      <c r="A485" s="110" t="s">
        <v>37</v>
      </c>
      <c r="B485" s="110" t="s">
        <v>191</v>
      </c>
      <c r="C485" s="110" t="s">
        <v>193</v>
      </c>
      <c r="D485" s="109"/>
      <c r="E485" s="110" t="s">
        <v>42</v>
      </c>
      <c r="F485" s="110" t="s">
        <v>1284</v>
      </c>
      <c r="G485" s="111">
        <v>792493</v>
      </c>
      <c r="H485" s="112">
        <v>322716</v>
      </c>
      <c r="I485" s="112">
        <v>408816</v>
      </c>
      <c r="J485" s="112">
        <v>60961</v>
      </c>
      <c r="K485" s="112">
        <v>0</v>
      </c>
      <c r="L485" s="112">
        <v>0</v>
      </c>
      <c r="M485" s="112">
        <v>0</v>
      </c>
      <c r="N485" s="112">
        <v>0</v>
      </c>
      <c r="O485" s="112">
        <v>0</v>
      </c>
    </row>
    <row r="486" ht="13.5" customHeight="1" spans="1:15">
      <c r="A486" s="110" t="s">
        <v>37</v>
      </c>
      <c r="B486" s="110" t="s">
        <v>191</v>
      </c>
      <c r="C486" s="110" t="s">
        <v>193</v>
      </c>
      <c r="D486" s="109"/>
      <c r="E486" s="110" t="s">
        <v>42</v>
      </c>
      <c r="F486" s="110" t="s">
        <v>1285</v>
      </c>
      <c r="G486" s="111">
        <v>49596</v>
      </c>
      <c r="H486" s="112">
        <v>0</v>
      </c>
      <c r="I486" s="112">
        <v>0</v>
      </c>
      <c r="J486" s="112">
        <v>0</v>
      </c>
      <c r="K486" s="112">
        <v>0</v>
      </c>
      <c r="L486" s="112">
        <v>0</v>
      </c>
      <c r="M486" s="112">
        <v>0</v>
      </c>
      <c r="N486" s="112">
        <v>0</v>
      </c>
      <c r="O486" s="112">
        <v>49596</v>
      </c>
    </row>
    <row r="487" ht="13.5" customHeight="1" spans="1:15">
      <c r="A487" s="110" t="s">
        <v>344</v>
      </c>
      <c r="B487" s="109"/>
      <c r="C487" s="109"/>
      <c r="D487" s="109"/>
      <c r="E487" s="110" t="s">
        <v>345</v>
      </c>
      <c r="F487" s="109"/>
      <c r="G487" s="111">
        <v>224129.28</v>
      </c>
      <c r="H487" s="112">
        <v>0</v>
      </c>
      <c r="I487" s="112">
        <v>0</v>
      </c>
      <c r="J487" s="112">
        <v>0</v>
      </c>
      <c r="K487" s="112">
        <v>224129.28</v>
      </c>
      <c r="L487" s="112">
        <v>0</v>
      </c>
      <c r="M487" s="112">
        <v>0</v>
      </c>
      <c r="N487" s="112">
        <v>0</v>
      </c>
      <c r="O487" s="112">
        <v>0</v>
      </c>
    </row>
    <row r="488" ht="13.5" customHeight="1" spans="1:15">
      <c r="A488" s="109"/>
      <c r="B488" s="110" t="s">
        <v>460</v>
      </c>
      <c r="C488" s="109"/>
      <c r="D488" s="109"/>
      <c r="E488" s="110" t="s">
        <v>369</v>
      </c>
      <c r="F488" s="109"/>
      <c r="G488" s="111">
        <v>211567.2</v>
      </c>
      <c r="H488" s="112">
        <v>0</v>
      </c>
      <c r="I488" s="112">
        <v>0</v>
      </c>
      <c r="J488" s="112">
        <v>0</v>
      </c>
      <c r="K488" s="112">
        <v>211567.2</v>
      </c>
      <c r="L488" s="112">
        <v>0</v>
      </c>
      <c r="M488" s="112">
        <v>0</v>
      </c>
      <c r="N488" s="112">
        <v>0</v>
      </c>
      <c r="O488" s="112">
        <v>0</v>
      </c>
    </row>
    <row r="489" ht="13.5" customHeight="1" spans="1:15">
      <c r="A489" s="110" t="s">
        <v>344</v>
      </c>
      <c r="B489" s="110" t="s">
        <v>460</v>
      </c>
      <c r="C489" s="110" t="s">
        <v>463</v>
      </c>
      <c r="D489" s="109"/>
      <c r="E489" s="110" t="s">
        <v>464</v>
      </c>
      <c r="F489" s="110" t="s">
        <v>1286</v>
      </c>
      <c r="G489" s="111">
        <v>211567.2</v>
      </c>
      <c r="H489" s="112">
        <v>0</v>
      </c>
      <c r="I489" s="112">
        <v>0</v>
      </c>
      <c r="J489" s="112">
        <v>0</v>
      </c>
      <c r="K489" s="112">
        <v>211567.2</v>
      </c>
      <c r="L489" s="112">
        <v>0</v>
      </c>
      <c r="M489" s="112">
        <v>0</v>
      </c>
      <c r="N489" s="112">
        <v>0</v>
      </c>
      <c r="O489" s="112">
        <v>0</v>
      </c>
    </row>
    <row r="490" ht="13.5" customHeight="1" spans="1:15">
      <c r="A490" s="109"/>
      <c r="B490" s="110" t="s">
        <v>494</v>
      </c>
      <c r="C490" s="109"/>
      <c r="D490" s="109"/>
      <c r="E490" s="110" t="s">
        <v>495</v>
      </c>
      <c r="F490" s="109"/>
      <c r="G490" s="111">
        <v>12562.08</v>
      </c>
      <c r="H490" s="112">
        <v>0</v>
      </c>
      <c r="I490" s="112">
        <v>0</v>
      </c>
      <c r="J490" s="112">
        <v>0</v>
      </c>
      <c r="K490" s="112">
        <v>12562.08</v>
      </c>
      <c r="L490" s="112">
        <v>0</v>
      </c>
      <c r="M490" s="112">
        <v>0</v>
      </c>
      <c r="N490" s="112">
        <v>0</v>
      </c>
      <c r="O490" s="112">
        <v>0</v>
      </c>
    </row>
    <row r="491" ht="13.5" customHeight="1" spans="1:15">
      <c r="A491" s="110" t="s">
        <v>344</v>
      </c>
      <c r="B491" s="110" t="s">
        <v>494</v>
      </c>
      <c r="C491" s="110" t="s">
        <v>496</v>
      </c>
      <c r="D491" s="109"/>
      <c r="E491" s="110" t="s">
        <v>497</v>
      </c>
      <c r="F491" s="110" t="s">
        <v>1287</v>
      </c>
      <c r="G491" s="111">
        <v>1983.72</v>
      </c>
      <c r="H491" s="112">
        <v>0</v>
      </c>
      <c r="I491" s="112">
        <v>0</v>
      </c>
      <c r="J491" s="112">
        <v>0</v>
      </c>
      <c r="K491" s="112">
        <v>1983.72</v>
      </c>
      <c r="L491" s="112">
        <v>0</v>
      </c>
      <c r="M491" s="112">
        <v>0</v>
      </c>
      <c r="N491" s="112">
        <v>0</v>
      </c>
      <c r="O491" s="112">
        <v>0</v>
      </c>
    </row>
    <row r="492" ht="13.5" customHeight="1" spans="1:15">
      <c r="A492" s="110" t="s">
        <v>344</v>
      </c>
      <c r="B492" s="110" t="s">
        <v>494</v>
      </c>
      <c r="C492" s="110" t="s">
        <v>498</v>
      </c>
      <c r="D492" s="109"/>
      <c r="E492" s="110" t="s">
        <v>371</v>
      </c>
      <c r="F492" s="110" t="s">
        <v>1288</v>
      </c>
      <c r="G492" s="111">
        <v>10578.36</v>
      </c>
      <c r="H492" s="112">
        <v>0</v>
      </c>
      <c r="I492" s="112">
        <v>0</v>
      </c>
      <c r="J492" s="112">
        <v>0</v>
      </c>
      <c r="K492" s="112">
        <v>10578.36</v>
      </c>
      <c r="L492" s="112">
        <v>0</v>
      </c>
      <c r="M492" s="112">
        <v>0</v>
      </c>
      <c r="N492" s="112">
        <v>0</v>
      </c>
      <c r="O492" s="112">
        <v>0</v>
      </c>
    </row>
    <row r="493" ht="13.5" customHeight="1" spans="1:15">
      <c r="A493" s="109"/>
      <c r="B493" s="109"/>
      <c r="C493" s="109"/>
      <c r="D493" s="110" t="s">
        <v>818</v>
      </c>
      <c r="E493" s="110" t="s">
        <v>819</v>
      </c>
      <c r="F493" s="109"/>
      <c r="G493" s="111">
        <v>1056379.92</v>
      </c>
      <c r="H493" s="112">
        <v>335664</v>
      </c>
      <c r="I493" s="112">
        <v>451548</v>
      </c>
      <c r="J493" s="112">
        <v>65601</v>
      </c>
      <c r="K493" s="112">
        <v>166045.92</v>
      </c>
      <c r="L493" s="112">
        <v>0</v>
      </c>
      <c r="M493" s="112">
        <v>0</v>
      </c>
      <c r="N493" s="112">
        <v>0</v>
      </c>
      <c r="O493" s="112">
        <v>37521</v>
      </c>
    </row>
    <row r="494" ht="13.5" customHeight="1" spans="1:15">
      <c r="A494" s="109"/>
      <c r="B494" s="109"/>
      <c r="C494" s="109"/>
      <c r="D494" s="110" t="s">
        <v>820</v>
      </c>
      <c r="E494" s="110" t="s">
        <v>156</v>
      </c>
      <c r="F494" s="109"/>
      <c r="G494" s="111">
        <v>1056379.92</v>
      </c>
      <c r="H494" s="112">
        <v>335664</v>
      </c>
      <c r="I494" s="112">
        <v>451548</v>
      </c>
      <c r="J494" s="112">
        <v>65601</v>
      </c>
      <c r="K494" s="112">
        <v>166045.92</v>
      </c>
      <c r="L494" s="112">
        <v>0</v>
      </c>
      <c r="M494" s="112">
        <v>0</v>
      </c>
      <c r="N494" s="112">
        <v>0</v>
      </c>
      <c r="O494" s="112">
        <v>37521</v>
      </c>
    </row>
    <row r="495" ht="13.5" customHeight="1" spans="1:15">
      <c r="A495" s="110" t="s">
        <v>37</v>
      </c>
      <c r="B495" s="109"/>
      <c r="C495" s="109"/>
      <c r="D495" s="109"/>
      <c r="E495" s="110" t="s">
        <v>38</v>
      </c>
      <c r="F495" s="109"/>
      <c r="G495" s="111">
        <v>890334</v>
      </c>
      <c r="H495" s="112">
        <v>335664</v>
      </c>
      <c r="I495" s="112">
        <v>451548</v>
      </c>
      <c r="J495" s="112">
        <v>65601</v>
      </c>
      <c r="K495" s="112">
        <v>0</v>
      </c>
      <c r="L495" s="112">
        <v>0</v>
      </c>
      <c r="M495" s="112">
        <v>0</v>
      </c>
      <c r="N495" s="112">
        <v>0</v>
      </c>
      <c r="O495" s="112">
        <v>37521</v>
      </c>
    </row>
    <row r="496" ht="13.5" customHeight="1" spans="1:15">
      <c r="A496" s="109"/>
      <c r="B496" s="110" t="s">
        <v>153</v>
      </c>
      <c r="C496" s="109"/>
      <c r="D496" s="109"/>
      <c r="E496" s="110" t="s">
        <v>154</v>
      </c>
      <c r="F496" s="109"/>
      <c r="G496" s="111">
        <v>890334</v>
      </c>
      <c r="H496" s="112">
        <v>335664</v>
      </c>
      <c r="I496" s="112">
        <v>451548</v>
      </c>
      <c r="J496" s="112">
        <v>65601</v>
      </c>
      <c r="K496" s="112">
        <v>0</v>
      </c>
      <c r="L496" s="112">
        <v>0</v>
      </c>
      <c r="M496" s="112">
        <v>0</v>
      </c>
      <c r="N496" s="112">
        <v>0</v>
      </c>
      <c r="O496" s="112">
        <v>37521</v>
      </c>
    </row>
    <row r="497" ht="13.5" customHeight="1" spans="1:15">
      <c r="A497" s="110" t="s">
        <v>37</v>
      </c>
      <c r="B497" s="110" t="s">
        <v>153</v>
      </c>
      <c r="C497" s="110" t="s">
        <v>155</v>
      </c>
      <c r="D497" s="109"/>
      <c r="E497" s="110" t="s">
        <v>42</v>
      </c>
      <c r="F497" s="110" t="s">
        <v>1283</v>
      </c>
      <c r="G497" s="111">
        <v>324</v>
      </c>
      <c r="H497" s="112">
        <v>0</v>
      </c>
      <c r="I497" s="112">
        <v>0</v>
      </c>
      <c r="J497" s="112">
        <v>0</v>
      </c>
      <c r="K497" s="112">
        <v>0</v>
      </c>
      <c r="L497" s="112">
        <v>0</v>
      </c>
      <c r="M497" s="112">
        <v>0</v>
      </c>
      <c r="N497" s="112">
        <v>0</v>
      </c>
      <c r="O497" s="112">
        <v>324</v>
      </c>
    </row>
    <row r="498" ht="13.5" customHeight="1" spans="1:15">
      <c r="A498" s="110" t="s">
        <v>37</v>
      </c>
      <c r="B498" s="110" t="s">
        <v>153</v>
      </c>
      <c r="C498" s="110" t="s">
        <v>155</v>
      </c>
      <c r="D498" s="109"/>
      <c r="E498" s="110" t="s">
        <v>42</v>
      </c>
      <c r="F498" s="110" t="s">
        <v>1284</v>
      </c>
      <c r="G498" s="111">
        <v>852813</v>
      </c>
      <c r="H498" s="112">
        <v>335664</v>
      </c>
      <c r="I498" s="112">
        <v>451548</v>
      </c>
      <c r="J498" s="112">
        <v>65601</v>
      </c>
      <c r="K498" s="112">
        <v>0</v>
      </c>
      <c r="L498" s="112">
        <v>0</v>
      </c>
      <c r="M498" s="112">
        <v>0</v>
      </c>
      <c r="N498" s="112">
        <v>0</v>
      </c>
      <c r="O498" s="112">
        <v>0</v>
      </c>
    </row>
    <row r="499" ht="13.5" customHeight="1" spans="1:15">
      <c r="A499" s="110" t="s">
        <v>37</v>
      </c>
      <c r="B499" s="110" t="s">
        <v>153</v>
      </c>
      <c r="C499" s="110" t="s">
        <v>155</v>
      </c>
      <c r="D499" s="109"/>
      <c r="E499" s="110" t="s">
        <v>42</v>
      </c>
      <c r="F499" s="110" t="s">
        <v>1285</v>
      </c>
      <c r="G499" s="111">
        <v>37197</v>
      </c>
      <c r="H499" s="112">
        <v>0</v>
      </c>
      <c r="I499" s="112">
        <v>0</v>
      </c>
      <c r="J499" s="112">
        <v>0</v>
      </c>
      <c r="K499" s="112">
        <v>0</v>
      </c>
      <c r="L499" s="112">
        <v>0</v>
      </c>
      <c r="M499" s="112">
        <v>0</v>
      </c>
      <c r="N499" s="112">
        <v>0</v>
      </c>
      <c r="O499" s="112">
        <v>37197</v>
      </c>
    </row>
    <row r="500" ht="13.5" customHeight="1" spans="1:15">
      <c r="A500" s="110" t="s">
        <v>344</v>
      </c>
      <c r="B500" s="109"/>
      <c r="C500" s="109"/>
      <c r="D500" s="109"/>
      <c r="E500" s="110" t="s">
        <v>345</v>
      </c>
      <c r="F500" s="109"/>
      <c r="G500" s="111">
        <v>166045.92</v>
      </c>
      <c r="H500" s="112">
        <v>0</v>
      </c>
      <c r="I500" s="112">
        <v>0</v>
      </c>
      <c r="J500" s="112">
        <v>0</v>
      </c>
      <c r="K500" s="112">
        <v>166045.92</v>
      </c>
      <c r="L500" s="112">
        <v>0</v>
      </c>
      <c r="M500" s="112">
        <v>0</v>
      </c>
      <c r="N500" s="112">
        <v>0</v>
      </c>
      <c r="O500" s="112">
        <v>0</v>
      </c>
    </row>
    <row r="501" ht="13.5" customHeight="1" spans="1:15">
      <c r="A501" s="109"/>
      <c r="B501" s="110" t="s">
        <v>460</v>
      </c>
      <c r="C501" s="109"/>
      <c r="D501" s="109"/>
      <c r="E501" s="110" t="s">
        <v>369</v>
      </c>
      <c r="F501" s="109"/>
      <c r="G501" s="111">
        <v>157442.4</v>
      </c>
      <c r="H501" s="112">
        <v>0</v>
      </c>
      <c r="I501" s="112">
        <v>0</v>
      </c>
      <c r="J501" s="112">
        <v>0</v>
      </c>
      <c r="K501" s="112">
        <v>157442.4</v>
      </c>
      <c r="L501" s="112">
        <v>0</v>
      </c>
      <c r="M501" s="112">
        <v>0</v>
      </c>
      <c r="N501" s="112">
        <v>0</v>
      </c>
      <c r="O501" s="112">
        <v>0</v>
      </c>
    </row>
    <row r="502" ht="13.5" customHeight="1" spans="1:15">
      <c r="A502" s="110" t="s">
        <v>344</v>
      </c>
      <c r="B502" s="110" t="s">
        <v>460</v>
      </c>
      <c r="C502" s="110" t="s">
        <v>463</v>
      </c>
      <c r="D502" s="109"/>
      <c r="E502" s="110" t="s">
        <v>464</v>
      </c>
      <c r="F502" s="110" t="s">
        <v>1286</v>
      </c>
      <c r="G502" s="111">
        <v>157442.4</v>
      </c>
      <c r="H502" s="112">
        <v>0</v>
      </c>
      <c r="I502" s="112">
        <v>0</v>
      </c>
      <c r="J502" s="112">
        <v>0</v>
      </c>
      <c r="K502" s="112">
        <v>157442.4</v>
      </c>
      <c r="L502" s="112">
        <v>0</v>
      </c>
      <c r="M502" s="112">
        <v>0</v>
      </c>
      <c r="N502" s="112">
        <v>0</v>
      </c>
      <c r="O502" s="112">
        <v>0</v>
      </c>
    </row>
    <row r="503" ht="13.5" customHeight="1" spans="1:15">
      <c r="A503" s="109"/>
      <c r="B503" s="110" t="s">
        <v>494</v>
      </c>
      <c r="C503" s="109"/>
      <c r="D503" s="109"/>
      <c r="E503" s="110" t="s">
        <v>495</v>
      </c>
      <c r="F503" s="109"/>
      <c r="G503" s="111">
        <v>8603.52</v>
      </c>
      <c r="H503" s="112">
        <v>0</v>
      </c>
      <c r="I503" s="112">
        <v>0</v>
      </c>
      <c r="J503" s="112">
        <v>0</v>
      </c>
      <c r="K503" s="112">
        <v>8603.52</v>
      </c>
      <c r="L503" s="112">
        <v>0</v>
      </c>
      <c r="M503" s="112">
        <v>0</v>
      </c>
      <c r="N503" s="112">
        <v>0</v>
      </c>
      <c r="O503" s="112">
        <v>0</v>
      </c>
    </row>
    <row r="504" ht="13.5" customHeight="1" spans="1:15">
      <c r="A504" s="110" t="s">
        <v>344</v>
      </c>
      <c r="B504" s="110" t="s">
        <v>494</v>
      </c>
      <c r="C504" s="110" t="s">
        <v>496</v>
      </c>
      <c r="D504" s="109"/>
      <c r="E504" s="110" t="s">
        <v>497</v>
      </c>
      <c r="F504" s="110" t="s">
        <v>1287</v>
      </c>
      <c r="G504" s="111">
        <v>731.4</v>
      </c>
      <c r="H504" s="112">
        <v>0</v>
      </c>
      <c r="I504" s="112">
        <v>0</v>
      </c>
      <c r="J504" s="112">
        <v>0</v>
      </c>
      <c r="K504" s="112">
        <v>731.4</v>
      </c>
      <c r="L504" s="112">
        <v>0</v>
      </c>
      <c r="M504" s="112">
        <v>0</v>
      </c>
      <c r="N504" s="112">
        <v>0</v>
      </c>
      <c r="O504" s="112">
        <v>0</v>
      </c>
    </row>
    <row r="505" ht="13.5" customHeight="1" spans="1:15">
      <c r="A505" s="110" t="s">
        <v>344</v>
      </c>
      <c r="B505" s="110" t="s">
        <v>494</v>
      </c>
      <c r="C505" s="110" t="s">
        <v>498</v>
      </c>
      <c r="D505" s="109"/>
      <c r="E505" s="110" t="s">
        <v>371</v>
      </c>
      <c r="F505" s="110" t="s">
        <v>1288</v>
      </c>
      <c r="G505" s="111">
        <v>7872.12</v>
      </c>
      <c r="H505" s="112">
        <v>0</v>
      </c>
      <c r="I505" s="112">
        <v>0</v>
      </c>
      <c r="J505" s="112">
        <v>0</v>
      </c>
      <c r="K505" s="112">
        <v>7872.12</v>
      </c>
      <c r="L505" s="112">
        <v>0</v>
      </c>
      <c r="M505" s="112">
        <v>0</v>
      </c>
      <c r="N505" s="112">
        <v>0</v>
      </c>
      <c r="O505" s="112">
        <v>0</v>
      </c>
    </row>
    <row r="506" ht="13.5" customHeight="1" spans="1:15">
      <c r="A506" s="109"/>
      <c r="B506" s="109"/>
      <c r="C506" s="109"/>
      <c r="D506" s="110" t="s">
        <v>821</v>
      </c>
      <c r="E506" s="110" t="s">
        <v>822</v>
      </c>
      <c r="F506" s="109"/>
      <c r="G506" s="111">
        <v>1184490.78</v>
      </c>
      <c r="H506" s="112">
        <v>382344</v>
      </c>
      <c r="I506" s="112">
        <v>497860.2</v>
      </c>
      <c r="J506" s="112">
        <v>73351</v>
      </c>
      <c r="K506" s="112">
        <v>189245.58</v>
      </c>
      <c r="L506" s="112">
        <v>0</v>
      </c>
      <c r="M506" s="112">
        <v>0</v>
      </c>
      <c r="N506" s="112">
        <v>0</v>
      </c>
      <c r="O506" s="112">
        <v>41690</v>
      </c>
    </row>
    <row r="507" ht="13.5" customHeight="1" spans="1:15">
      <c r="A507" s="109"/>
      <c r="B507" s="109"/>
      <c r="C507" s="109"/>
      <c r="D507" s="110" t="s">
        <v>823</v>
      </c>
      <c r="E507" s="110" t="s">
        <v>188</v>
      </c>
      <c r="F507" s="109"/>
      <c r="G507" s="111">
        <v>1184490.78</v>
      </c>
      <c r="H507" s="112">
        <v>382344</v>
      </c>
      <c r="I507" s="112">
        <v>497860.2</v>
      </c>
      <c r="J507" s="112">
        <v>73351</v>
      </c>
      <c r="K507" s="112">
        <v>189245.58</v>
      </c>
      <c r="L507" s="112">
        <v>0</v>
      </c>
      <c r="M507" s="112">
        <v>0</v>
      </c>
      <c r="N507" s="112">
        <v>0</v>
      </c>
      <c r="O507" s="112">
        <v>41690</v>
      </c>
    </row>
    <row r="508" ht="13.5" customHeight="1" spans="1:15">
      <c r="A508" s="110" t="s">
        <v>37</v>
      </c>
      <c r="B508" s="109"/>
      <c r="C508" s="109"/>
      <c r="D508" s="109"/>
      <c r="E508" s="110" t="s">
        <v>38</v>
      </c>
      <c r="F508" s="109"/>
      <c r="G508" s="111">
        <v>995245.2</v>
      </c>
      <c r="H508" s="112">
        <v>382344</v>
      </c>
      <c r="I508" s="112">
        <v>497860.2</v>
      </c>
      <c r="J508" s="112">
        <v>73351</v>
      </c>
      <c r="K508" s="112">
        <v>0</v>
      </c>
      <c r="L508" s="112">
        <v>0</v>
      </c>
      <c r="M508" s="112">
        <v>0</v>
      </c>
      <c r="N508" s="112">
        <v>0</v>
      </c>
      <c r="O508" s="112">
        <v>41690</v>
      </c>
    </row>
    <row r="509" ht="13.5" customHeight="1" spans="1:15">
      <c r="A509" s="109"/>
      <c r="B509" s="110" t="s">
        <v>185</v>
      </c>
      <c r="C509" s="109"/>
      <c r="D509" s="109"/>
      <c r="E509" s="110" t="s">
        <v>186</v>
      </c>
      <c r="F509" s="109"/>
      <c r="G509" s="111">
        <v>995245.2</v>
      </c>
      <c r="H509" s="112">
        <v>382344</v>
      </c>
      <c r="I509" s="112">
        <v>497860.2</v>
      </c>
      <c r="J509" s="112">
        <v>73351</v>
      </c>
      <c r="K509" s="112">
        <v>0</v>
      </c>
      <c r="L509" s="112">
        <v>0</v>
      </c>
      <c r="M509" s="112">
        <v>0</v>
      </c>
      <c r="N509" s="112">
        <v>0</v>
      </c>
      <c r="O509" s="112">
        <v>41690</v>
      </c>
    </row>
    <row r="510" ht="13.5" customHeight="1" spans="1:15">
      <c r="A510" s="110" t="s">
        <v>37</v>
      </c>
      <c r="B510" s="110" t="s">
        <v>185</v>
      </c>
      <c r="C510" s="110" t="s">
        <v>187</v>
      </c>
      <c r="D510" s="109"/>
      <c r="E510" s="110" t="s">
        <v>42</v>
      </c>
      <c r="F510" s="110" t="s">
        <v>1283</v>
      </c>
      <c r="G510" s="111">
        <v>360</v>
      </c>
      <c r="H510" s="112">
        <v>0</v>
      </c>
      <c r="I510" s="112">
        <v>0</v>
      </c>
      <c r="J510" s="112">
        <v>0</v>
      </c>
      <c r="K510" s="112">
        <v>0</v>
      </c>
      <c r="L510" s="112">
        <v>0</v>
      </c>
      <c r="M510" s="112">
        <v>0</v>
      </c>
      <c r="N510" s="112">
        <v>0</v>
      </c>
      <c r="O510" s="112">
        <v>360</v>
      </c>
    </row>
    <row r="511" ht="13.5" customHeight="1" spans="1:15">
      <c r="A511" s="110" t="s">
        <v>37</v>
      </c>
      <c r="B511" s="110" t="s">
        <v>185</v>
      </c>
      <c r="C511" s="110" t="s">
        <v>187</v>
      </c>
      <c r="D511" s="109"/>
      <c r="E511" s="110" t="s">
        <v>42</v>
      </c>
      <c r="F511" s="110" t="s">
        <v>1284</v>
      </c>
      <c r="G511" s="111">
        <v>953555.2</v>
      </c>
      <c r="H511" s="112">
        <v>382344</v>
      </c>
      <c r="I511" s="112">
        <v>497860.2</v>
      </c>
      <c r="J511" s="112">
        <v>73351</v>
      </c>
      <c r="K511" s="112">
        <v>0</v>
      </c>
      <c r="L511" s="112">
        <v>0</v>
      </c>
      <c r="M511" s="112">
        <v>0</v>
      </c>
      <c r="N511" s="112">
        <v>0</v>
      </c>
      <c r="O511" s="112">
        <v>0</v>
      </c>
    </row>
    <row r="512" ht="13.5" customHeight="1" spans="1:15">
      <c r="A512" s="110" t="s">
        <v>37</v>
      </c>
      <c r="B512" s="110" t="s">
        <v>185</v>
      </c>
      <c r="C512" s="110" t="s">
        <v>187</v>
      </c>
      <c r="D512" s="109"/>
      <c r="E512" s="110" t="s">
        <v>42</v>
      </c>
      <c r="F512" s="110" t="s">
        <v>1285</v>
      </c>
      <c r="G512" s="111">
        <v>41330</v>
      </c>
      <c r="H512" s="112">
        <v>0</v>
      </c>
      <c r="I512" s="112">
        <v>0</v>
      </c>
      <c r="J512" s="112">
        <v>0</v>
      </c>
      <c r="K512" s="112">
        <v>0</v>
      </c>
      <c r="L512" s="112">
        <v>0</v>
      </c>
      <c r="M512" s="112">
        <v>0</v>
      </c>
      <c r="N512" s="112">
        <v>0</v>
      </c>
      <c r="O512" s="112">
        <v>41330</v>
      </c>
    </row>
    <row r="513" ht="13.5" customHeight="1" spans="1:15">
      <c r="A513" s="110" t="s">
        <v>344</v>
      </c>
      <c r="B513" s="109"/>
      <c r="C513" s="109"/>
      <c r="D513" s="109"/>
      <c r="E513" s="110" t="s">
        <v>345</v>
      </c>
      <c r="F513" s="109"/>
      <c r="G513" s="111">
        <v>189245.58</v>
      </c>
      <c r="H513" s="112">
        <v>0</v>
      </c>
      <c r="I513" s="112">
        <v>0</v>
      </c>
      <c r="J513" s="112">
        <v>0</v>
      </c>
      <c r="K513" s="112">
        <v>189245.58</v>
      </c>
      <c r="L513" s="112">
        <v>0</v>
      </c>
      <c r="M513" s="112">
        <v>0</v>
      </c>
      <c r="N513" s="112">
        <v>0</v>
      </c>
      <c r="O513" s="112">
        <v>0</v>
      </c>
    </row>
    <row r="514" ht="13.5" customHeight="1" spans="1:15">
      <c r="A514" s="109"/>
      <c r="B514" s="110" t="s">
        <v>460</v>
      </c>
      <c r="C514" s="109"/>
      <c r="D514" s="109"/>
      <c r="E514" s="110" t="s">
        <v>369</v>
      </c>
      <c r="F514" s="109"/>
      <c r="G514" s="111">
        <v>176042.4</v>
      </c>
      <c r="H514" s="112">
        <v>0</v>
      </c>
      <c r="I514" s="112">
        <v>0</v>
      </c>
      <c r="J514" s="112">
        <v>0</v>
      </c>
      <c r="K514" s="112">
        <v>176042.4</v>
      </c>
      <c r="L514" s="112">
        <v>0</v>
      </c>
      <c r="M514" s="112">
        <v>0</v>
      </c>
      <c r="N514" s="112">
        <v>0</v>
      </c>
      <c r="O514" s="112">
        <v>0</v>
      </c>
    </row>
    <row r="515" ht="13.5" customHeight="1" spans="1:15">
      <c r="A515" s="110" t="s">
        <v>344</v>
      </c>
      <c r="B515" s="110" t="s">
        <v>460</v>
      </c>
      <c r="C515" s="110" t="s">
        <v>463</v>
      </c>
      <c r="D515" s="109"/>
      <c r="E515" s="110" t="s">
        <v>464</v>
      </c>
      <c r="F515" s="110" t="s">
        <v>1286</v>
      </c>
      <c r="G515" s="111">
        <v>176042.4</v>
      </c>
      <c r="H515" s="112">
        <v>0</v>
      </c>
      <c r="I515" s="112">
        <v>0</v>
      </c>
      <c r="J515" s="112">
        <v>0</v>
      </c>
      <c r="K515" s="112">
        <v>176042.4</v>
      </c>
      <c r="L515" s="112">
        <v>0</v>
      </c>
      <c r="M515" s="112">
        <v>0</v>
      </c>
      <c r="N515" s="112">
        <v>0</v>
      </c>
      <c r="O515" s="112">
        <v>0</v>
      </c>
    </row>
    <row r="516" ht="13.5" customHeight="1" spans="1:15">
      <c r="A516" s="109"/>
      <c r="B516" s="110" t="s">
        <v>494</v>
      </c>
      <c r="C516" s="109"/>
      <c r="D516" s="109"/>
      <c r="E516" s="110" t="s">
        <v>495</v>
      </c>
      <c r="F516" s="109"/>
      <c r="G516" s="111">
        <v>13203.18</v>
      </c>
      <c r="H516" s="112">
        <v>0</v>
      </c>
      <c r="I516" s="112">
        <v>0</v>
      </c>
      <c r="J516" s="112">
        <v>0</v>
      </c>
      <c r="K516" s="112">
        <v>13203.18</v>
      </c>
      <c r="L516" s="112">
        <v>0</v>
      </c>
      <c r="M516" s="112">
        <v>0</v>
      </c>
      <c r="N516" s="112">
        <v>0</v>
      </c>
      <c r="O516" s="112">
        <v>0</v>
      </c>
    </row>
    <row r="517" ht="13.5" customHeight="1" spans="1:15">
      <c r="A517" s="110" t="s">
        <v>344</v>
      </c>
      <c r="B517" s="110" t="s">
        <v>494</v>
      </c>
      <c r="C517" s="110" t="s">
        <v>496</v>
      </c>
      <c r="D517" s="109"/>
      <c r="E517" s="110" t="s">
        <v>497</v>
      </c>
      <c r="F517" s="110" t="s">
        <v>1287</v>
      </c>
      <c r="G517" s="111">
        <v>4401.06</v>
      </c>
      <c r="H517" s="112">
        <v>0</v>
      </c>
      <c r="I517" s="112">
        <v>0</v>
      </c>
      <c r="J517" s="112">
        <v>0</v>
      </c>
      <c r="K517" s="112">
        <v>4401.06</v>
      </c>
      <c r="L517" s="112">
        <v>0</v>
      </c>
      <c r="M517" s="112">
        <v>0</v>
      </c>
      <c r="N517" s="112">
        <v>0</v>
      </c>
      <c r="O517" s="112">
        <v>0</v>
      </c>
    </row>
    <row r="518" ht="13.5" customHeight="1" spans="1:15">
      <c r="A518" s="110" t="s">
        <v>344</v>
      </c>
      <c r="B518" s="110" t="s">
        <v>494</v>
      </c>
      <c r="C518" s="110" t="s">
        <v>498</v>
      </c>
      <c r="D518" s="109"/>
      <c r="E518" s="110" t="s">
        <v>371</v>
      </c>
      <c r="F518" s="110" t="s">
        <v>1288</v>
      </c>
      <c r="G518" s="111">
        <v>8802.12</v>
      </c>
      <c r="H518" s="112">
        <v>0</v>
      </c>
      <c r="I518" s="112">
        <v>0</v>
      </c>
      <c r="J518" s="112">
        <v>0</v>
      </c>
      <c r="K518" s="112">
        <v>8802.12</v>
      </c>
      <c r="L518" s="112">
        <v>0</v>
      </c>
      <c r="M518" s="112">
        <v>0</v>
      </c>
      <c r="N518" s="112">
        <v>0</v>
      </c>
      <c r="O518" s="112">
        <v>0</v>
      </c>
    </row>
    <row r="519" ht="13.5" customHeight="1" spans="1:15">
      <c r="A519" s="109"/>
      <c r="B519" s="109"/>
      <c r="C519" s="109"/>
      <c r="D519" s="110" t="s">
        <v>824</v>
      </c>
      <c r="E519" s="110" t="s">
        <v>825</v>
      </c>
      <c r="F519" s="109"/>
      <c r="G519" s="111">
        <v>34876903.3</v>
      </c>
      <c r="H519" s="112">
        <v>6398424</v>
      </c>
      <c r="I519" s="112">
        <v>18438252</v>
      </c>
      <c r="J519" s="112">
        <v>2069723</v>
      </c>
      <c r="K519" s="112">
        <v>3724314.3</v>
      </c>
      <c r="L519" s="112">
        <v>0</v>
      </c>
      <c r="M519" s="112">
        <v>0</v>
      </c>
      <c r="N519" s="112">
        <v>0</v>
      </c>
      <c r="O519" s="112">
        <v>4246190</v>
      </c>
    </row>
    <row r="520" ht="13.5" customHeight="1" spans="1:15">
      <c r="A520" s="109"/>
      <c r="B520" s="109"/>
      <c r="C520" s="109"/>
      <c r="D520" s="110" t="s">
        <v>826</v>
      </c>
      <c r="E520" s="110" t="s">
        <v>218</v>
      </c>
      <c r="F520" s="109"/>
      <c r="G520" s="111">
        <v>34876903.3</v>
      </c>
      <c r="H520" s="112">
        <v>6398424</v>
      </c>
      <c r="I520" s="112">
        <v>18438252</v>
      </c>
      <c r="J520" s="112">
        <v>2069723</v>
      </c>
      <c r="K520" s="112">
        <v>3724314.3</v>
      </c>
      <c r="L520" s="112">
        <v>0</v>
      </c>
      <c r="M520" s="112">
        <v>0</v>
      </c>
      <c r="N520" s="112">
        <v>0</v>
      </c>
      <c r="O520" s="112">
        <v>4246190</v>
      </c>
    </row>
    <row r="521" ht="13.5" customHeight="1" spans="1:15">
      <c r="A521" s="110" t="s">
        <v>205</v>
      </c>
      <c r="B521" s="109"/>
      <c r="C521" s="109"/>
      <c r="D521" s="109"/>
      <c r="E521" s="110" t="s">
        <v>206</v>
      </c>
      <c r="F521" s="109"/>
      <c r="G521" s="111">
        <v>31152589</v>
      </c>
      <c r="H521" s="112">
        <v>6398424</v>
      </c>
      <c r="I521" s="112">
        <v>18438252</v>
      </c>
      <c r="J521" s="112">
        <v>2069723</v>
      </c>
      <c r="K521" s="112">
        <v>0</v>
      </c>
      <c r="L521" s="112">
        <v>0</v>
      </c>
      <c r="M521" s="112">
        <v>0</v>
      </c>
      <c r="N521" s="112">
        <v>0</v>
      </c>
      <c r="O521" s="112">
        <v>4246190</v>
      </c>
    </row>
    <row r="522" ht="13.5" customHeight="1" spans="1:15">
      <c r="A522" s="109"/>
      <c r="B522" s="110" t="s">
        <v>215</v>
      </c>
      <c r="C522" s="109"/>
      <c r="D522" s="109"/>
      <c r="E522" s="110" t="s">
        <v>216</v>
      </c>
      <c r="F522" s="109"/>
      <c r="G522" s="111">
        <v>31152589</v>
      </c>
      <c r="H522" s="112">
        <v>6398424</v>
      </c>
      <c r="I522" s="112">
        <v>18438252</v>
      </c>
      <c r="J522" s="112">
        <v>2069723</v>
      </c>
      <c r="K522" s="112">
        <v>0</v>
      </c>
      <c r="L522" s="112">
        <v>0</v>
      </c>
      <c r="M522" s="112">
        <v>0</v>
      </c>
      <c r="N522" s="112">
        <v>0</v>
      </c>
      <c r="O522" s="112">
        <v>4246190</v>
      </c>
    </row>
    <row r="523" ht="13.5" customHeight="1" spans="1:15">
      <c r="A523" s="110" t="s">
        <v>205</v>
      </c>
      <c r="B523" s="110" t="s">
        <v>215</v>
      </c>
      <c r="C523" s="110" t="s">
        <v>217</v>
      </c>
      <c r="D523" s="109"/>
      <c r="E523" s="110" t="s">
        <v>42</v>
      </c>
      <c r="F523" s="110" t="s">
        <v>1304</v>
      </c>
      <c r="G523" s="111">
        <v>6840</v>
      </c>
      <c r="H523" s="112">
        <v>0</v>
      </c>
      <c r="I523" s="112">
        <v>0</v>
      </c>
      <c r="J523" s="112">
        <v>0</v>
      </c>
      <c r="K523" s="112">
        <v>0</v>
      </c>
      <c r="L523" s="112">
        <v>0</v>
      </c>
      <c r="M523" s="112">
        <v>0</v>
      </c>
      <c r="N523" s="112">
        <v>0</v>
      </c>
      <c r="O523" s="112">
        <v>6840</v>
      </c>
    </row>
    <row r="524" ht="13.5" customHeight="1" spans="1:15">
      <c r="A524" s="110" t="s">
        <v>205</v>
      </c>
      <c r="B524" s="110" t="s">
        <v>215</v>
      </c>
      <c r="C524" s="110" t="s">
        <v>217</v>
      </c>
      <c r="D524" s="109"/>
      <c r="E524" s="110" t="s">
        <v>42</v>
      </c>
      <c r="F524" s="110" t="s">
        <v>1305</v>
      </c>
      <c r="G524" s="111">
        <v>766080</v>
      </c>
      <c r="H524" s="112">
        <v>0</v>
      </c>
      <c r="I524" s="112">
        <v>0</v>
      </c>
      <c r="J524" s="112">
        <v>0</v>
      </c>
      <c r="K524" s="112">
        <v>0</v>
      </c>
      <c r="L524" s="112">
        <v>0</v>
      </c>
      <c r="M524" s="112">
        <v>0</v>
      </c>
      <c r="N524" s="112">
        <v>0</v>
      </c>
      <c r="O524" s="112">
        <v>766080</v>
      </c>
    </row>
    <row r="525" ht="13.5" customHeight="1" spans="1:15">
      <c r="A525" s="110" t="s">
        <v>205</v>
      </c>
      <c r="B525" s="110" t="s">
        <v>215</v>
      </c>
      <c r="C525" s="110" t="s">
        <v>217</v>
      </c>
      <c r="D525" s="109"/>
      <c r="E525" s="110" t="s">
        <v>42</v>
      </c>
      <c r="F525" s="110" t="s">
        <v>1293</v>
      </c>
      <c r="G525" s="111">
        <v>785270</v>
      </c>
      <c r="H525" s="112">
        <v>0</v>
      </c>
      <c r="I525" s="112">
        <v>0</v>
      </c>
      <c r="J525" s="112">
        <v>0</v>
      </c>
      <c r="K525" s="112">
        <v>0</v>
      </c>
      <c r="L525" s="112">
        <v>0</v>
      </c>
      <c r="M525" s="112">
        <v>0</v>
      </c>
      <c r="N525" s="112">
        <v>0</v>
      </c>
      <c r="O525" s="112">
        <v>785270</v>
      </c>
    </row>
    <row r="526" ht="13.5" customHeight="1" spans="1:15">
      <c r="A526" s="110" t="s">
        <v>205</v>
      </c>
      <c r="B526" s="110" t="s">
        <v>215</v>
      </c>
      <c r="C526" s="110" t="s">
        <v>217</v>
      </c>
      <c r="D526" s="109"/>
      <c r="E526" s="110" t="s">
        <v>42</v>
      </c>
      <c r="F526" s="110" t="s">
        <v>1306</v>
      </c>
      <c r="G526" s="111">
        <v>1392000</v>
      </c>
      <c r="H526" s="112">
        <v>0</v>
      </c>
      <c r="I526" s="112">
        <v>0</v>
      </c>
      <c r="J526" s="112">
        <v>0</v>
      </c>
      <c r="K526" s="112">
        <v>0</v>
      </c>
      <c r="L526" s="112">
        <v>0</v>
      </c>
      <c r="M526" s="112">
        <v>0</v>
      </c>
      <c r="N526" s="112">
        <v>0</v>
      </c>
      <c r="O526" s="112">
        <v>1392000</v>
      </c>
    </row>
    <row r="527" ht="13.5" customHeight="1" spans="1:15">
      <c r="A527" s="110" t="s">
        <v>205</v>
      </c>
      <c r="B527" s="110" t="s">
        <v>215</v>
      </c>
      <c r="C527" s="110" t="s">
        <v>217</v>
      </c>
      <c r="D527" s="109"/>
      <c r="E527" s="110" t="s">
        <v>42</v>
      </c>
      <c r="F527" s="110" t="s">
        <v>1307</v>
      </c>
      <c r="G527" s="111">
        <v>1296000</v>
      </c>
      <c r="H527" s="112">
        <v>0</v>
      </c>
      <c r="I527" s="112">
        <v>0</v>
      </c>
      <c r="J527" s="112">
        <v>0</v>
      </c>
      <c r="K527" s="112">
        <v>0</v>
      </c>
      <c r="L527" s="112">
        <v>0</v>
      </c>
      <c r="M527" s="112">
        <v>0</v>
      </c>
      <c r="N527" s="112">
        <v>0</v>
      </c>
      <c r="O527" s="112">
        <v>1296000</v>
      </c>
    </row>
    <row r="528" ht="13.5" customHeight="1" spans="1:15">
      <c r="A528" s="110" t="s">
        <v>205</v>
      </c>
      <c r="B528" s="110" t="s">
        <v>215</v>
      </c>
      <c r="C528" s="110" t="s">
        <v>217</v>
      </c>
      <c r="D528" s="109"/>
      <c r="E528" s="110" t="s">
        <v>42</v>
      </c>
      <c r="F528" s="110" t="s">
        <v>1284</v>
      </c>
      <c r="G528" s="111">
        <v>26906399</v>
      </c>
      <c r="H528" s="112">
        <v>6398424</v>
      </c>
      <c r="I528" s="112">
        <v>18438252</v>
      </c>
      <c r="J528" s="112">
        <v>2069723</v>
      </c>
      <c r="K528" s="112">
        <v>0</v>
      </c>
      <c r="L528" s="112">
        <v>0</v>
      </c>
      <c r="M528" s="112">
        <v>0</v>
      </c>
      <c r="N528" s="112">
        <v>0</v>
      </c>
      <c r="O528" s="112">
        <v>0</v>
      </c>
    </row>
    <row r="529" ht="13.5" customHeight="1" spans="1:15">
      <c r="A529" s="110" t="s">
        <v>344</v>
      </c>
      <c r="B529" s="109"/>
      <c r="C529" s="109"/>
      <c r="D529" s="109"/>
      <c r="E529" s="110" t="s">
        <v>345</v>
      </c>
      <c r="F529" s="109"/>
      <c r="G529" s="111">
        <v>3724314.3</v>
      </c>
      <c r="H529" s="112">
        <v>0</v>
      </c>
      <c r="I529" s="112">
        <v>0</v>
      </c>
      <c r="J529" s="112">
        <v>0</v>
      </c>
      <c r="K529" s="112">
        <v>3724314.3</v>
      </c>
      <c r="L529" s="112">
        <v>0</v>
      </c>
      <c r="M529" s="112">
        <v>0</v>
      </c>
      <c r="N529" s="112">
        <v>0</v>
      </c>
      <c r="O529" s="112">
        <v>0</v>
      </c>
    </row>
    <row r="530" ht="13.5" customHeight="1" spans="1:15">
      <c r="A530" s="109"/>
      <c r="B530" s="110" t="s">
        <v>460</v>
      </c>
      <c r="C530" s="109"/>
      <c r="D530" s="109"/>
      <c r="E530" s="110" t="s">
        <v>369</v>
      </c>
      <c r="F530" s="109"/>
      <c r="G530" s="111">
        <v>3546544.8</v>
      </c>
      <c r="H530" s="112">
        <v>0</v>
      </c>
      <c r="I530" s="112">
        <v>0</v>
      </c>
      <c r="J530" s="112">
        <v>0</v>
      </c>
      <c r="K530" s="112">
        <v>3546544.8</v>
      </c>
      <c r="L530" s="112">
        <v>0</v>
      </c>
      <c r="M530" s="112">
        <v>0</v>
      </c>
      <c r="N530" s="112">
        <v>0</v>
      </c>
      <c r="O530" s="112">
        <v>0</v>
      </c>
    </row>
    <row r="531" ht="13.5" customHeight="1" spans="1:15">
      <c r="A531" s="110" t="s">
        <v>344</v>
      </c>
      <c r="B531" s="110" t="s">
        <v>460</v>
      </c>
      <c r="C531" s="110" t="s">
        <v>463</v>
      </c>
      <c r="D531" s="109"/>
      <c r="E531" s="110" t="s">
        <v>464</v>
      </c>
      <c r="F531" s="110" t="s">
        <v>1286</v>
      </c>
      <c r="G531" s="111">
        <v>3546544.8</v>
      </c>
      <c r="H531" s="112">
        <v>0</v>
      </c>
      <c r="I531" s="112">
        <v>0</v>
      </c>
      <c r="J531" s="112">
        <v>0</v>
      </c>
      <c r="K531" s="112">
        <v>3546544.8</v>
      </c>
      <c r="L531" s="112">
        <v>0</v>
      </c>
      <c r="M531" s="112">
        <v>0</v>
      </c>
      <c r="N531" s="112">
        <v>0</v>
      </c>
      <c r="O531" s="112">
        <v>0</v>
      </c>
    </row>
    <row r="532" ht="13.5" customHeight="1" spans="1:15">
      <c r="A532" s="109"/>
      <c r="B532" s="110" t="s">
        <v>494</v>
      </c>
      <c r="C532" s="109"/>
      <c r="D532" s="109"/>
      <c r="E532" s="110" t="s">
        <v>495</v>
      </c>
      <c r="F532" s="109"/>
      <c r="G532" s="111">
        <v>177769.5</v>
      </c>
      <c r="H532" s="112">
        <v>0</v>
      </c>
      <c r="I532" s="112">
        <v>0</v>
      </c>
      <c r="J532" s="112">
        <v>0</v>
      </c>
      <c r="K532" s="112">
        <v>177769.5</v>
      </c>
      <c r="L532" s="112">
        <v>0</v>
      </c>
      <c r="M532" s="112">
        <v>0</v>
      </c>
      <c r="N532" s="112">
        <v>0</v>
      </c>
      <c r="O532" s="112">
        <v>0</v>
      </c>
    </row>
    <row r="533" ht="13.5" customHeight="1" spans="1:15">
      <c r="A533" s="110" t="s">
        <v>344</v>
      </c>
      <c r="B533" s="110" t="s">
        <v>494</v>
      </c>
      <c r="C533" s="110" t="s">
        <v>496</v>
      </c>
      <c r="D533" s="109"/>
      <c r="E533" s="110" t="s">
        <v>497</v>
      </c>
      <c r="F533" s="110" t="s">
        <v>1287</v>
      </c>
      <c r="G533" s="111">
        <v>442.26</v>
      </c>
      <c r="H533" s="112">
        <v>0</v>
      </c>
      <c r="I533" s="112">
        <v>0</v>
      </c>
      <c r="J533" s="112">
        <v>0</v>
      </c>
      <c r="K533" s="112">
        <v>442.26</v>
      </c>
      <c r="L533" s="112">
        <v>0</v>
      </c>
      <c r="M533" s="112">
        <v>0</v>
      </c>
      <c r="N533" s="112">
        <v>0</v>
      </c>
      <c r="O533" s="112">
        <v>0</v>
      </c>
    </row>
    <row r="534" ht="13.5" customHeight="1" spans="1:15">
      <c r="A534" s="110" t="s">
        <v>344</v>
      </c>
      <c r="B534" s="110" t="s">
        <v>494</v>
      </c>
      <c r="C534" s="110" t="s">
        <v>498</v>
      </c>
      <c r="D534" s="109"/>
      <c r="E534" s="110" t="s">
        <v>371</v>
      </c>
      <c r="F534" s="110" t="s">
        <v>1288</v>
      </c>
      <c r="G534" s="111">
        <v>177327.24</v>
      </c>
      <c r="H534" s="112">
        <v>0</v>
      </c>
      <c r="I534" s="112">
        <v>0</v>
      </c>
      <c r="J534" s="112">
        <v>0</v>
      </c>
      <c r="K534" s="112">
        <v>177327.24</v>
      </c>
      <c r="L534" s="112">
        <v>0</v>
      </c>
      <c r="M534" s="112">
        <v>0</v>
      </c>
      <c r="N534" s="112">
        <v>0</v>
      </c>
      <c r="O534" s="112">
        <v>0</v>
      </c>
    </row>
    <row r="535" ht="13.5" customHeight="1" spans="1:15">
      <c r="A535" s="109"/>
      <c r="B535" s="109"/>
      <c r="C535" s="109"/>
      <c r="D535" s="110" t="s">
        <v>828</v>
      </c>
      <c r="E535" s="110" t="s">
        <v>829</v>
      </c>
      <c r="F535" s="109"/>
      <c r="G535" s="111">
        <v>2602427.24</v>
      </c>
      <c r="H535" s="112">
        <v>828708</v>
      </c>
      <c r="I535" s="112">
        <v>1077768</v>
      </c>
      <c r="J535" s="112">
        <v>111201</v>
      </c>
      <c r="K535" s="112">
        <v>418375.24</v>
      </c>
      <c r="L535" s="112">
        <v>0</v>
      </c>
      <c r="M535" s="112">
        <v>0</v>
      </c>
      <c r="N535" s="112">
        <v>70488</v>
      </c>
      <c r="O535" s="112">
        <v>95887</v>
      </c>
    </row>
    <row r="536" ht="13.5" customHeight="1" spans="1:15">
      <c r="A536" s="109"/>
      <c r="B536" s="109"/>
      <c r="C536" s="109"/>
      <c r="D536" s="110" t="s">
        <v>830</v>
      </c>
      <c r="E536" s="110" t="s">
        <v>233</v>
      </c>
      <c r="F536" s="109"/>
      <c r="G536" s="111">
        <v>1788374.52</v>
      </c>
      <c r="H536" s="112">
        <v>571800</v>
      </c>
      <c r="I536" s="112">
        <v>762612</v>
      </c>
      <c r="J536" s="112">
        <v>111201</v>
      </c>
      <c r="K536" s="112">
        <v>280226.52</v>
      </c>
      <c r="L536" s="112">
        <v>0</v>
      </c>
      <c r="M536" s="112">
        <v>0</v>
      </c>
      <c r="N536" s="112">
        <v>0</v>
      </c>
      <c r="O536" s="112">
        <v>62535</v>
      </c>
    </row>
    <row r="537" ht="13.5" customHeight="1" spans="1:15">
      <c r="A537" s="110" t="s">
        <v>205</v>
      </c>
      <c r="B537" s="109"/>
      <c r="C537" s="109"/>
      <c r="D537" s="109"/>
      <c r="E537" s="110" t="s">
        <v>206</v>
      </c>
      <c r="F537" s="109"/>
      <c r="G537" s="111">
        <v>1508148</v>
      </c>
      <c r="H537" s="112">
        <v>571800</v>
      </c>
      <c r="I537" s="112">
        <v>762612</v>
      </c>
      <c r="J537" s="112">
        <v>111201</v>
      </c>
      <c r="K537" s="112">
        <v>0</v>
      </c>
      <c r="L537" s="112">
        <v>0</v>
      </c>
      <c r="M537" s="112">
        <v>0</v>
      </c>
      <c r="N537" s="112">
        <v>0</v>
      </c>
      <c r="O537" s="112">
        <v>62535</v>
      </c>
    </row>
    <row r="538" ht="13.5" customHeight="1" spans="1:15">
      <c r="A538" s="109"/>
      <c r="B538" s="110" t="s">
        <v>229</v>
      </c>
      <c r="C538" s="109"/>
      <c r="D538" s="109"/>
      <c r="E538" s="110" t="s">
        <v>230</v>
      </c>
      <c r="F538" s="109"/>
      <c r="G538" s="111">
        <v>1508148</v>
      </c>
      <c r="H538" s="112">
        <v>571800</v>
      </c>
      <c r="I538" s="112">
        <v>762612</v>
      </c>
      <c r="J538" s="112">
        <v>111201</v>
      </c>
      <c r="K538" s="112">
        <v>0</v>
      </c>
      <c r="L538" s="112">
        <v>0</v>
      </c>
      <c r="M538" s="112">
        <v>0</v>
      </c>
      <c r="N538" s="112">
        <v>0</v>
      </c>
      <c r="O538" s="112">
        <v>62535</v>
      </c>
    </row>
    <row r="539" ht="13.5" customHeight="1" spans="1:15">
      <c r="A539" s="110" t="s">
        <v>205</v>
      </c>
      <c r="B539" s="110" t="s">
        <v>229</v>
      </c>
      <c r="C539" s="110" t="s">
        <v>231</v>
      </c>
      <c r="D539" s="109"/>
      <c r="E539" s="110" t="s">
        <v>42</v>
      </c>
      <c r="F539" s="110" t="s">
        <v>1283</v>
      </c>
      <c r="G539" s="111">
        <v>540</v>
      </c>
      <c r="H539" s="112">
        <v>0</v>
      </c>
      <c r="I539" s="112">
        <v>0</v>
      </c>
      <c r="J539" s="112">
        <v>0</v>
      </c>
      <c r="K539" s="112">
        <v>0</v>
      </c>
      <c r="L539" s="112">
        <v>0</v>
      </c>
      <c r="M539" s="112">
        <v>0</v>
      </c>
      <c r="N539" s="112">
        <v>0</v>
      </c>
      <c r="O539" s="112">
        <v>540</v>
      </c>
    </row>
    <row r="540" ht="13.5" customHeight="1" spans="1:15">
      <c r="A540" s="110" t="s">
        <v>205</v>
      </c>
      <c r="B540" s="110" t="s">
        <v>229</v>
      </c>
      <c r="C540" s="110" t="s">
        <v>231</v>
      </c>
      <c r="D540" s="109"/>
      <c r="E540" s="110" t="s">
        <v>42</v>
      </c>
      <c r="F540" s="110" t="s">
        <v>1293</v>
      </c>
      <c r="G540" s="111">
        <v>61995</v>
      </c>
      <c r="H540" s="112">
        <v>0</v>
      </c>
      <c r="I540" s="112">
        <v>0</v>
      </c>
      <c r="J540" s="112">
        <v>0</v>
      </c>
      <c r="K540" s="112">
        <v>0</v>
      </c>
      <c r="L540" s="112">
        <v>0</v>
      </c>
      <c r="M540" s="112">
        <v>0</v>
      </c>
      <c r="N540" s="112">
        <v>0</v>
      </c>
      <c r="O540" s="112">
        <v>61995</v>
      </c>
    </row>
    <row r="541" ht="13.5" customHeight="1" spans="1:15">
      <c r="A541" s="110" t="s">
        <v>205</v>
      </c>
      <c r="B541" s="110" t="s">
        <v>229</v>
      </c>
      <c r="C541" s="110" t="s">
        <v>231</v>
      </c>
      <c r="D541" s="109"/>
      <c r="E541" s="110" t="s">
        <v>42</v>
      </c>
      <c r="F541" s="110" t="s">
        <v>1284</v>
      </c>
      <c r="G541" s="111">
        <v>1445613</v>
      </c>
      <c r="H541" s="112">
        <v>571800</v>
      </c>
      <c r="I541" s="112">
        <v>762612</v>
      </c>
      <c r="J541" s="112">
        <v>111201</v>
      </c>
      <c r="K541" s="112">
        <v>0</v>
      </c>
      <c r="L541" s="112">
        <v>0</v>
      </c>
      <c r="M541" s="112">
        <v>0</v>
      </c>
      <c r="N541" s="112">
        <v>0</v>
      </c>
      <c r="O541" s="112">
        <v>0</v>
      </c>
    </row>
    <row r="542" ht="13.5" customHeight="1" spans="1:15">
      <c r="A542" s="110" t="s">
        <v>344</v>
      </c>
      <c r="B542" s="109"/>
      <c r="C542" s="109"/>
      <c r="D542" s="109"/>
      <c r="E542" s="110" t="s">
        <v>345</v>
      </c>
      <c r="F542" s="109"/>
      <c r="G542" s="111">
        <v>280226.52</v>
      </c>
      <c r="H542" s="112">
        <v>0</v>
      </c>
      <c r="I542" s="112">
        <v>0</v>
      </c>
      <c r="J542" s="112">
        <v>0</v>
      </c>
      <c r="K542" s="112">
        <v>280226.52</v>
      </c>
      <c r="L542" s="112">
        <v>0</v>
      </c>
      <c r="M542" s="112">
        <v>0</v>
      </c>
      <c r="N542" s="112">
        <v>0</v>
      </c>
      <c r="O542" s="112">
        <v>0</v>
      </c>
    </row>
    <row r="543" ht="13.5" customHeight="1" spans="1:15">
      <c r="A543" s="109"/>
      <c r="B543" s="110" t="s">
        <v>460</v>
      </c>
      <c r="C543" s="109"/>
      <c r="D543" s="109"/>
      <c r="E543" s="110" t="s">
        <v>369</v>
      </c>
      <c r="F543" s="109"/>
      <c r="G543" s="111">
        <v>266882.4</v>
      </c>
      <c r="H543" s="112">
        <v>0</v>
      </c>
      <c r="I543" s="112">
        <v>0</v>
      </c>
      <c r="J543" s="112">
        <v>0</v>
      </c>
      <c r="K543" s="112">
        <v>266882.4</v>
      </c>
      <c r="L543" s="112">
        <v>0</v>
      </c>
      <c r="M543" s="112">
        <v>0</v>
      </c>
      <c r="N543" s="112">
        <v>0</v>
      </c>
      <c r="O543" s="112">
        <v>0</v>
      </c>
    </row>
    <row r="544" ht="13.5" customHeight="1" spans="1:15">
      <c r="A544" s="110" t="s">
        <v>344</v>
      </c>
      <c r="B544" s="110" t="s">
        <v>460</v>
      </c>
      <c r="C544" s="110" t="s">
        <v>463</v>
      </c>
      <c r="D544" s="109"/>
      <c r="E544" s="110" t="s">
        <v>464</v>
      </c>
      <c r="F544" s="110" t="s">
        <v>1286</v>
      </c>
      <c r="G544" s="111">
        <v>266882.4</v>
      </c>
      <c r="H544" s="112">
        <v>0</v>
      </c>
      <c r="I544" s="112">
        <v>0</v>
      </c>
      <c r="J544" s="112">
        <v>0</v>
      </c>
      <c r="K544" s="112">
        <v>266882.4</v>
      </c>
      <c r="L544" s="112">
        <v>0</v>
      </c>
      <c r="M544" s="112">
        <v>0</v>
      </c>
      <c r="N544" s="112">
        <v>0</v>
      </c>
      <c r="O544" s="112">
        <v>0</v>
      </c>
    </row>
    <row r="545" ht="13.5" customHeight="1" spans="1:15">
      <c r="A545" s="109"/>
      <c r="B545" s="110" t="s">
        <v>494</v>
      </c>
      <c r="C545" s="109"/>
      <c r="D545" s="109"/>
      <c r="E545" s="110" t="s">
        <v>495</v>
      </c>
      <c r="F545" s="109"/>
      <c r="G545" s="111">
        <v>13344.12</v>
      </c>
      <c r="H545" s="112">
        <v>0</v>
      </c>
      <c r="I545" s="112">
        <v>0</v>
      </c>
      <c r="J545" s="112">
        <v>0</v>
      </c>
      <c r="K545" s="112">
        <v>13344.12</v>
      </c>
      <c r="L545" s="112">
        <v>0</v>
      </c>
      <c r="M545" s="112">
        <v>0</v>
      </c>
      <c r="N545" s="112">
        <v>0</v>
      </c>
      <c r="O545" s="112">
        <v>0</v>
      </c>
    </row>
    <row r="546" ht="13.5" customHeight="1" spans="1:15">
      <c r="A546" s="110" t="s">
        <v>344</v>
      </c>
      <c r="B546" s="110" t="s">
        <v>494</v>
      </c>
      <c r="C546" s="110" t="s">
        <v>498</v>
      </c>
      <c r="D546" s="109"/>
      <c r="E546" s="110" t="s">
        <v>371</v>
      </c>
      <c r="F546" s="110" t="s">
        <v>1288</v>
      </c>
      <c r="G546" s="111">
        <v>13344.12</v>
      </c>
      <c r="H546" s="112">
        <v>0</v>
      </c>
      <c r="I546" s="112">
        <v>0</v>
      </c>
      <c r="J546" s="112">
        <v>0</v>
      </c>
      <c r="K546" s="112">
        <v>13344.12</v>
      </c>
      <c r="L546" s="112">
        <v>0</v>
      </c>
      <c r="M546" s="112">
        <v>0</v>
      </c>
      <c r="N546" s="112">
        <v>0</v>
      </c>
      <c r="O546" s="112">
        <v>0</v>
      </c>
    </row>
    <row r="547" ht="13.5" customHeight="1" spans="1:15">
      <c r="A547" s="109"/>
      <c r="B547" s="109"/>
      <c r="C547" s="109"/>
      <c r="D547" s="110" t="s">
        <v>831</v>
      </c>
      <c r="E547" s="110" t="s">
        <v>241</v>
      </c>
      <c r="F547" s="109"/>
      <c r="G547" s="111">
        <v>401413.06</v>
      </c>
      <c r="H547" s="112">
        <v>125796</v>
      </c>
      <c r="I547" s="112">
        <v>155160</v>
      </c>
      <c r="J547" s="112">
        <v>0</v>
      </c>
      <c r="K547" s="112">
        <v>68081.06</v>
      </c>
      <c r="L547" s="112">
        <v>0</v>
      </c>
      <c r="M547" s="112">
        <v>0</v>
      </c>
      <c r="N547" s="112">
        <v>35700</v>
      </c>
      <c r="O547" s="112">
        <v>16676</v>
      </c>
    </row>
    <row r="548" ht="13.5" customHeight="1" spans="1:15">
      <c r="A548" s="110" t="s">
        <v>205</v>
      </c>
      <c r="B548" s="109"/>
      <c r="C548" s="109"/>
      <c r="D548" s="109"/>
      <c r="E548" s="110" t="s">
        <v>206</v>
      </c>
      <c r="F548" s="109"/>
      <c r="G548" s="111">
        <v>333332</v>
      </c>
      <c r="H548" s="112">
        <v>125796</v>
      </c>
      <c r="I548" s="112">
        <v>155160</v>
      </c>
      <c r="J548" s="112">
        <v>0</v>
      </c>
      <c r="K548" s="112">
        <v>0</v>
      </c>
      <c r="L548" s="112">
        <v>0</v>
      </c>
      <c r="M548" s="112">
        <v>0</v>
      </c>
      <c r="N548" s="112">
        <v>35700</v>
      </c>
      <c r="O548" s="112">
        <v>16676</v>
      </c>
    </row>
    <row r="549" ht="13.5" customHeight="1" spans="1:15">
      <c r="A549" s="109"/>
      <c r="B549" s="110" t="s">
        <v>229</v>
      </c>
      <c r="C549" s="109"/>
      <c r="D549" s="109"/>
      <c r="E549" s="110" t="s">
        <v>230</v>
      </c>
      <c r="F549" s="109"/>
      <c r="G549" s="111">
        <v>333332</v>
      </c>
      <c r="H549" s="112">
        <v>125796</v>
      </c>
      <c r="I549" s="112">
        <v>155160</v>
      </c>
      <c r="J549" s="112">
        <v>0</v>
      </c>
      <c r="K549" s="112">
        <v>0</v>
      </c>
      <c r="L549" s="112">
        <v>0</v>
      </c>
      <c r="M549" s="112">
        <v>0</v>
      </c>
      <c r="N549" s="112">
        <v>35700</v>
      </c>
      <c r="O549" s="112">
        <v>16676</v>
      </c>
    </row>
    <row r="550" ht="13.5" customHeight="1" spans="1:15">
      <c r="A550" s="110" t="s">
        <v>205</v>
      </c>
      <c r="B550" s="110" t="s">
        <v>229</v>
      </c>
      <c r="C550" s="110" t="s">
        <v>239</v>
      </c>
      <c r="D550" s="109"/>
      <c r="E550" s="110" t="s">
        <v>240</v>
      </c>
      <c r="F550" s="110" t="s">
        <v>1283</v>
      </c>
      <c r="G550" s="111">
        <v>144</v>
      </c>
      <c r="H550" s="112">
        <v>0</v>
      </c>
      <c r="I550" s="112">
        <v>0</v>
      </c>
      <c r="J550" s="112">
        <v>0</v>
      </c>
      <c r="K550" s="112">
        <v>0</v>
      </c>
      <c r="L550" s="112">
        <v>0</v>
      </c>
      <c r="M550" s="112">
        <v>0</v>
      </c>
      <c r="N550" s="112">
        <v>0</v>
      </c>
      <c r="O550" s="112">
        <v>144</v>
      </c>
    </row>
    <row r="551" ht="13.5" customHeight="1" spans="1:15">
      <c r="A551" s="110" t="s">
        <v>205</v>
      </c>
      <c r="B551" s="110" t="s">
        <v>229</v>
      </c>
      <c r="C551" s="110" t="s">
        <v>239</v>
      </c>
      <c r="D551" s="109"/>
      <c r="E551" s="110" t="s">
        <v>240</v>
      </c>
      <c r="F551" s="110" t="s">
        <v>1291</v>
      </c>
      <c r="G551" s="111">
        <v>316656</v>
      </c>
      <c r="H551" s="112">
        <v>125796</v>
      </c>
      <c r="I551" s="112">
        <v>155160</v>
      </c>
      <c r="J551" s="112">
        <v>0</v>
      </c>
      <c r="K551" s="112">
        <v>0</v>
      </c>
      <c r="L551" s="112">
        <v>0</v>
      </c>
      <c r="M551" s="112">
        <v>0</v>
      </c>
      <c r="N551" s="112">
        <v>35700</v>
      </c>
      <c r="O551" s="112">
        <v>0</v>
      </c>
    </row>
    <row r="552" ht="13.5" customHeight="1" spans="1:15">
      <c r="A552" s="110" t="s">
        <v>205</v>
      </c>
      <c r="B552" s="110" t="s">
        <v>229</v>
      </c>
      <c r="C552" s="110" t="s">
        <v>239</v>
      </c>
      <c r="D552" s="109"/>
      <c r="E552" s="110" t="s">
        <v>240</v>
      </c>
      <c r="F552" s="110" t="s">
        <v>1303</v>
      </c>
      <c r="G552" s="111">
        <v>16532</v>
      </c>
      <c r="H552" s="112">
        <v>0</v>
      </c>
      <c r="I552" s="112">
        <v>0</v>
      </c>
      <c r="J552" s="112">
        <v>0</v>
      </c>
      <c r="K552" s="112">
        <v>0</v>
      </c>
      <c r="L552" s="112">
        <v>0</v>
      </c>
      <c r="M552" s="112">
        <v>0</v>
      </c>
      <c r="N552" s="112">
        <v>0</v>
      </c>
      <c r="O552" s="112">
        <v>16532</v>
      </c>
    </row>
    <row r="553" ht="13.5" customHeight="1" spans="1:15">
      <c r="A553" s="110" t="s">
        <v>344</v>
      </c>
      <c r="B553" s="109"/>
      <c r="C553" s="109"/>
      <c r="D553" s="109"/>
      <c r="E553" s="110" t="s">
        <v>345</v>
      </c>
      <c r="F553" s="109"/>
      <c r="G553" s="111">
        <v>68081.06</v>
      </c>
      <c r="H553" s="112">
        <v>0</v>
      </c>
      <c r="I553" s="112">
        <v>0</v>
      </c>
      <c r="J553" s="112">
        <v>0</v>
      </c>
      <c r="K553" s="112">
        <v>68081.06</v>
      </c>
      <c r="L553" s="112">
        <v>0</v>
      </c>
      <c r="M553" s="112">
        <v>0</v>
      </c>
      <c r="N553" s="112">
        <v>0</v>
      </c>
      <c r="O553" s="112">
        <v>0</v>
      </c>
    </row>
    <row r="554" ht="13.5" customHeight="1" spans="1:15">
      <c r="A554" s="109"/>
      <c r="B554" s="110" t="s">
        <v>460</v>
      </c>
      <c r="C554" s="109"/>
      <c r="D554" s="109"/>
      <c r="E554" s="110" t="s">
        <v>369</v>
      </c>
      <c r="F554" s="109"/>
      <c r="G554" s="111">
        <v>63331.2</v>
      </c>
      <c r="H554" s="112">
        <v>0</v>
      </c>
      <c r="I554" s="112">
        <v>0</v>
      </c>
      <c r="J554" s="112">
        <v>0</v>
      </c>
      <c r="K554" s="112">
        <v>63331.2</v>
      </c>
      <c r="L554" s="112">
        <v>0</v>
      </c>
      <c r="M554" s="112">
        <v>0</v>
      </c>
      <c r="N554" s="112">
        <v>0</v>
      </c>
      <c r="O554" s="112">
        <v>0</v>
      </c>
    </row>
    <row r="555" ht="13.5" customHeight="1" spans="1:15">
      <c r="A555" s="110" t="s">
        <v>344</v>
      </c>
      <c r="B555" s="110" t="s">
        <v>460</v>
      </c>
      <c r="C555" s="110" t="s">
        <v>463</v>
      </c>
      <c r="D555" s="109"/>
      <c r="E555" s="110" t="s">
        <v>464</v>
      </c>
      <c r="F555" s="110" t="s">
        <v>1308</v>
      </c>
      <c r="G555" s="111">
        <v>63331.2</v>
      </c>
      <c r="H555" s="112">
        <v>0</v>
      </c>
      <c r="I555" s="112">
        <v>0</v>
      </c>
      <c r="J555" s="112">
        <v>0</v>
      </c>
      <c r="K555" s="112">
        <v>63331.2</v>
      </c>
      <c r="L555" s="112">
        <v>0</v>
      </c>
      <c r="M555" s="112">
        <v>0</v>
      </c>
      <c r="N555" s="112">
        <v>0</v>
      </c>
      <c r="O555" s="112">
        <v>0</v>
      </c>
    </row>
    <row r="556" ht="13.5" customHeight="1" spans="1:15">
      <c r="A556" s="109"/>
      <c r="B556" s="110" t="s">
        <v>494</v>
      </c>
      <c r="C556" s="109"/>
      <c r="D556" s="109"/>
      <c r="E556" s="110" t="s">
        <v>495</v>
      </c>
      <c r="F556" s="109"/>
      <c r="G556" s="111">
        <v>4749.86</v>
      </c>
      <c r="H556" s="112">
        <v>0</v>
      </c>
      <c r="I556" s="112">
        <v>0</v>
      </c>
      <c r="J556" s="112">
        <v>0</v>
      </c>
      <c r="K556" s="112">
        <v>4749.86</v>
      </c>
      <c r="L556" s="112">
        <v>0</v>
      </c>
      <c r="M556" s="112">
        <v>0</v>
      </c>
      <c r="N556" s="112">
        <v>0</v>
      </c>
      <c r="O556" s="112">
        <v>0</v>
      </c>
    </row>
    <row r="557" ht="13.5" customHeight="1" spans="1:15">
      <c r="A557" s="110" t="s">
        <v>344</v>
      </c>
      <c r="B557" s="110" t="s">
        <v>494</v>
      </c>
      <c r="C557" s="110" t="s">
        <v>496</v>
      </c>
      <c r="D557" s="109"/>
      <c r="E557" s="110" t="s">
        <v>497</v>
      </c>
      <c r="F557" s="110" t="s">
        <v>1309</v>
      </c>
      <c r="G557" s="111">
        <v>1583.3</v>
      </c>
      <c r="H557" s="112">
        <v>0</v>
      </c>
      <c r="I557" s="112">
        <v>0</v>
      </c>
      <c r="J557" s="112">
        <v>0</v>
      </c>
      <c r="K557" s="112">
        <v>1583.3</v>
      </c>
      <c r="L557" s="112">
        <v>0</v>
      </c>
      <c r="M557" s="112">
        <v>0</v>
      </c>
      <c r="N557" s="112">
        <v>0</v>
      </c>
      <c r="O557" s="112">
        <v>0</v>
      </c>
    </row>
    <row r="558" ht="13.5" customHeight="1" spans="1:15">
      <c r="A558" s="110" t="s">
        <v>344</v>
      </c>
      <c r="B558" s="110" t="s">
        <v>494</v>
      </c>
      <c r="C558" s="110" t="s">
        <v>498</v>
      </c>
      <c r="D558" s="109"/>
      <c r="E558" s="110" t="s">
        <v>371</v>
      </c>
      <c r="F558" s="110" t="s">
        <v>1310</v>
      </c>
      <c r="G558" s="111">
        <v>3166.56</v>
      </c>
      <c r="H558" s="112">
        <v>0</v>
      </c>
      <c r="I558" s="112">
        <v>0</v>
      </c>
      <c r="J558" s="112">
        <v>0</v>
      </c>
      <c r="K558" s="112">
        <v>3166.56</v>
      </c>
      <c r="L558" s="112">
        <v>0</v>
      </c>
      <c r="M558" s="112">
        <v>0</v>
      </c>
      <c r="N558" s="112">
        <v>0</v>
      </c>
      <c r="O558" s="112">
        <v>0</v>
      </c>
    </row>
    <row r="559" ht="13.5" customHeight="1" spans="1:15">
      <c r="A559" s="109"/>
      <c r="B559" s="109"/>
      <c r="C559" s="109"/>
      <c r="D559" s="110" t="s">
        <v>833</v>
      </c>
      <c r="E559" s="110" t="s">
        <v>234</v>
      </c>
      <c r="F559" s="109"/>
      <c r="G559" s="111">
        <v>412639.66</v>
      </c>
      <c r="H559" s="112">
        <v>131112</v>
      </c>
      <c r="I559" s="112">
        <v>159996</v>
      </c>
      <c r="J559" s="112">
        <v>0</v>
      </c>
      <c r="K559" s="112">
        <v>70067.66</v>
      </c>
      <c r="L559" s="112">
        <v>0</v>
      </c>
      <c r="M559" s="112">
        <v>0</v>
      </c>
      <c r="N559" s="112">
        <v>34788</v>
      </c>
      <c r="O559" s="112">
        <v>16676</v>
      </c>
    </row>
    <row r="560" ht="13.5" customHeight="1" spans="1:15">
      <c r="A560" s="110" t="s">
        <v>205</v>
      </c>
      <c r="B560" s="109"/>
      <c r="C560" s="109"/>
      <c r="D560" s="109"/>
      <c r="E560" s="110" t="s">
        <v>206</v>
      </c>
      <c r="F560" s="109"/>
      <c r="G560" s="111">
        <v>342572</v>
      </c>
      <c r="H560" s="112">
        <v>131112</v>
      </c>
      <c r="I560" s="112">
        <v>159996</v>
      </c>
      <c r="J560" s="112">
        <v>0</v>
      </c>
      <c r="K560" s="112">
        <v>0</v>
      </c>
      <c r="L560" s="112">
        <v>0</v>
      </c>
      <c r="M560" s="112">
        <v>0</v>
      </c>
      <c r="N560" s="112">
        <v>34788</v>
      </c>
      <c r="O560" s="112">
        <v>16676</v>
      </c>
    </row>
    <row r="561" ht="13.5" customHeight="1" spans="1:15">
      <c r="A561" s="109"/>
      <c r="B561" s="110" t="s">
        <v>229</v>
      </c>
      <c r="C561" s="109"/>
      <c r="D561" s="109"/>
      <c r="E561" s="110" t="s">
        <v>230</v>
      </c>
      <c r="F561" s="109"/>
      <c r="G561" s="111">
        <v>342572</v>
      </c>
      <c r="H561" s="112">
        <v>131112</v>
      </c>
      <c r="I561" s="112">
        <v>159996</v>
      </c>
      <c r="J561" s="112">
        <v>0</v>
      </c>
      <c r="K561" s="112">
        <v>0</v>
      </c>
      <c r="L561" s="112">
        <v>0</v>
      </c>
      <c r="M561" s="112">
        <v>0</v>
      </c>
      <c r="N561" s="112">
        <v>34788</v>
      </c>
      <c r="O561" s="112">
        <v>16676</v>
      </c>
    </row>
    <row r="562" ht="13.5" customHeight="1" spans="1:15">
      <c r="A562" s="110" t="s">
        <v>205</v>
      </c>
      <c r="B562" s="110" t="s">
        <v>229</v>
      </c>
      <c r="C562" s="110" t="s">
        <v>239</v>
      </c>
      <c r="D562" s="109"/>
      <c r="E562" s="110" t="s">
        <v>240</v>
      </c>
      <c r="F562" s="110" t="s">
        <v>1283</v>
      </c>
      <c r="G562" s="111">
        <v>144</v>
      </c>
      <c r="H562" s="112">
        <v>0</v>
      </c>
      <c r="I562" s="112">
        <v>0</v>
      </c>
      <c r="J562" s="112">
        <v>0</v>
      </c>
      <c r="K562" s="112">
        <v>0</v>
      </c>
      <c r="L562" s="112">
        <v>0</v>
      </c>
      <c r="M562" s="112">
        <v>0</v>
      </c>
      <c r="N562" s="112">
        <v>0</v>
      </c>
      <c r="O562" s="112">
        <v>144</v>
      </c>
    </row>
    <row r="563" ht="13.5" customHeight="1" spans="1:15">
      <c r="A563" s="110" t="s">
        <v>205</v>
      </c>
      <c r="B563" s="110" t="s">
        <v>229</v>
      </c>
      <c r="C563" s="110" t="s">
        <v>239</v>
      </c>
      <c r="D563" s="109"/>
      <c r="E563" s="110" t="s">
        <v>240</v>
      </c>
      <c r="F563" s="110" t="s">
        <v>1291</v>
      </c>
      <c r="G563" s="111">
        <v>325896</v>
      </c>
      <c r="H563" s="112">
        <v>131112</v>
      </c>
      <c r="I563" s="112">
        <v>159996</v>
      </c>
      <c r="J563" s="112">
        <v>0</v>
      </c>
      <c r="K563" s="112">
        <v>0</v>
      </c>
      <c r="L563" s="112">
        <v>0</v>
      </c>
      <c r="M563" s="112">
        <v>0</v>
      </c>
      <c r="N563" s="112">
        <v>34788</v>
      </c>
      <c r="O563" s="112">
        <v>0</v>
      </c>
    </row>
    <row r="564" ht="13.5" customHeight="1" spans="1:15">
      <c r="A564" s="110" t="s">
        <v>205</v>
      </c>
      <c r="B564" s="110" t="s">
        <v>229</v>
      </c>
      <c r="C564" s="110" t="s">
        <v>239</v>
      </c>
      <c r="D564" s="109"/>
      <c r="E564" s="110" t="s">
        <v>240</v>
      </c>
      <c r="F564" s="110" t="s">
        <v>1303</v>
      </c>
      <c r="G564" s="111">
        <v>16532</v>
      </c>
      <c r="H564" s="112">
        <v>0</v>
      </c>
      <c r="I564" s="112">
        <v>0</v>
      </c>
      <c r="J564" s="112">
        <v>0</v>
      </c>
      <c r="K564" s="112">
        <v>0</v>
      </c>
      <c r="L564" s="112">
        <v>0</v>
      </c>
      <c r="M564" s="112">
        <v>0</v>
      </c>
      <c r="N564" s="112">
        <v>0</v>
      </c>
      <c r="O564" s="112">
        <v>16532</v>
      </c>
    </row>
    <row r="565" ht="13.5" customHeight="1" spans="1:15">
      <c r="A565" s="110" t="s">
        <v>344</v>
      </c>
      <c r="B565" s="109"/>
      <c r="C565" s="109"/>
      <c r="D565" s="109"/>
      <c r="E565" s="110" t="s">
        <v>345</v>
      </c>
      <c r="F565" s="109"/>
      <c r="G565" s="111">
        <v>70067.66</v>
      </c>
      <c r="H565" s="112">
        <v>0</v>
      </c>
      <c r="I565" s="112">
        <v>0</v>
      </c>
      <c r="J565" s="112">
        <v>0</v>
      </c>
      <c r="K565" s="112">
        <v>70067.66</v>
      </c>
      <c r="L565" s="112">
        <v>0</v>
      </c>
      <c r="M565" s="112">
        <v>0</v>
      </c>
      <c r="N565" s="112">
        <v>0</v>
      </c>
      <c r="O565" s="112">
        <v>0</v>
      </c>
    </row>
    <row r="566" ht="13.5" customHeight="1" spans="1:15">
      <c r="A566" s="109"/>
      <c r="B566" s="110" t="s">
        <v>460</v>
      </c>
      <c r="C566" s="109"/>
      <c r="D566" s="109"/>
      <c r="E566" s="110" t="s">
        <v>369</v>
      </c>
      <c r="F566" s="109"/>
      <c r="G566" s="111">
        <v>65179.2</v>
      </c>
      <c r="H566" s="112">
        <v>0</v>
      </c>
      <c r="I566" s="112">
        <v>0</v>
      </c>
      <c r="J566" s="112">
        <v>0</v>
      </c>
      <c r="K566" s="112">
        <v>65179.2</v>
      </c>
      <c r="L566" s="112">
        <v>0</v>
      </c>
      <c r="M566" s="112">
        <v>0</v>
      </c>
      <c r="N566" s="112">
        <v>0</v>
      </c>
      <c r="O566" s="112">
        <v>0</v>
      </c>
    </row>
    <row r="567" ht="13.5" customHeight="1" spans="1:15">
      <c r="A567" s="110" t="s">
        <v>344</v>
      </c>
      <c r="B567" s="110" t="s">
        <v>460</v>
      </c>
      <c r="C567" s="110" t="s">
        <v>463</v>
      </c>
      <c r="D567" s="109"/>
      <c r="E567" s="110" t="s">
        <v>464</v>
      </c>
      <c r="F567" s="110" t="s">
        <v>1311</v>
      </c>
      <c r="G567" s="111">
        <v>65179.2</v>
      </c>
      <c r="H567" s="112">
        <v>0</v>
      </c>
      <c r="I567" s="112">
        <v>0</v>
      </c>
      <c r="J567" s="112">
        <v>0</v>
      </c>
      <c r="K567" s="112">
        <v>65179.2</v>
      </c>
      <c r="L567" s="112">
        <v>0</v>
      </c>
      <c r="M567" s="112">
        <v>0</v>
      </c>
      <c r="N567" s="112">
        <v>0</v>
      </c>
      <c r="O567" s="112">
        <v>0</v>
      </c>
    </row>
    <row r="568" ht="13.5" customHeight="1" spans="1:15">
      <c r="A568" s="109"/>
      <c r="B568" s="110" t="s">
        <v>494</v>
      </c>
      <c r="C568" s="109"/>
      <c r="D568" s="109"/>
      <c r="E568" s="110" t="s">
        <v>495</v>
      </c>
      <c r="F568" s="109"/>
      <c r="G568" s="111">
        <v>4888.46</v>
      </c>
      <c r="H568" s="112">
        <v>0</v>
      </c>
      <c r="I568" s="112">
        <v>0</v>
      </c>
      <c r="J568" s="112">
        <v>0</v>
      </c>
      <c r="K568" s="112">
        <v>4888.46</v>
      </c>
      <c r="L568" s="112">
        <v>0</v>
      </c>
      <c r="M568" s="112">
        <v>0</v>
      </c>
      <c r="N568" s="112">
        <v>0</v>
      </c>
      <c r="O568" s="112">
        <v>0</v>
      </c>
    </row>
    <row r="569" ht="13.5" customHeight="1" spans="1:15">
      <c r="A569" s="110" t="s">
        <v>344</v>
      </c>
      <c r="B569" s="110" t="s">
        <v>494</v>
      </c>
      <c r="C569" s="110" t="s">
        <v>496</v>
      </c>
      <c r="D569" s="109"/>
      <c r="E569" s="110" t="s">
        <v>497</v>
      </c>
      <c r="F569" s="110" t="s">
        <v>1312</v>
      </c>
      <c r="G569" s="111">
        <v>1629.5</v>
      </c>
      <c r="H569" s="112">
        <v>0</v>
      </c>
      <c r="I569" s="112">
        <v>0</v>
      </c>
      <c r="J569" s="112">
        <v>0</v>
      </c>
      <c r="K569" s="112">
        <v>1629.5</v>
      </c>
      <c r="L569" s="112">
        <v>0</v>
      </c>
      <c r="M569" s="112">
        <v>0</v>
      </c>
      <c r="N569" s="112">
        <v>0</v>
      </c>
      <c r="O569" s="112">
        <v>0</v>
      </c>
    </row>
    <row r="570" ht="13.5" customHeight="1" spans="1:15">
      <c r="A570" s="110" t="s">
        <v>344</v>
      </c>
      <c r="B570" s="110" t="s">
        <v>494</v>
      </c>
      <c r="C570" s="110" t="s">
        <v>498</v>
      </c>
      <c r="D570" s="109"/>
      <c r="E570" s="110" t="s">
        <v>371</v>
      </c>
      <c r="F570" s="110" t="s">
        <v>1313</v>
      </c>
      <c r="G570" s="111">
        <v>3258.96</v>
      </c>
      <c r="H570" s="112">
        <v>0</v>
      </c>
      <c r="I570" s="112">
        <v>0</v>
      </c>
      <c r="J570" s="112">
        <v>0</v>
      </c>
      <c r="K570" s="112">
        <v>3258.96</v>
      </c>
      <c r="L570" s="112">
        <v>0</v>
      </c>
      <c r="M570" s="112">
        <v>0</v>
      </c>
      <c r="N570" s="112">
        <v>0</v>
      </c>
      <c r="O570" s="112">
        <v>0</v>
      </c>
    </row>
    <row r="571" ht="13.5" customHeight="1" spans="1:15">
      <c r="A571" s="109"/>
      <c r="B571" s="109"/>
      <c r="C571" s="109"/>
      <c r="D571" s="110" t="s">
        <v>834</v>
      </c>
      <c r="E571" s="110" t="s">
        <v>835</v>
      </c>
      <c r="F571" s="109"/>
      <c r="G571" s="111">
        <v>4951993.34</v>
      </c>
      <c r="H571" s="112">
        <v>1118328</v>
      </c>
      <c r="I571" s="112">
        <v>1537752</v>
      </c>
      <c r="J571" s="112">
        <v>41568</v>
      </c>
      <c r="K571" s="112">
        <v>601211.34</v>
      </c>
      <c r="L571" s="112">
        <v>0</v>
      </c>
      <c r="M571" s="112">
        <v>0</v>
      </c>
      <c r="N571" s="112">
        <v>149868</v>
      </c>
      <c r="O571" s="112">
        <v>1503266</v>
      </c>
    </row>
    <row r="572" ht="13.5" customHeight="1" spans="1:15">
      <c r="A572" s="109"/>
      <c r="B572" s="109"/>
      <c r="C572" s="109"/>
      <c r="D572" s="110" t="s">
        <v>836</v>
      </c>
      <c r="E572" s="110" t="s">
        <v>320</v>
      </c>
      <c r="F572" s="109"/>
      <c r="G572" s="111">
        <v>670576.2</v>
      </c>
      <c r="H572" s="112">
        <v>213384</v>
      </c>
      <c r="I572" s="112">
        <v>285432</v>
      </c>
      <c r="J572" s="112">
        <v>41568</v>
      </c>
      <c r="K572" s="112">
        <v>105178.2</v>
      </c>
      <c r="L572" s="112">
        <v>0</v>
      </c>
      <c r="M572" s="112">
        <v>0</v>
      </c>
      <c r="N572" s="112">
        <v>0</v>
      </c>
      <c r="O572" s="112">
        <v>25014</v>
      </c>
    </row>
    <row r="573" ht="13.5" customHeight="1" spans="1:15">
      <c r="A573" s="110" t="s">
        <v>315</v>
      </c>
      <c r="B573" s="109"/>
      <c r="C573" s="109"/>
      <c r="D573" s="109"/>
      <c r="E573" s="110" t="s">
        <v>316</v>
      </c>
      <c r="F573" s="109"/>
      <c r="G573" s="111">
        <v>565398</v>
      </c>
      <c r="H573" s="112">
        <v>213384</v>
      </c>
      <c r="I573" s="112">
        <v>285432</v>
      </c>
      <c r="J573" s="112">
        <v>41568</v>
      </c>
      <c r="K573" s="112">
        <v>0</v>
      </c>
      <c r="L573" s="112">
        <v>0</v>
      </c>
      <c r="M573" s="112">
        <v>0</v>
      </c>
      <c r="N573" s="112">
        <v>0</v>
      </c>
      <c r="O573" s="112">
        <v>25014</v>
      </c>
    </row>
    <row r="574" ht="13.5" customHeight="1" spans="1:15">
      <c r="A574" s="109"/>
      <c r="B574" s="110" t="s">
        <v>317</v>
      </c>
      <c r="C574" s="109"/>
      <c r="D574" s="109"/>
      <c r="E574" s="110" t="s">
        <v>318</v>
      </c>
      <c r="F574" s="109"/>
      <c r="G574" s="111">
        <v>565398</v>
      </c>
      <c r="H574" s="112">
        <v>213384</v>
      </c>
      <c r="I574" s="112">
        <v>285432</v>
      </c>
      <c r="J574" s="112">
        <v>41568</v>
      </c>
      <c r="K574" s="112">
        <v>0</v>
      </c>
      <c r="L574" s="112">
        <v>0</v>
      </c>
      <c r="M574" s="112">
        <v>0</v>
      </c>
      <c r="N574" s="112">
        <v>0</v>
      </c>
      <c r="O574" s="112">
        <v>25014</v>
      </c>
    </row>
    <row r="575" ht="13.5" customHeight="1" spans="1:15">
      <c r="A575" s="110" t="s">
        <v>315</v>
      </c>
      <c r="B575" s="110" t="s">
        <v>317</v>
      </c>
      <c r="C575" s="110" t="s">
        <v>319</v>
      </c>
      <c r="D575" s="109"/>
      <c r="E575" s="110" t="s">
        <v>42</v>
      </c>
      <c r="F575" s="110" t="s">
        <v>1283</v>
      </c>
      <c r="G575" s="111">
        <v>216</v>
      </c>
      <c r="H575" s="112">
        <v>0</v>
      </c>
      <c r="I575" s="112">
        <v>0</v>
      </c>
      <c r="J575" s="112">
        <v>0</v>
      </c>
      <c r="K575" s="112">
        <v>0</v>
      </c>
      <c r="L575" s="112">
        <v>0</v>
      </c>
      <c r="M575" s="112">
        <v>0</v>
      </c>
      <c r="N575" s="112">
        <v>0</v>
      </c>
      <c r="O575" s="112">
        <v>216</v>
      </c>
    </row>
    <row r="576" ht="13.5" customHeight="1" spans="1:15">
      <c r="A576" s="110" t="s">
        <v>315</v>
      </c>
      <c r="B576" s="110" t="s">
        <v>317</v>
      </c>
      <c r="C576" s="110" t="s">
        <v>319</v>
      </c>
      <c r="D576" s="109"/>
      <c r="E576" s="110" t="s">
        <v>42</v>
      </c>
      <c r="F576" s="110" t="s">
        <v>1284</v>
      </c>
      <c r="G576" s="111">
        <v>540384</v>
      </c>
      <c r="H576" s="112">
        <v>213384</v>
      </c>
      <c r="I576" s="112">
        <v>285432</v>
      </c>
      <c r="J576" s="112">
        <v>41568</v>
      </c>
      <c r="K576" s="112">
        <v>0</v>
      </c>
      <c r="L576" s="112">
        <v>0</v>
      </c>
      <c r="M576" s="112">
        <v>0</v>
      </c>
      <c r="N576" s="112">
        <v>0</v>
      </c>
      <c r="O576" s="112">
        <v>0</v>
      </c>
    </row>
    <row r="577" ht="13.5" customHeight="1" spans="1:15">
      <c r="A577" s="110" t="s">
        <v>315</v>
      </c>
      <c r="B577" s="110" t="s">
        <v>317</v>
      </c>
      <c r="C577" s="110" t="s">
        <v>319</v>
      </c>
      <c r="D577" s="109"/>
      <c r="E577" s="110" t="s">
        <v>42</v>
      </c>
      <c r="F577" s="110" t="s">
        <v>1285</v>
      </c>
      <c r="G577" s="111">
        <v>24798</v>
      </c>
      <c r="H577" s="112">
        <v>0</v>
      </c>
      <c r="I577" s="112">
        <v>0</v>
      </c>
      <c r="J577" s="112">
        <v>0</v>
      </c>
      <c r="K577" s="112">
        <v>0</v>
      </c>
      <c r="L577" s="112">
        <v>0</v>
      </c>
      <c r="M577" s="112">
        <v>0</v>
      </c>
      <c r="N577" s="112">
        <v>0</v>
      </c>
      <c r="O577" s="112">
        <v>24798</v>
      </c>
    </row>
    <row r="578" ht="13.5" customHeight="1" spans="1:15">
      <c r="A578" s="110" t="s">
        <v>344</v>
      </c>
      <c r="B578" s="109"/>
      <c r="C578" s="109"/>
      <c r="D578" s="109"/>
      <c r="E578" s="110" t="s">
        <v>345</v>
      </c>
      <c r="F578" s="109"/>
      <c r="G578" s="111">
        <v>105178.2</v>
      </c>
      <c r="H578" s="112">
        <v>0</v>
      </c>
      <c r="I578" s="112">
        <v>0</v>
      </c>
      <c r="J578" s="112">
        <v>0</v>
      </c>
      <c r="K578" s="112">
        <v>105178.2</v>
      </c>
      <c r="L578" s="112">
        <v>0</v>
      </c>
      <c r="M578" s="112">
        <v>0</v>
      </c>
      <c r="N578" s="112">
        <v>0</v>
      </c>
      <c r="O578" s="112">
        <v>0</v>
      </c>
    </row>
    <row r="579" ht="13.5" customHeight="1" spans="1:15">
      <c r="A579" s="109"/>
      <c r="B579" s="110" t="s">
        <v>460</v>
      </c>
      <c r="C579" s="109"/>
      <c r="D579" s="109"/>
      <c r="E579" s="110" t="s">
        <v>369</v>
      </c>
      <c r="F579" s="109"/>
      <c r="G579" s="111">
        <v>99763</v>
      </c>
      <c r="H579" s="112">
        <v>0</v>
      </c>
      <c r="I579" s="112">
        <v>0</v>
      </c>
      <c r="J579" s="112">
        <v>0</v>
      </c>
      <c r="K579" s="112">
        <v>99763</v>
      </c>
      <c r="L579" s="112">
        <v>0</v>
      </c>
      <c r="M579" s="112">
        <v>0</v>
      </c>
      <c r="N579" s="112">
        <v>0</v>
      </c>
      <c r="O579" s="112">
        <v>0</v>
      </c>
    </row>
    <row r="580" ht="13.5" customHeight="1" spans="1:15">
      <c r="A580" s="110" t="s">
        <v>344</v>
      </c>
      <c r="B580" s="110" t="s">
        <v>460</v>
      </c>
      <c r="C580" s="110" t="s">
        <v>463</v>
      </c>
      <c r="D580" s="109"/>
      <c r="E580" s="110" t="s">
        <v>464</v>
      </c>
      <c r="F580" s="110" t="s">
        <v>1286</v>
      </c>
      <c r="G580" s="111">
        <v>99763</v>
      </c>
      <c r="H580" s="112">
        <v>0</v>
      </c>
      <c r="I580" s="112">
        <v>0</v>
      </c>
      <c r="J580" s="112">
        <v>0</v>
      </c>
      <c r="K580" s="112">
        <v>99763</v>
      </c>
      <c r="L580" s="112">
        <v>0</v>
      </c>
      <c r="M580" s="112">
        <v>0</v>
      </c>
      <c r="N580" s="112">
        <v>0</v>
      </c>
      <c r="O580" s="112">
        <v>0</v>
      </c>
    </row>
    <row r="581" ht="13.5" customHeight="1" spans="1:15">
      <c r="A581" s="109"/>
      <c r="B581" s="110" t="s">
        <v>494</v>
      </c>
      <c r="C581" s="109"/>
      <c r="D581" s="109"/>
      <c r="E581" s="110" t="s">
        <v>495</v>
      </c>
      <c r="F581" s="109"/>
      <c r="G581" s="111">
        <v>5415.2</v>
      </c>
      <c r="H581" s="112">
        <v>0</v>
      </c>
      <c r="I581" s="112">
        <v>0</v>
      </c>
      <c r="J581" s="112">
        <v>0</v>
      </c>
      <c r="K581" s="112">
        <v>5415.2</v>
      </c>
      <c r="L581" s="112">
        <v>0</v>
      </c>
      <c r="M581" s="112">
        <v>0</v>
      </c>
      <c r="N581" s="112">
        <v>0</v>
      </c>
      <c r="O581" s="112">
        <v>0</v>
      </c>
    </row>
    <row r="582" ht="13.5" customHeight="1" spans="1:15">
      <c r="A582" s="110" t="s">
        <v>344</v>
      </c>
      <c r="B582" s="110" t="s">
        <v>494</v>
      </c>
      <c r="C582" s="110" t="s">
        <v>496</v>
      </c>
      <c r="D582" s="109"/>
      <c r="E582" s="110" t="s">
        <v>497</v>
      </c>
      <c r="F582" s="110" t="s">
        <v>1287</v>
      </c>
      <c r="G582" s="111">
        <v>427.2</v>
      </c>
      <c r="H582" s="112">
        <v>0</v>
      </c>
      <c r="I582" s="112">
        <v>0</v>
      </c>
      <c r="J582" s="112">
        <v>0</v>
      </c>
      <c r="K582" s="112">
        <v>427.2</v>
      </c>
      <c r="L582" s="112">
        <v>0</v>
      </c>
      <c r="M582" s="112">
        <v>0</v>
      </c>
      <c r="N582" s="112">
        <v>0</v>
      </c>
      <c r="O582" s="112">
        <v>0</v>
      </c>
    </row>
    <row r="583" ht="13.5" customHeight="1" spans="1:15">
      <c r="A583" s="110" t="s">
        <v>344</v>
      </c>
      <c r="B583" s="110" t="s">
        <v>494</v>
      </c>
      <c r="C583" s="110" t="s">
        <v>498</v>
      </c>
      <c r="D583" s="109"/>
      <c r="E583" s="110" t="s">
        <v>371</v>
      </c>
      <c r="F583" s="110" t="s">
        <v>1288</v>
      </c>
      <c r="G583" s="111">
        <v>4988</v>
      </c>
      <c r="H583" s="112">
        <v>0</v>
      </c>
      <c r="I583" s="112">
        <v>0</v>
      </c>
      <c r="J583" s="112">
        <v>0</v>
      </c>
      <c r="K583" s="112">
        <v>4988</v>
      </c>
      <c r="L583" s="112">
        <v>0</v>
      </c>
      <c r="M583" s="112">
        <v>0</v>
      </c>
      <c r="N583" s="112">
        <v>0</v>
      </c>
      <c r="O583" s="112">
        <v>0</v>
      </c>
    </row>
    <row r="584" ht="13.5" customHeight="1" spans="1:15">
      <c r="A584" s="109"/>
      <c r="B584" s="109"/>
      <c r="C584" s="109"/>
      <c r="D584" s="110" t="s">
        <v>837</v>
      </c>
      <c r="E584" s="110" t="s">
        <v>329</v>
      </c>
      <c r="F584" s="109"/>
      <c r="G584" s="111">
        <v>1849827.6</v>
      </c>
      <c r="H584" s="112">
        <v>265704</v>
      </c>
      <c r="I584" s="112">
        <v>327024</v>
      </c>
      <c r="J584" s="112">
        <v>0</v>
      </c>
      <c r="K584" s="112">
        <v>143063.6</v>
      </c>
      <c r="L584" s="112">
        <v>0</v>
      </c>
      <c r="M584" s="112">
        <v>0</v>
      </c>
      <c r="N584" s="112">
        <v>72684</v>
      </c>
      <c r="O584" s="112">
        <v>1041352</v>
      </c>
    </row>
    <row r="585" ht="13.5" customHeight="1" spans="1:15">
      <c r="A585" s="110" t="s">
        <v>315</v>
      </c>
      <c r="B585" s="109"/>
      <c r="C585" s="109"/>
      <c r="D585" s="109"/>
      <c r="E585" s="110" t="s">
        <v>316</v>
      </c>
      <c r="F585" s="109"/>
      <c r="G585" s="111">
        <v>1706764</v>
      </c>
      <c r="H585" s="112">
        <v>265704</v>
      </c>
      <c r="I585" s="112">
        <v>327024</v>
      </c>
      <c r="J585" s="112">
        <v>0</v>
      </c>
      <c r="K585" s="112">
        <v>0</v>
      </c>
      <c r="L585" s="112">
        <v>0</v>
      </c>
      <c r="M585" s="112">
        <v>0</v>
      </c>
      <c r="N585" s="112">
        <v>72684</v>
      </c>
      <c r="O585" s="112">
        <v>1041352</v>
      </c>
    </row>
    <row r="586" ht="13.5" customHeight="1" spans="1:15">
      <c r="A586" s="109"/>
      <c r="B586" s="110" t="s">
        <v>317</v>
      </c>
      <c r="C586" s="109"/>
      <c r="D586" s="109"/>
      <c r="E586" s="110" t="s">
        <v>318</v>
      </c>
      <c r="F586" s="109"/>
      <c r="G586" s="111">
        <v>1706764</v>
      </c>
      <c r="H586" s="112">
        <v>265704</v>
      </c>
      <c r="I586" s="112">
        <v>327024</v>
      </c>
      <c r="J586" s="112">
        <v>0</v>
      </c>
      <c r="K586" s="112">
        <v>0</v>
      </c>
      <c r="L586" s="112">
        <v>0</v>
      </c>
      <c r="M586" s="112">
        <v>0</v>
      </c>
      <c r="N586" s="112">
        <v>72684</v>
      </c>
      <c r="O586" s="112">
        <v>1041352</v>
      </c>
    </row>
    <row r="587" ht="13.5" customHeight="1" spans="1:15">
      <c r="A587" s="110" t="s">
        <v>315</v>
      </c>
      <c r="B587" s="110" t="s">
        <v>317</v>
      </c>
      <c r="C587" s="110" t="s">
        <v>327</v>
      </c>
      <c r="D587" s="109"/>
      <c r="E587" s="110" t="s">
        <v>328</v>
      </c>
      <c r="F587" s="110" t="s">
        <v>1283</v>
      </c>
      <c r="G587" s="111">
        <v>288</v>
      </c>
      <c r="H587" s="112">
        <v>0</v>
      </c>
      <c r="I587" s="112">
        <v>0</v>
      </c>
      <c r="J587" s="112">
        <v>0</v>
      </c>
      <c r="K587" s="112">
        <v>0</v>
      </c>
      <c r="L587" s="112">
        <v>0</v>
      </c>
      <c r="M587" s="112">
        <v>0</v>
      </c>
      <c r="N587" s="112">
        <v>0</v>
      </c>
      <c r="O587" s="112">
        <v>288</v>
      </c>
    </row>
    <row r="588" ht="13.5" customHeight="1" spans="1:15">
      <c r="A588" s="110" t="s">
        <v>315</v>
      </c>
      <c r="B588" s="110" t="s">
        <v>317</v>
      </c>
      <c r="C588" s="110" t="s">
        <v>327</v>
      </c>
      <c r="D588" s="109"/>
      <c r="E588" s="110" t="s">
        <v>328</v>
      </c>
      <c r="F588" s="110" t="s">
        <v>1289</v>
      </c>
      <c r="G588" s="111">
        <v>1008000</v>
      </c>
      <c r="H588" s="112">
        <v>0</v>
      </c>
      <c r="I588" s="112">
        <v>0</v>
      </c>
      <c r="J588" s="112">
        <v>0</v>
      </c>
      <c r="K588" s="112">
        <v>0</v>
      </c>
      <c r="L588" s="112">
        <v>0</v>
      </c>
      <c r="M588" s="112">
        <v>0</v>
      </c>
      <c r="N588" s="112">
        <v>0</v>
      </c>
      <c r="O588" s="112">
        <v>1008000</v>
      </c>
    </row>
    <row r="589" ht="13.5" customHeight="1" spans="1:15">
      <c r="A589" s="110" t="s">
        <v>315</v>
      </c>
      <c r="B589" s="110" t="s">
        <v>317</v>
      </c>
      <c r="C589" s="110" t="s">
        <v>327</v>
      </c>
      <c r="D589" s="109"/>
      <c r="E589" s="110" t="s">
        <v>328</v>
      </c>
      <c r="F589" s="110" t="s">
        <v>1291</v>
      </c>
      <c r="G589" s="111">
        <v>665412</v>
      </c>
      <c r="H589" s="112">
        <v>265704</v>
      </c>
      <c r="I589" s="112">
        <v>327024</v>
      </c>
      <c r="J589" s="112">
        <v>0</v>
      </c>
      <c r="K589" s="112">
        <v>0</v>
      </c>
      <c r="L589" s="112">
        <v>0</v>
      </c>
      <c r="M589" s="112">
        <v>0</v>
      </c>
      <c r="N589" s="112">
        <v>72684</v>
      </c>
      <c r="O589" s="112">
        <v>0</v>
      </c>
    </row>
    <row r="590" ht="13.5" customHeight="1" spans="1:15">
      <c r="A590" s="110" t="s">
        <v>315</v>
      </c>
      <c r="B590" s="110" t="s">
        <v>317</v>
      </c>
      <c r="C590" s="110" t="s">
        <v>327</v>
      </c>
      <c r="D590" s="109"/>
      <c r="E590" s="110" t="s">
        <v>328</v>
      </c>
      <c r="F590" s="110" t="s">
        <v>1303</v>
      </c>
      <c r="G590" s="111">
        <v>33064</v>
      </c>
      <c r="H590" s="112">
        <v>0</v>
      </c>
      <c r="I590" s="112">
        <v>0</v>
      </c>
      <c r="J590" s="112">
        <v>0</v>
      </c>
      <c r="K590" s="112">
        <v>0</v>
      </c>
      <c r="L590" s="112">
        <v>0</v>
      </c>
      <c r="M590" s="112">
        <v>0</v>
      </c>
      <c r="N590" s="112">
        <v>0</v>
      </c>
      <c r="O590" s="112">
        <v>33064</v>
      </c>
    </row>
    <row r="591" ht="13.5" customHeight="1" spans="1:15">
      <c r="A591" s="110" t="s">
        <v>344</v>
      </c>
      <c r="B591" s="109"/>
      <c r="C591" s="109"/>
      <c r="D591" s="109"/>
      <c r="E591" s="110" t="s">
        <v>345</v>
      </c>
      <c r="F591" s="109"/>
      <c r="G591" s="111">
        <v>143063.6</v>
      </c>
      <c r="H591" s="112">
        <v>0</v>
      </c>
      <c r="I591" s="112">
        <v>0</v>
      </c>
      <c r="J591" s="112">
        <v>0</v>
      </c>
      <c r="K591" s="112">
        <v>143063.6</v>
      </c>
      <c r="L591" s="112">
        <v>0</v>
      </c>
      <c r="M591" s="112">
        <v>0</v>
      </c>
      <c r="N591" s="112">
        <v>0</v>
      </c>
      <c r="O591" s="112">
        <v>0</v>
      </c>
    </row>
    <row r="592" ht="13.5" customHeight="1" spans="1:15">
      <c r="A592" s="109"/>
      <c r="B592" s="110" t="s">
        <v>460</v>
      </c>
      <c r="C592" s="109"/>
      <c r="D592" s="109"/>
      <c r="E592" s="110" t="s">
        <v>369</v>
      </c>
      <c r="F592" s="109"/>
      <c r="G592" s="111">
        <v>133082.4</v>
      </c>
      <c r="H592" s="112">
        <v>0</v>
      </c>
      <c r="I592" s="112">
        <v>0</v>
      </c>
      <c r="J592" s="112">
        <v>0</v>
      </c>
      <c r="K592" s="112">
        <v>133082.4</v>
      </c>
      <c r="L592" s="112">
        <v>0</v>
      </c>
      <c r="M592" s="112">
        <v>0</v>
      </c>
      <c r="N592" s="112">
        <v>0</v>
      </c>
      <c r="O592" s="112">
        <v>0</v>
      </c>
    </row>
    <row r="593" ht="13.5" customHeight="1" spans="1:15">
      <c r="A593" s="110" t="s">
        <v>344</v>
      </c>
      <c r="B593" s="110" t="s">
        <v>460</v>
      </c>
      <c r="C593" s="110" t="s">
        <v>463</v>
      </c>
      <c r="D593" s="109"/>
      <c r="E593" s="110" t="s">
        <v>464</v>
      </c>
      <c r="F593" s="110" t="s">
        <v>1286</v>
      </c>
      <c r="G593" s="111">
        <v>133082.4</v>
      </c>
      <c r="H593" s="112">
        <v>0</v>
      </c>
      <c r="I593" s="112">
        <v>0</v>
      </c>
      <c r="J593" s="112">
        <v>0</v>
      </c>
      <c r="K593" s="112">
        <v>133082.4</v>
      </c>
      <c r="L593" s="112">
        <v>0</v>
      </c>
      <c r="M593" s="112">
        <v>0</v>
      </c>
      <c r="N593" s="112">
        <v>0</v>
      </c>
      <c r="O593" s="112">
        <v>0</v>
      </c>
    </row>
    <row r="594" ht="13.5" customHeight="1" spans="1:15">
      <c r="A594" s="109"/>
      <c r="B594" s="110" t="s">
        <v>494</v>
      </c>
      <c r="C594" s="109"/>
      <c r="D594" s="109"/>
      <c r="E594" s="110" t="s">
        <v>495</v>
      </c>
      <c r="F594" s="109"/>
      <c r="G594" s="111">
        <v>9981.2</v>
      </c>
      <c r="H594" s="112">
        <v>0</v>
      </c>
      <c r="I594" s="112">
        <v>0</v>
      </c>
      <c r="J594" s="112">
        <v>0</v>
      </c>
      <c r="K594" s="112">
        <v>9981.2</v>
      </c>
      <c r="L594" s="112">
        <v>0</v>
      </c>
      <c r="M594" s="112">
        <v>0</v>
      </c>
      <c r="N594" s="112">
        <v>0</v>
      </c>
      <c r="O594" s="112">
        <v>0</v>
      </c>
    </row>
    <row r="595" ht="13.5" customHeight="1" spans="1:15">
      <c r="A595" s="110" t="s">
        <v>344</v>
      </c>
      <c r="B595" s="110" t="s">
        <v>494</v>
      </c>
      <c r="C595" s="110" t="s">
        <v>496</v>
      </c>
      <c r="D595" s="109"/>
      <c r="E595" s="110" t="s">
        <v>497</v>
      </c>
      <c r="F595" s="110" t="s">
        <v>1287</v>
      </c>
      <c r="G595" s="111">
        <v>3327.1</v>
      </c>
      <c r="H595" s="112">
        <v>0</v>
      </c>
      <c r="I595" s="112">
        <v>0</v>
      </c>
      <c r="J595" s="112">
        <v>0</v>
      </c>
      <c r="K595" s="112">
        <v>3327.1</v>
      </c>
      <c r="L595" s="112">
        <v>0</v>
      </c>
      <c r="M595" s="112">
        <v>0</v>
      </c>
      <c r="N595" s="112">
        <v>0</v>
      </c>
      <c r="O595" s="112">
        <v>0</v>
      </c>
    </row>
    <row r="596" ht="13.5" customHeight="1" spans="1:15">
      <c r="A596" s="110" t="s">
        <v>344</v>
      </c>
      <c r="B596" s="110" t="s">
        <v>494</v>
      </c>
      <c r="C596" s="110" t="s">
        <v>498</v>
      </c>
      <c r="D596" s="109"/>
      <c r="E596" s="110" t="s">
        <v>371</v>
      </c>
      <c r="F596" s="110" t="s">
        <v>1288</v>
      </c>
      <c r="G596" s="111">
        <v>6654.1</v>
      </c>
      <c r="H596" s="112">
        <v>0</v>
      </c>
      <c r="I596" s="112">
        <v>0</v>
      </c>
      <c r="J596" s="112">
        <v>0</v>
      </c>
      <c r="K596" s="112">
        <v>6654.1</v>
      </c>
      <c r="L596" s="112">
        <v>0</v>
      </c>
      <c r="M596" s="112">
        <v>0</v>
      </c>
      <c r="N596" s="112">
        <v>0</v>
      </c>
      <c r="O596" s="112">
        <v>0</v>
      </c>
    </row>
    <row r="597" ht="13.5" customHeight="1" spans="1:15">
      <c r="A597" s="109"/>
      <c r="B597" s="109"/>
      <c r="C597" s="109"/>
      <c r="D597" s="110" t="s">
        <v>839</v>
      </c>
      <c r="E597" s="110" t="s">
        <v>338</v>
      </c>
      <c r="F597" s="109"/>
      <c r="G597" s="111">
        <v>1862271.84</v>
      </c>
      <c r="H597" s="112">
        <v>470340</v>
      </c>
      <c r="I597" s="112">
        <v>730464</v>
      </c>
      <c r="J597" s="112">
        <v>0</v>
      </c>
      <c r="K597" s="112">
        <v>264960.84</v>
      </c>
      <c r="L597" s="112">
        <v>0</v>
      </c>
      <c r="M597" s="112">
        <v>0</v>
      </c>
      <c r="N597" s="112">
        <v>31572</v>
      </c>
      <c r="O597" s="112">
        <v>364935</v>
      </c>
    </row>
    <row r="598" ht="13.5" customHeight="1" spans="1:15">
      <c r="A598" s="110" t="s">
        <v>315</v>
      </c>
      <c r="B598" s="109"/>
      <c r="C598" s="109"/>
      <c r="D598" s="109"/>
      <c r="E598" s="110" t="s">
        <v>316</v>
      </c>
      <c r="F598" s="109"/>
      <c r="G598" s="111">
        <v>1597311</v>
      </c>
      <c r="H598" s="112">
        <v>470340</v>
      </c>
      <c r="I598" s="112">
        <v>730464</v>
      </c>
      <c r="J598" s="112">
        <v>0</v>
      </c>
      <c r="K598" s="112">
        <v>0</v>
      </c>
      <c r="L598" s="112">
        <v>0</v>
      </c>
      <c r="M598" s="112">
        <v>0</v>
      </c>
      <c r="N598" s="112">
        <v>31572</v>
      </c>
      <c r="O598" s="112">
        <v>364935</v>
      </c>
    </row>
    <row r="599" ht="13.5" customHeight="1" spans="1:15">
      <c r="A599" s="109"/>
      <c r="B599" s="110" t="s">
        <v>334</v>
      </c>
      <c r="C599" s="109"/>
      <c r="D599" s="109"/>
      <c r="E599" s="110" t="s">
        <v>335</v>
      </c>
      <c r="F599" s="109"/>
      <c r="G599" s="111">
        <v>1597311</v>
      </c>
      <c r="H599" s="112">
        <v>470340</v>
      </c>
      <c r="I599" s="112">
        <v>730464</v>
      </c>
      <c r="J599" s="112">
        <v>0</v>
      </c>
      <c r="K599" s="112">
        <v>0</v>
      </c>
      <c r="L599" s="112">
        <v>0</v>
      </c>
      <c r="M599" s="112">
        <v>0</v>
      </c>
      <c r="N599" s="112">
        <v>31572</v>
      </c>
      <c r="O599" s="112">
        <v>364935</v>
      </c>
    </row>
    <row r="600" ht="13.5" customHeight="1" spans="1:15">
      <c r="A600" s="110" t="s">
        <v>315</v>
      </c>
      <c r="B600" s="110" t="s">
        <v>334</v>
      </c>
      <c r="C600" s="110" t="s">
        <v>336</v>
      </c>
      <c r="D600" s="109"/>
      <c r="E600" s="110" t="s">
        <v>337</v>
      </c>
      <c r="F600" s="110" t="s">
        <v>1283</v>
      </c>
      <c r="G600" s="111">
        <v>540</v>
      </c>
      <c r="H600" s="112">
        <v>0</v>
      </c>
      <c r="I600" s="112">
        <v>0</v>
      </c>
      <c r="J600" s="112">
        <v>0</v>
      </c>
      <c r="K600" s="112">
        <v>0</v>
      </c>
      <c r="L600" s="112">
        <v>0</v>
      </c>
      <c r="M600" s="112">
        <v>0</v>
      </c>
      <c r="N600" s="112">
        <v>0</v>
      </c>
      <c r="O600" s="112">
        <v>540</v>
      </c>
    </row>
    <row r="601" ht="13.5" customHeight="1" spans="1:15">
      <c r="A601" s="110" t="s">
        <v>315</v>
      </c>
      <c r="B601" s="110" t="s">
        <v>334</v>
      </c>
      <c r="C601" s="110" t="s">
        <v>336</v>
      </c>
      <c r="D601" s="109"/>
      <c r="E601" s="110" t="s">
        <v>337</v>
      </c>
      <c r="F601" s="110" t="s">
        <v>338</v>
      </c>
      <c r="G601" s="111">
        <v>1232376</v>
      </c>
      <c r="H601" s="112">
        <v>470340</v>
      </c>
      <c r="I601" s="112">
        <v>730464</v>
      </c>
      <c r="J601" s="112">
        <v>0</v>
      </c>
      <c r="K601" s="112">
        <v>0</v>
      </c>
      <c r="L601" s="112">
        <v>0</v>
      </c>
      <c r="M601" s="112">
        <v>0</v>
      </c>
      <c r="N601" s="112">
        <v>31572</v>
      </c>
      <c r="O601" s="112">
        <v>0</v>
      </c>
    </row>
    <row r="602" ht="13.5" customHeight="1" spans="1:15">
      <c r="A602" s="110" t="s">
        <v>315</v>
      </c>
      <c r="B602" s="110" t="s">
        <v>334</v>
      </c>
      <c r="C602" s="110" t="s">
        <v>336</v>
      </c>
      <c r="D602" s="109"/>
      <c r="E602" s="110" t="s">
        <v>337</v>
      </c>
      <c r="F602" s="110" t="s">
        <v>1289</v>
      </c>
      <c r="G602" s="111">
        <v>302400</v>
      </c>
      <c r="H602" s="112">
        <v>0</v>
      </c>
      <c r="I602" s="112">
        <v>0</v>
      </c>
      <c r="J602" s="112">
        <v>0</v>
      </c>
      <c r="K602" s="112">
        <v>0</v>
      </c>
      <c r="L602" s="112">
        <v>0</v>
      </c>
      <c r="M602" s="112">
        <v>0</v>
      </c>
      <c r="N602" s="112">
        <v>0</v>
      </c>
      <c r="O602" s="112">
        <v>302400</v>
      </c>
    </row>
    <row r="603" ht="13.5" customHeight="1" spans="1:15">
      <c r="A603" s="110" t="s">
        <v>315</v>
      </c>
      <c r="B603" s="110" t="s">
        <v>334</v>
      </c>
      <c r="C603" s="110" t="s">
        <v>336</v>
      </c>
      <c r="D603" s="109"/>
      <c r="E603" s="110" t="s">
        <v>337</v>
      </c>
      <c r="F603" s="110" t="s">
        <v>1303</v>
      </c>
      <c r="G603" s="111">
        <v>61995</v>
      </c>
      <c r="H603" s="112">
        <v>0</v>
      </c>
      <c r="I603" s="112">
        <v>0</v>
      </c>
      <c r="J603" s="112">
        <v>0</v>
      </c>
      <c r="K603" s="112">
        <v>0</v>
      </c>
      <c r="L603" s="112">
        <v>0</v>
      </c>
      <c r="M603" s="112">
        <v>0</v>
      </c>
      <c r="N603" s="112">
        <v>0</v>
      </c>
      <c r="O603" s="112">
        <v>61995</v>
      </c>
    </row>
    <row r="604" ht="13.5" customHeight="1" spans="1:15">
      <c r="A604" s="110" t="s">
        <v>344</v>
      </c>
      <c r="B604" s="109"/>
      <c r="C604" s="109"/>
      <c r="D604" s="109"/>
      <c r="E604" s="110" t="s">
        <v>345</v>
      </c>
      <c r="F604" s="109"/>
      <c r="G604" s="111">
        <v>264960.84</v>
      </c>
      <c r="H604" s="112">
        <v>0</v>
      </c>
      <c r="I604" s="112">
        <v>0</v>
      </c>
      <c r="J604" s="112">
        <v>0</v>
      </c>
      <c r="K604" s="112">
        <v>264960.84</v>
      </c>
      <c r="L604" s="112">
        <v>0</v>
      </c>
      <c r="M604" s="112">
        <v>0</v>
      </c>
      <c r="N604" s="112">
        <v>0</v>
      </c>
      <c r="O604" s="112">
        <v>0</v>
      </c>
    </row>
    <row r="605" ht="13.5" customHeight="1" spans="1:15">
      <c r="A605" s="109"/>
      <c r="B605" s="110" t="s">
        <v>460</v>
      </c>
      <c r="C605" s="109"/>
      <c r="D605" s="109"/>
      <c r="E605" s="110" t="s">
        <v>369</v>
      </c>
      <c r="F605" s="109"/>
      <c r="G605" s="111">
        <v>246475.2</v>
      </c>
      <c r="H605" s="112">
        <v>0</v>
      </c>
      <c r="I605" s="112">
        <v>0</v>
      </c>
      <c r="J605" s="112">
        <v>0</v>
      </c>
      <c r="K605" s="112">
        <v>246475.2</v>
      </c>
      <c r="L605" s="112">
        <v>0</v>
      </c>
      <c r="M605" s="112">
        <v>0</v>
      </c>
      <c r="N605" s="112">
        <v>0</v>
      </c>
      <c r="O605" s="112">
        <v>0</v>
      </c>
    </row>
    <row r="606" ht="13.5" customHeight="1" spans="1:15">
      <c r="A606" s="110" t="s">
        <v>344</v>
      </c>
      <c r="B606" s="110" t="s">
        <v>460</v>
      </c>
      <c r="C606" s="110" t="s">
        <v>463</v>
      </c>
      <c r="D606" s="109"/>
      <c r="E606" s="110" t="s">
        <v>464</v>
      </c>
      <c r="F606" s="110" t="s">
        <v>1286</v>
      </c>
      <c r="G606" s="111">
        <v>246475.2</v>
      </c>
      <c r="H606" s="112">
        <v>0</v>
      </c>
      <c r="I606" s="112">
        <v>0</v>
      </c>
      <c r="J606" s="112">
        <v>0</v>
      </c>
      <c r="K606" s="112">
        <v>246475.2</v>
      </c>
      <c r="L606" s="112">
        <v>0</v>
      </c>
      <c r="M606" s="112">
        <v>0</v>
      </c>
      <c r="N606" s="112">
        <v>0</v>
      </c>
      <c r="O606" s="112">
        <v>0</v>
      </c>
    </row>
    <row r="607" ht="13.5" customHeight="1" spans="1:15">
      <c r="A607" s="109"/>
      <c r="B607" s="110" t="s">
        <v>494</v>
      </c>
      <c r="C607" s="109"/>
      <c r="D607" s="109"/>
      <c r="E607" s="110" t="s">
        <v>495</v>
      </c>
      <c r="F607" s="109"/>
      <c r="G607" s="111">
        <v>18485.64</v>
      </c>
      <c r="H607" s="112">
        <v>0</v>
      </c>
      <c r="I607" s="112">
        <v>0</v>
      </c>
      <c r="J607" s="112">
        <v>0</v>
      </c>
      <c r="K607" s="112">
        <v>18485.64</v>
      </c>
      <c r="L607" s="112">
        <v>0</v>
      </c>
      <c r="M607" s="112">
        <v>0</v>
      </c>
      <c r="N607" s="112">
        <v>0</v>
      </c>
      <c r="O607" s="112">
        <v>0</v>
      </c>
    </row>
    <row r="608" ht="13.5" customHeight="1" spans="1:15">
      <c r="A608" s="110" t="s">
        <v>344</v>
      </c>
      <c r="B608" s="110" t="s">
        <v>494</v>
      </c>
      <c r="C608" s="110" t="s">
        <v>496</v>
      </c>
      <c r="D608" s="109"/>
      <c r="E608" s="110" t="s">
        <v>497</v>
      </c>
      <c r="F608" s="110" t="s">
        <v>1287</v>
      </c>
      <c r="G608" s="111">
        <v>6161.88</v>
      </c>
      <c r="H608" s="112">
        <v>0</v>
      </c>
      <c r="I608" s="112">
        <v>0</v>
      </c>
      <c r="J608" s="112">
        <v>0</v>
      </c>
      <c r="K608" s="112">
        <v>6161.88</v>
      </c>
      <c r="L608" s="112">
        <v>0</v>
      </c>
      <c r="M608" s="112">
        <v>0</v>
      </c>
      <c r="N608" s="112">
        <v>0</v>
      </c>
      <c r="O608" s="112">
        <v>0</v>
      </c>
    </row>
    <row r="609" ht="13.5" customHeight="1" spans="1:15">
      <c r="A609" s="110" t="s">
        <v>344</v>
      </c>
      <c r="B609" s="110" t="s">
        <v>494</v>
      </c>
      <c r="C609" s="110" t="s">
        <v>498</v>
      </c>
      <c r="D609" s="109"/>
      <c r="E609" s="110" t="s">
        <v>371</v>
      </c>
      <c r="F609" s="110" t="s">
        <v>1288</v>
      </c>
      <c r="G609" s="111">
        <v>12323.76</v>
      </c>
      <c r="H609" s="112">
        <v>0</v>
      </c>
      <c r="I609" s="112">
        <v>0</v>
      </c>
      <c r="J609" s="112">
        <v>0</v>
      </c>
      <c r="K609" s="112">
        <v>12323.76</v>
      </c>
      <c r="L609" s="112">
        <v>0</v>
      </c>
      <c r="M609" s="112">
        <v>0</v>
      </c>
      <c r="N609" s="112">
        <v>0</v>
      </c>
      <c r="O609" s="112">
        <v>0</v>
      </c>
    </row>
    <row r="610" ht="13.5" customHeight="1" spans="1:15">
      <c r="A610" s="109"/>
      <c r="B610" s="109"/>
      <c r="C610" s="109"/>
      <c r="D610" s="110" t="s">
        <v>1237</v>
      </c>
      <c r="E610" s="110" t="s">
        <v>343</v>
      </c>
      <c r="F610" s="109"/>
      <c r="G610" s="111">
        <v>569317.7</v>
      </c>
      <c r="H610" s="112">
        <v>168900</v>
      </c>
      <c r="I610" s="112">
        <v>194832</v>
      </c>
      <c r="J610" s="112">
        <v>0</v>
      </c>
      <c r="K610" s="112">
        <v>88008.7</v>
      </c>
      <c r="L610" s="112">
        <v>0</v>
      </c>
      <c r="M610" s="112">
        <v>0</v>
      </c>
      <c r="N610" s="112">
        <v>45612</v>
      </c>
      <c r="O610" s="112">
        <v>71965</v>
      </c>
    </row>
    <row r="611" ht="13.5" customHeight="1" spans="1:15">
      <c r="A611" s="110" t="s">
        <v>315</v>
      </c>
      <c r="B611" s="109"/>
      <c r="C611" s="109"/>
      <c r="D611" s="109"/>
      <c r="E611" s="110" t="s">
        <v>316</v>
      </c>
      <c r="F611" s="109"/>
      <c r="G611" s="111">
        <v>481309</v>
      </c>
      <c r="H611" s="112">
        <v>168900</v>
      </c>
      <c r="I611" s="112">
        <v>194832</v>
      </c>
      <c r="J611" s="112">
        <v>0</v>
      </c>
      <c r="K611" s="112">
        <v>0</v>
      </c>
      <c r="L611" s="112">
        <v>0</v>
      </c>
      <c r="M611" s="112">
        <v>0</v>
      </c>
      <c r="N611" s="112">
        <v>45612</v>
      </c>
      <c r="O611" s="112">
        <v>71965</v>
      </c>
    </row>
    <row r="612" ht="13.5" customHeight="1" spans="1:15">
      <c r="A612" s="109"/>
      <c r="B612" s="110" t="s">
        <v>334</v>
      </c>
      <c r="C612" s="109"/>
      <c r="D612" s="109"/>
      <c r="E612" s="110" t="s">
        <v>335</v>
      </c>
      <c r="F612" s="109"/>
      <c r="G612" s="111">
        <v>481309</v>
      </c>
      <c r="H612" s="112">
        <v>168900</v>
      </c>
      <c r="I612" s="112">
        <v>194832</v>
      </c>
      <c r="J612" s="112">
        <v>0</v>
      </c>
      <c r="K612" s="112">
        <v>0</v>
      </c>
      <c r="L612" s="112">
        <v>0</v>
      </c>
      <c r="M612" s="112">
        <v>0</v>
      </c>
      <c r="N612" s="112">
        <v>45612</v>
      </c>
      <c r="O612" s="112">
        <v>71965</v>
      </c>
    </row>
    <row r="613" ht="13.5" customHeight="1" spans="1:15">
      <c r="A613" s="110" t="s">
        <v>315</v>
      </c>
      <c r="B613" s="110" t="s">
        <v>334</v>
      </c>
      <c r="C613" s="110" t="s">
        <v>341</v>
      </c>
      <c r="D613" s="109"/>
      <c r="E613" s="110" t="s">
        <v>342</v>
      </c>
      <c r="F613" s="110" t="s">
        <v>1283</v>
      </c>
      <c r="G613" s="111">
        <v>180</v>
      </c>
      <c r="H613" s="112">
        <v>0</v>
      </c>
      <c r="I613" s="112">
        <v>0</v>
      </c>
      <c r="J613" s="112">
        <v>0</v>
      </c>
      <c r="K613" s="112">
        <v>0</v>
      </c>
      <c r="L613" s="112">
        <v>0</v>
      </c>
      <c r="M613" s="112">
        <v>0</v>
      </c>
      <c r="N613" s="112">
        <v>0</v>
      </c>
      <c r="O613" s="112">
        <v>180</v>
      </c>
    </row>
    <row r="614" ht="13.5" customHeight="1" spans="1:15">
      <c r="A614" s="110" t="s">
        <v>315</v>
      </c>
      <c r="B614" s="110" t="s">
        <v>334</v>
      </c>
      <c r="C614" s="110" t="s">
        <v>341</v>
      </c>
      <c r="D614" s="109"/>
      <c r="E614" s="110" t="s">
        <v>342</v>
      </c>
      <c r="F614" s="110" t="s">
        <v>1292</v>
      </c>
      <c r="G614" s="111">
        <v>51120</v>
      </c>
      <c r="H614" s="112">
        <v>0</v>
      </c>
      <c r="I614" s="112">
        <v>0</v>
      </c>
      <c r="J614" s="112">
        <v>0</v>
      </c>
      <c r="K614" s="112">
        <v>0</v>
      </c>
      <c r="L614" s="112">
        <v>0</v>
      </c>
      <c r="M614" s="112">
        <v>0</v>
      </c>
      <c r="N614" s="112">
        <v>0</v>
      </c>
      <c r="O614" s="112">
        <v>51120</v>
      </c>
    </row>
    <row r="615" ht="13.5" customHeight="1" spans="1:15">
      <c r="A615" s="110" t="s">
        <v>315</v>
      </c>
      <c r="B615" s="110" t="s">
        <v>334</v>
      </c>
      <c r="C615" s="110" t="s">
        <v>341</v>
      </c>
      <c r="D615" s="109"/>
      <c r="E615" s="110" t="s">
        <v>342</v>
      </c>
      <c r="F615" s="110" t="s">
        <v>1291</v>
      </c>
      <c r="G615" s="111">
        <v>409344</v>
      </c>
      <c r="H615" s="112">
        <v>168900</v>
      </c>
      <c r="I615" s="112">
        <v>194832</v>
      </c>
      <c r="J615" s="112">
        <v>0</v>
      </c>
      <c r="K615" s="112">
        <v>0</v>
      </c>
      <c r="L615" s="112">
        <v>0</v>
      </c>
      <c r="M615" s="112">
        <v>0</v>
      </c>
      <c r="N615" s="112">
        <v>45612</v>
      </c>
      <c r="O615" s="112">
        <v>0</v>
      </c>
    </row>
    <row r="616" ht="13.5" customHeight="1" spans="1:15">
      <c r="A616" s="110" t="s">
        <v>315</v>
      </c>
      <c r="B616" s="110" t="s">
        <v>334</v>
      </c>
      <c r="C616" s="110" t="s">
        <v>341</v>
      </c>
      <c r="D616" s="109"/>
      <c r="E616" s="110" t="s">
        <v>342</v>
      </c>
      <c r="F616" s="110" t="s">
        <v>1303</v>
      </c>
      <c r="G616" s="111">
        <v>20665</v>
      </c>
      <c r="H616" s="112">
        <v>0</v>
      </c>
      <c r="I616" s="112">
        <v>0</v>
      </c>
      <c r="J616" s="112">
        <v>0</v>
      </c>
      <c r="K616" s="112">
        <v>0</v>
      </c>
      <c r="L616" s="112">
        <v>0</v>
      </c>
      <c r="M616" s="112">
        <v>0</v>
      </c>
      <c r="N616" s="112">
        <v>0</v>
      </c>
      <c r="O616" s="112">
        <v>20665</v>
      </c>
    </row>
    <row r="617" ht="13.5" customHeight="1" spans="1:15">
      <c r="A617" s="110" t="s">
        <v>344</v>
      </c>
      <c r="B617" s="109"/>
      <c r="C617" s="109"/>
      <c r="D617" s="109"/>
      <c r="E617" s="110" t="s">
        <v>345</v>
      </c>
      <c r="F617" s="109"/>
      <c r="G617" s="111">
        <v>88008.7</v>
      </c>
      <c r="H617" s="112">
        <v>0</v>
      </c>
      <c r="I617" s="112">
        <v>0</v>
      </c>
      <c r="J617" s="112">
        <v>0</v>
      </c>
      <c r="K617" s="112">
        <v>88008.7</v>
      </c>
      <c r="L617" s="112">
        <v>0</v>
      </c>
      <c r="M617" s="112">
        <v>0</v>
      </c>
      <c r="N617" s="112">
        <v>0</v>
      </c>
      <c r="O617" s="112">
        <v>0</v>
      </c>
    </row>
    <row r="618" ht="13.5" customHeight="1" spans="1:15">
      <c r="A618" s="109"/>
      <c r="B618" s="110" t="s">
        <v>460</v>
      </c>
      <c r="C618" s="109"/>
      <c r="D618" s="109"/>
      <c r="E618" s="110" t="s">
        <v>369</v>
      </c>
      <c r="F618" s="109"/>
      <c r="G618" s="111">
        <v>81869</v>
      </c>
      <c r="H618" s="112">
        <v>0</v>
      </c>
      <c r="I618" s="112">
        <v>0</v>
      </c>
      <c r="J618" s="112">
        <v>0</v>
      </c>
      <c r="K618" s="112">
        <v>81869</v>
      </c>
      <c r="L618" s="112">
        <v>0</v>
      </c>
      <c r="M618" s="112">
        <v>0</v>
      </c>
      <c r="N618" s="112">
        <v>0</v>
      </c>
      <c r="O618" s="112">
        <v>0</v>
      </c>
    </row>
    <row r="619" ht="13.5" customHeight="1" spans="1:15">
      <c r="A619" s="110" t="s">
        <v>344</v>
      </c>
      <c r="B619" s="110" t="s">
        <v>460</v>
      </c>
      <c r="C619" s="110" t="s">
        <v>463</v>
      </c>
      <c r="D619" s="109"/>
      <c r="E619" s="110" t="s">
        <v>464</v>
      </c>
      <c r="F619" s="110" t="s">
        <v>1286</v>
      </c>
      <c r="G619" s="111">
        <v>81869</v>
      </c>
      <c r="H619" s="112">
        <v>0</v>
      </c>
      <c r="I619" s="112">
        <v>0</v>
      </c>
      <c r="J619" s="112">
        <v>0</v>
      </c>
      <c r="K619" s="112">
        <v>81869</v>
      </c>
      <c r="L619" s="112">
        <v>0</v>
      </c>
      <c r="M619" s="112">
        <v>0</v>
      </c>
      <c r="N619" s="112">
        <v>0</v>
      </c>
      <c r="O619" s="112">
        <v>0</v>
      </c>
    </row>
    <row r="620" ht="13.5" customHeight="1" spans="1:15">
      <c r="A620" s="109"/>
      <c r="B620" s="110" t="s">
        <v>494</v>
      </c>
      <c r="C620" s="109"/>
      <c r="D620" s="109"/>
      <c r="E620" s="110" t="s">
        <v>495</v>
      </c>
      <c r="F620" s="109"/>
      <c r="G620" s="111">
        <v>6139.7</v>
      </c>
      <c r="H620" s="112">
        <v>0</v>
      </c>
      <c r="I620" s="112">
        <v>0</v>
      </c>
      <c r="J620" s="112">
        <v>0</v>
      </c>
      <c r="K620" s="112">
        <v>6139.7</v>
      </c>
      <c r="L620" s="112">
        <v>0</v>
      </c>
      <c r="M620" s="112">
        <v>0</v>
      </c>
      <c r="N620" s="112">
        <v>0</v>
      </c>
      <c r="O620" s="112">
        <v>0</v>
      </c>
    </row>
    <row r="621" ht="13.5" customHeight="1" spans="1:15">
      <c r="A621" s="110" t="s">
        <v>344</v>
      </c>
      <c r="B621" s="110" t="s">
        <v>494</v>
      </c>
      <c r="C621" s="110" t="s">
        <v>496</v>
      </c>
      <c r="D621" s="109"/>
      <c r="E621" s="110" t="s">
        <v>497</v>
      </c>
      <c r="F621" s="110" t="s">
        <v>1287</v>
      </c>
      <c r="G621" s="111">
        <v>2046.7</v>
      </c>
      <c r="H621" s="112">
        <v>0</v>
      </c>
      <c r="I621" s="112">
        <v>0</v>
      </c>
      <c r="J621" s="112">
        <v>0</v>
      </c>
      <c r="K621" s="112">
        <v>2046.7</v>
      </c>
      <c r="L621" s="112">
        <v>0</v>
      </c>
      <c r="M621" s="112">
        <v>0</v>
      </c>
      <c r="N621" s="112">
        <v>0</v>
      </c>
      <c r="O621" s="112">
        <v>0</v>
      </c>
    </row>
    <row r="622" ht="13.5" customHeight="1" spans="1:15">
      <c r="A622" s="110" t="s">
        <v>344</v>
      </c>
      <c r="B622" s="110" t="s">
        <v>494</v>
      </c>
      <c r="C622" s="110" t="s">
        <v>498</v>
      </c>
      <c r="D622" s="109"/>
      <c r="E622" s="110" t="s">
        <v>371</v>
      </c>
      <c r="F622" s="110" t="s">
        <v>1288</v>
      </c>
      <c r="G622" s="111">
        <v>4093</v>
      </c>
      <c r="H622" s="112">
        <v>0</v>
      </c>
      <c r="I622" s="112">
        <v>0</v>
      </c>
      <c r="J622" s="112">
        <v>0</v>
      </c>
      <c r="K622" s="112">
        <v>4093</v>
      </c>
      <c r="L622" s="112">
        <v>0</v>
      </c>
      <c r="M622" s="112">
        <v>0</v>
      </c>
      <c r="N622" s="112">
        <v>0</v>
      </c>
      <c r="O622" s="112">
        <v>0</v>
      </c>
    </row>
    <row r="623" ht="13.5" customHeight="1" spans="1:15">
      <c r="A623" s="109"/>
      <c r="B623" s="109"/>
      <c r="C623" s="109"/>
      <c r="D623" s="110" t="s">
        <v>841</v>
      </c>
      <c r="E623" s="110" t="s">
        <v>842</v>
      </c>
      <c r="F623" s="109"/>
      <c r="G623" s="111">
        <v>1399252.2</v>
      </c>
      <c r="H623" s="112">
        <v>487542</v>
      </c>
      <c r="I623" s="112">
        <v>606973.2</v>
      </c>
      <c r="J623" s="112">
        <v>23557</v>
      </c>
      <c r="K623" s="112">
        <v>235321</v>
      </c>
      <c r="L623" s="112">
        <v>0</v>
      </c>
      <c r="M623" s="112">
        <v>0</v>
      </c>
      <c r="N623" s="112">
        <v>0</v>
      </c>
      <c r="O623" s="112">
        <v>45859</v>
      </c>
    </row>
    <row r="624" ht="13.5" customHeight="1" spans="1:15">
      <c r="A624" s="109"/>
      <c r="B624" s="109"/>
      <c r="C624" s="109"/>
      <c r="D624" s="110" t="s">
        <v>843</v>
      </c>
      <c r="E624" s="110" t="s">
        <v>290</v>
      </c>
      <c r="F624" s="109"/>
      <c r="G624" s="111">
        <v>1399252.2</v>
      </c>
      <c r="H624" s="112">
        <v>487542</v>
      </c>
      <c r="I624" s="112">
        <v>606973.2</v>
      </c>
      <c r="J624" s="112">
        <v>23557</v>
      </c>
      <c r="K624" s="112">
        <v>235321</v>
      </c>
      <c r="L624" s="112">
        <v>0</v>
      </c>
      <c r="M624" s="112">
        <v>0</v>
      </c>
      <c r="N624" s="112">
        <v>0</v>
      </c>
      <c r="O624" s="112">
        <v>45859</v>
      </c>
    </row>
    <row r="625" ht="13.5" customHeight="1" spans="1:15">
      <c r="A625" s="110" t="s">
        <v>244</v>
      </c>
      <c r="B625" s="109"/>
      <c r="C625" s="109"/>
      <c r="D625" s="109"/>
      <c r="E625" s="110" t="s">
        <v>245</v>
      </c>
      <c r="F625" s="109"/>
      <c r="G625" s="111">
        <v>1163931.2</v>
      </c>
      <c r="H625" s="112">
        <v>487542</v>
      </c>
      <c r="I625" s="112">
        <v>606973.2</v>
      </c>
      <c r="J625" s="112">
        <v>23557</v>
      </c>
      <c r="K625" s="112">
        <v>0</v>
      </c>
      <c r="L625" s="112">
        <v>0</v>
      </c>
      <c r="M625" s="112">
        <v>0</v>
      </c>
      <c r="N625" s="112">
        <v>0</v>
      </c>
      <c r="O625" s="112">
        <v>45859</v>
      </c>
    </row>
    <row r="626" ht="13.5" customHeight="1" spans="1:15">
      <c r="A626" s="109"/>
      <c r="B626" s="110" t="s">
        <v>286</v>
      </c>
      <c r="C626" s="109"/>
      <c r="D626" s="109"/>
      <c r="E626" s="110" t="s">
        <v>287</v>
      </c>
      <c r="F626" s="109"/>
      <c r="G626" s="111">
        <v>1163931.2</v>
      </c>
      <c r="H626" s="112">
        <v>487542</v>
      </c>
      <c r="I626" s="112">
        <v>606973.2</v>
      </c>
      <c r="J626" s="112">
        <v>23557</v>
      </c>
      <c r="K626" s="112">
        <v>0</v>
      </c>
      <c r="L626" s="112">
        <v>0</v>
      </c>
      <c r="M626" s="112">
        <v>0</v>
      </c>
      <c r="N626" s="112">
        <v>0</v>
      </c>
      <c r="O626" s="112">
        <v>45859</v>
      </c>
    </row>
    <row r="627" ht="13.5" customHeight="1" spans="1:15">
      <c r="A627" s="110" t="s">
        <v>244</v>
      </c>
      <c r="B627" s="110" t="s">
        <v>286</v>
      </c>
      <c r="C627" s="110" t="s">
        <v>288</v>
      </c>
      <c r="D627" s="109"/>
      <c r="E627" s="110" t="s">
        <v>289</v>
      </c>
      <c r="F627" s="110" t="s">
        <v>1283</v>
      </c>
      <c r="G627" s="111">
        <v>396</v>
      </c>
      <c r="H627" s="112">
        <v>0</v>
      </c>
      <c r="I627" s="112">
        <v>0</v>
      </c>
      <c r="J627" s="112">
        <v>0</v>
      </c>
      <c r="K627" s="112">
        <v>0</v>
      </c>
      <c r="L627" s="112">
        <v>0</v>
      </c>
      <c r="M627" s="112">
        <v>0</v>
      </c>
      <c r="N627" s="112">
        <v>0</v>
      </c>
      <c r="O627" s="112">
        <v>396</v>
      </c>
    </row>
    <row r="628" ht="13.5" customHeight="1" spans="1:15">
      <c r="A628" s="110" t="s">
        <v>244</v>
      </c>
      <c r="B628" s="110" t="s">
        <v>286</v>
      </c>
      <c r="C628" s="110" t="s">
        <v>288</v>
      </c>
      <c r="D628" s="109"/>
      <c r="E628" s="110" t="s">
        <v>289</v>
      </c>
      <c r="F628" s="110" t="s">
        <v>1284</v>
      </c>
      <c r="G628" s="111">
        <v>1118072.2</v>
      </c>
      <c r="H628" s="112">
        <v>487542</v>
      </c>
      <c r="I628" s="112">
        <v>606973.2</v>
      </c>
      <c r="J628" s="112">
        <v>23557</v>
      </c>
      <c r="K628" s="112">
        <v>0</v>
      </c>
      <c r="L628" s="112">
        <v>0</v>
      </c>
      <c r="M628" s="112">
        <v>0</v>
      </c>
      <c r="N628" s="112">
        <v>0</v>
      </c>
      <c r="O628" s="112">
        <v>0</v>
      </c>
    </row>
    <row r="629" ht="13.5" customHeight="1" spans="1:15">
      <c r="A629" s="110" t="s">
        <v>244</v>
      </c>
      <c r="B629" s="110" t="s">
        <v>286</v>
      </c>
      <c r="C629" s="110" t="s">
        <v>288</v>
      </c>
      <c r="D629" s="109"/>
      <c r="E629" s="110" t="s">
        <v>289</v>
      </c>
      <c r="F629" s="110" t="s">
        <v>1285</v>
      </c>
      <c r="G629" s="111">
        <v>45463</v>
      </c>
      <c r="H629" s="112">
        <v>0</v>
      </c>
      <c r="I629" s="112">
        <v>0</v>
      </c>
      <c r="J629" s="112">
        <v>0</v>
      </c>
      <c r="K629" s="112">
        <v>0</v>
      </c>
      <c r="L629" s="112">
        <v>0</v>
      </c>
      <c r="M629" s="112">
        <v>0</v>
      </c>
      <c r="N629" s="112">
        <v>0</v>
      </c>
      <c r="O629" s="112">
        <v>45463</v>
      </c>
    </row>
    <row r="630" ht="13.5" customHeight="1" spans="1:15">
      <c r="A630" s="110" t="s">
        <v>344</v>
      </c>
      <c r="B630" s="109"/>
      <c r="C630" s="109"/>
      <c r="D630" s="109"/>
      <c r="E630" s="110" t="s">
        <v>345</v>
      </c>
      <c r="F630" s="109"/>
      <c r="G630" s="111">
        <v>235321</v>
      </c>
      <c r="H630" s="112">
        <v>0</v>
      </c>
      <c r="I630" s="112">
        <v>0</v>
      </c>
      <c r="J630" s="112">
        <v>0</v>
      </c>
      <c r="K630" s="112">
        <v>235321</v>
      </c>
      <c r="L630" s="112">
        <v>0</v>
      </c>
      <c r="M630" s="112">
        <v>0</v>
      </c>
      <c r="N630" s="112">
        <v>0</v>
      </c>
      <c r="O630" s="112">
        <v>0</v>
      </c>
    </row>
    <row r="631" ht="13.5" customHeight="1" spans="1:15">
      <c r="A631" s="109"/>
      <c r="B631" s="110" t="s">
        <v>460</v>
      </c>
      <c r="C631" s="109"/>
      <c r="D631" s="109"/>
      <c r="E631" s="110" t="s">
        <v>369</v>
      </c>
      <c r="F631" s="109"/>
      <c r="G631" s="111">
        <v>218903</v>
      </c>
      <c r="H631" s="112">
        <v>0</v>
      </c>
      <c r="I631" s="112">
        <v>0</v>
      </c>
      <c r="J631" s="112">
        <v>0</v>
      </c>
      <c r="K631" s="112">
        <v>218903</v>
      </c>
      <c r="L631" s="112">
        <v>0</v>
      </c>
      <c r="M631" s="112">
        <v>0</v>
      </c>
      <c r="N631" s="112">
        <v>0</v>
      </c>
      <c r="O631" s="112">
        <v>0</v>
      </c>
    </row>
    <row r="632" ht="13.5" customHeight="1" spans="1:15">
      <c r="A632" s="110" t="s">
        <v>344</v>
      </c>
      <c r="B632" s="110" t="s">
        <v>460</v>
      </c>
      <c r="C632" s="110" t="s">
        <v>463</v>
      </c>
      <c r="D632" s="109"/>
      <c r="E632" s="110" t="s">
        <v>464</v>
      </c>
      <c r="F632" s="110" t="s">
        <v>1286</v>
      </c>
      <c r="G632" s="111">
        <v>218903</v>
      </c>
      <c r="H632" s="112">
        <v>0</v>
      </c>
      <c r="I632" s="112">
        <v>0</v>
      </c>
      <c r="J632" s="112">
        <v>0</v>
      </c>
      <c r="K632" s="112">
        <v>218903</v>
      </c>
      <c r="L632" s="112">
        <v>0</v>
      </c>
      <c r="M632" s="112">
        <v>0</v>
      </c>
      <c r="N632" s="112">
        <v>0</v>
      </c>
      <c r="O632" s="112">
        <v>0</v>
      </c>
    </row>
    <row r="633" ht="13.5" customHeight="1" spans="1:15">
      <c r="A633" s="109"/>
      <c r="B633" s="110" t="s">
        <v>494</v>
      </c>
      <c r="C633" s="109"/>
      <c r="D633" s="109"/>
      <c r="E633" s="110" t="s">
        <v>495</v>
      </c>
      <c r="F633" s="109"/>
      <c r="G633" s="111">
        <v>16418</v>
      </c>
      <c r="H633" s="112">
        <v>0</v>
      </c>
      <c r="I633" s="112">
        <v>0</v>
      </c>
      <c r="J633" s="112">
        <v>0</v>
      </c>
      <c r="K633" s="112">
        <v>16418</v>
      </c>
      <c r="L633" s="112">
        <v>0</v>
      </c>
      <c r="M633" s="112">
        <v>0</v>
      </c>
      <c r="N633" s="112">
        <v>0</v>
      </c>
      <c r="O633" s="112">
        <v>0</v>
      </c>
    </row>
    <row r="634" ht="13.5" customHeight="1" spans="1:15">
      <c r="A634" s="110" t="s">
        <v>344</v>
      </c>
      <c r="B634" s="110" t="s">
        <v>494</v>
      </c>
      <c r="C634" s="110" t="s">
        <v>496</v>
      </c>
      <c r="D634" s="109"/>
      <c r="E634" s="110" t="s">
        <v>497</v>
      </c>
      <c r="F634" s="110" t="s">
        <v>1287</v>
      </c>
      <c r="G634" s="111">
        <v>5473</v>
      </c>
      <c r="H634" s="112">
        <v>0</v>
      </c>
      <c r="I634" s="112">
        <v>0</v>
      </c>
      <c r="J634" s="112">
        <v>0</v>
      </c>
      <c r="K634" s="112">
        <v>5473</v>
      </c>
      <c r="L634" s="112">
        <v>0</v>
      </c>
      <c r="M634" s="112">
        <v>0</v>
      </c>
      <c r="N634" s="112">
        <v>0</v>
      </c>
      <c r="O634" s="112">
        <v>0</v>
      </c>
    </row>
    <row r="635" ht="13.5" customHeight="1" spans="1:15">
      <c r="A635" s="110" t="s">
        <v>344</v>
      </c>
      <c r="B635" s="110" t="s">
        <v>494</v>
      </c>
      <c r="C635" s="110" t="s">
        <v>498</v>
      </c>
      <c r="D635" s="109"/>
      <c r="E635" s="110" t="s">
        <v>371</v>
      </c>
      <c r="F635" s="110" t="s">
        <v>1288</v>
      </c>
      <c r="G635" s="111">
        <v>10945</v>
      </c>
      <c r="H635" s="112">
        <v>0</v>
      </c>
      <c r="I635" s="112">
        <v>0</v>
      </c>
      <c r="J635" s="112">
        <v>0</v>
      </c>
      <c r="K635" s="112">
        <v>10945</v>
      </c>
      <c r="L635" s="112">
        <v>0</v>
      </c>
      <c r="M635" s="112">
        <v>0</v>
      </c>
      <c r="N635" s="112">
        <v>0</v>
      </c>
      <c r="O635" s="112">
        <v>0</v>
      </c>
    </row>
    <row r="636" ht="13.5" customHeight="1" spans="1:15">
      <c r="A636" s="109"/>
      <c r="B636" s="109"/>
      <c r="C636" s="109"/>
      <c r="D636" s="110" t="s">
        <v>845</v>
      </c>
      <c r="E636" s="110" t="s">
        <v>846</v>
      </c>
      <c r="F636" s="109"/>
      <c r="G636" s="111">
        <v>1086100.82</v>
      </c>
      <c r="H636" s="112">
        <v>341028</v>
      </c>
      <c r="I636" s="112">
        <v>491256</v>
      </c>
      <c r="J636" s="112">
        <v>35304</v>
      </c>
      <c r="K636" s="112">
        <v>176822.82</v>
      </c>
      <c r="L636" s="112">
        <v>0</v>
      </c>
      <c r="M636" s="112">
        <v>0</v>
      </c>
      <c r="N636" s="112">
        <v>0</v>
      </c>
      <c r="O636" s="112">
        <v>41690</v>
      </c>
    </row>
    <row r="637" ht="13.5" customHeight="1" spans="1:15">
      <c r="A637" s="109"/>
      <c r="B637" s="109"/>
      <c r="C637" s="109"/>
      <c r="D637" s="110" t="s">
        <v>847</v>
      </c>
      <c r="E637" s="110" t="s">
        <v>160</v>
      </c>
      <c r="F637" s="109"/>
      <c r="G637" s="111">
        <v>1086100.82</v>
      </c>
      <c r="H637" s="112">
        <v>341028</v>
      </c>
      <c r="I637" s="112">
        <v>491256</v>
      </c>
      <c r="J637" s="112">
        <v>35304</v>
      </c>
      <c r="K637" s="112">
        <v>176822.82</v>
      </c>
      <c r="L637" s="112">
        <v>0</v>
      </c>
      <c r="M637" s="112">
        <v>0</v>
      </c>
      <c r="N637" s="112">
        <v>0</v>
      </c>
      <c r="O637" s="112">
        <v>41690</v>
      </c>
    </row>
    <row r="638" ht="13.5" customHeight="1" spans="1:15">
      <c r="A638" s="110" t="s">
        <v>37</v>
      </c>
      <c r="B638" s="109"/>
      <c r="C638" s="109"/>
      <c r="D638" s="109"/>
      <c r="E638" s="110" t="s">
        <v>38</v>
      </c>
      <c r="F638" s="109"/>
      <c r="G638" s="111">
        <v>909278</v>
      </c>
      <c r="H638" s="112">
        <v>341028</v>
      </c>
      <c r="I638" s="112">
        <v>491256</v>
      </c>
      <c r="J638" s="112">
        <v>35304</v>
      </c>
      <c r="K638" s="112">
        <v>0</v>
      </c>
      <c r="L638" s="112">
        <v>0</v>
      </c>
      <c r="M638" s="112">
        <v>0</v>
      </c>
      <c r="N638" s="112">
        <v>0</v>
      </c>
      <c r="O638" s="112">
        <v>41690</v>
      </c>
    </row>
    <row r="639" ht="13.5" customHeight="1" spans="1:15">
      <c r="A639" s="109"/>
      <c r="B639" s="110" t="s">
        <v>157</v>
      </c>
      <c r="C639" s="109"/>
      <c r="D639" s="109"/>
      <c r="E639" s="110" t="s">
        <v>158</v>
      </c>
      <c r="F639" s="109"/>
      <c r="G639" s="111">
        <v>909278</v>
      </c>
      <c r="H639" s="112">
        <v>341028</v>
      </c>
      <c r="I639" s="112">
        <v>491256</v>
      </c>
      <c r="J639" s="112">
        <v>35304</v>
      </c>
      <c r="K639" s="112">
        <v>0</v>
      </c>
      <c r="L639" s="112">
        <v>0</v>
      </c>
      <c r="M639" s="112">
        <v>0</v>
      </c>
      <c r="N639" s="112">
        <v>0</v>
      </c>
      <c r="O639" s="112">
        <v>41690</v>
      </c>
    </row>
    <row r="640" ht="13.5" customHeight="1" spans="1:15">
      <c r="A640" s="110" t="s">
        <v>37</v>
      </c>
      <c r="B640" s="110" t="s">
        <v>157</v>
      </c>
      <c r="C640" s="110" t="s">
        <v>159</v>
      </c>
      <c r="D640" s="109"/>
      <c r="E640" s="110" t="s">
        <v>42</v>
      </c>
      <c r="F640" s="110" t="s">
        <v>1283</v>
      </c>
      <c r="G640" s="111">
        <v>360</v>
      </c>
      <c r="H640" s="112">
        <v>0</v>
      </c>
      <c r="I640" s="112">
        <v>0</v>
      </c>
      <c r="J640" s="112">
        <v>0</v>
      </c>
      <c r="K640" s="112">
        <v>0</v>
      </c>
      <c r="L640" s="112">
        <v>0</v>
      </c>
      <c r="M640" s="112">
        <v>0</v>
      </c>
      <c r="N640" s="112">
        <v>0</v>
      </c>
      <c r="O640" s="112">
        <v>360</v>
      </c>
    </row>
    <row r="641" ht="13.5" customHeight="1" spans="1:15">
      <c r="A641" s="110" t="s">
        <v>37</v>
      </c>
      <c r="B641" s="110" t="s">
        <v>157</v>
      </c>
      <c r="C641" s="110" t="s">
        <v>159</v>
      </c>
      <c r="D641" s="109"/>
      <c r="E641" s="110" t="s">
        <v>42</v>
      </c>
      <c r="F641" s="110" t="s">
        <v>1284</v>
      </c>
      <c r="G641" s="111">
        <v>867588</v>
      </c>
      <c r="H641" s="112">
        <v>341028</v>
      </c>
      <c r="I641" s="112">
        <v>491256</v>
      </c>
      <c r="J641" s="112">
        <v>35304</v>
      </c>
      <c r="K641" s="112">
        <v>0</v>
      </c>
      <c r="L641" s="112">
        <v>0</v>
      </c>
      <c r="M641" s="112">
        <v>0</v>
      </c>
      <c r="N641" s="112">
        <v>0</v>
      </c>
      <c r="O641" s="112">
        <v>0</v>
      </c>
    </row>
    <row r="642" ht="13.5" customHeight="1" spans="1:15">
      <c r="A642" s="110" t="s">
        <v>37</v>
      </c>
      <c r="B642" s="110" t="s">
        <v>157</v>
      </c>
      <c r="C642" s="110" t="s">
        <v>159</v>
      </c>
      <c r="D642" s="109"/>
      <c r="E642" s="110" t="s">
        <v>42</v>
      </c>
      <c r="F642" s="110" t="s">
        <v>1285</v>
      </c>
      <c r="G642" s="111">
        <v>41330</v>
      </c>
      <c r="H642" s="112">
        <v>0</v>
      </c>
      <c r="I642" s="112">
        <v>0</v>
      </c>
      <c r="J642" s="112">
        <v>0</v>
      </c>
      <c r="K642" s="112">
        <v>0</v>
      </c>
      <c r="L642" s="112">
        <v>0</v>
      </c>
      <c r="M642" s="112">
        <v>0</v>
      </c>
      <c r="N642" s="112">
        <v>0</v>
      </c>
      <c r="O642" s="112">
        <v>41330</v>
      </c>
    </row>
    <row r="643" ht="13.5" customHeight="1" spans="1:15">
      <c r="A643" s="110" t="s">
        <v>344</v>
      </c>
      <c r="B643" s="109"/>
      <c r="C643" s="109"/>
      <c r="D643" s="109"/>
      <c r="E643" s="110" t="s">
        <v>345</v>
      </c>
      <c r="F643" s="109"/>
      <c r="G643" s="111">
        <v>176822.82</v>
      </c>
      <c r="H643" s="112">
        <v>0</v>
      </c>
      <c r="I643" s="112">
        <v>0</v>
      </c>
      <c r="J643" s="112">
        <v>0</v>
      </c>
      <c r="K643" s="112">
        <v>176822.82</v>
      </c>
      <c r="L643" s="112">
        <v>0</v>
      </c>
      <c r="M643" s="112">
        <v>0</v>
      </c>
      <c r="N643" s="112">
        <v>0</v>
      </c>
      <c r="O643" s="112">
        <v>0</v>
      </c>
    </row>
    <row r="644" ht="13.5" customHeight="1" spans="1:15">
      <c r="A644" s="109"/>
      <c r="B644" s="110" t="s">
        <v>460</v>
      </c>
      <c r="C644" s="109"/>
      <c r="D644" s="109"/>
      <c r="E644" s="110" t="s">
        <v>369</v>
      </c>
      <c r="F644" s="109"/>
      <c r="G644" s="111">
        <v>166456.8</v>
      </c>
      <c r="H644" s="112">
        <v>0</v>
      </c>
      <c r="I644" s="112">
        <v>0</v>
      </c>
      <c r="J644" s="112">
        <v>0</v>
      </c>
      <c r="K644" s="112">
        <v>166456.8</v>
      </c>
      <c r="L644" s="112">
        <v>0</v>
      </c>
      <c r="M644" s="112">
        <v>0</v>
      </c>
      <c r="N644" s="112">
        <v>0</v>
      </c>
      <c r="O644" s="112">
        <v>0</v>
      </c>
    </row>
    <row r="645" ht="13.5" customHeight="1" spans="1:15">
      <c r="A645" s="110" t="s">
        <v>344</v>
      </c>
      <c r="B645" s="110" t="s">
        <v>460</v>
      </c>
      <c r="C645" s="110" t="s">
        <v>463</v>
      </c>
      <c r="D645" s="109"/>
      <c r="E645" s="110" t="s">
        <v>464</v>
      </c>
      <c r="F645" s="110" t="s">
        <v>1286</v>
      </c>
      <c r="G645" s="111">
        <v>166456.8</v>
      </c>
      <c r="H645" s="112">
        <v>0</v>
      </c>
      <c r="I645" s="112">
        <v>0</v>
      </c>
      <c r="J645" s="112">
        <v>0</v>
      </c>
      <c r="K645" s="112">
        <v>166456.8</v>
      </c>
      <c r="L645" s="112">
        <v>0</v>
      </c>
      <c r="M645" s="112">
        <v>0</v>
      </c>
      <c r="N645" s="112">
        <v>0</v>
      </c>
      <c r="O645" s="112">
        <v>0</v>
      </c>
    </row>
    <row r="646" ht="13.5" customHeight="1" spans="1:15">
      <c r="A646" s="109"/>
      <c r="B646" s="110" t="s">
        <v>494</v>
      </c>
      <c r="C646" s="109"/>
      <c r="D646" s="109"/>
      <c r="E646" s="110" t="s">
        <v>495</v>
      </c>
      <c r="F646" s="109"/>
      <c r="G646" s="111">
        <v>10366.02</v>
      </c>
      <c r="H646" s="112">
        <v>0</v>
      </c>
      <c r="I646" s="112">
        <v>0</v>
      </c>
      <c r="J646" s="112">
        <v>0</v>
      </c>
      <c r="K646" s="112">
        <v>10366.02</v>
      </c>
      <c r="L646" s="112">
        <v>0</v>
      </c>
      <c r="M646" s="112">
        <v>0</v>
      </c>
      <c r="N646" s="112">
        <v>0</v>
      </c>
      <c r="O646" s="112">
        <v>0</v>
      </c>
    </row>
    <row r="647" ht="13.5" customHeight="1" spans="1:15">
      <c r="A647" s="110" t="s">
        <v>344</v>
      </c>
      <c r="B647" s="110" t="s">
        <v>494</v>
      </c>
      <c r="C647" s="110" t="s">
        <v>496</v>
      </c>
      <c r="D647" s="109"/>
      <c r="E647" s="110" t="s">
        <v>497</v>
      </c>
      <c r="F647" s="110" t="s">
        <v>1287</v>
      </c>
      <c r="G647" s="111">
        <v>2043.18</v>
      </c>
      <c r="H647" s="112">
        <v>0</v>
      </c>
      <c r="I647" s="112">
        <v>0</v>
      </c>
      <c r="J647" s="112">
        <v>0</v>
      </c>
      <c r="K647" s="112">
        <v>2043.18</v>
      </c>
      <c r="L647" s="112">
        <v>0</v>
      </c>
      <c r="M647" s="112">
        <v>0</v>
      </c>
      <c r="N647" s="112">
        <v>0</v>
      </c>
      <c r="O647" s="112">
        <v>0</v>
      </c>
    </row>
    <row r="648" ht="13.5" customHeight="1" spans="1:15">
      <c r="A648" s="110" t="s">
        <v>344</v>
      </c>
      <c r="B648" s="110" t="s">
        <v>494</v>
      </c>
      <c r="C648" s="110" t="s">
        <v>498</v>
      </c>
      <c r="D648" s="109"/>
      <c r="E648" s="110" t="s">
        <v>371</v>
      </c>
      <c r="F648" s="110" t="s">
        <v>1288</v>
      </c>
      <c r="G648" s="111">
        <v>8322.84</v>
      </c>
      <c r="H648" s="112">
        <v>0</v>
      </c>
      <c r="I648" s="112">
        <v>0</v>
      </c>
      <c r="J648" s="112">
        <v>0</v>
      </c>
      <c r="K648" s="112">
        <v>8322.84</v>
      </c>
      <c r="L648" s="112">
        <v>0</v>
      </c>
      <c r="M648" s="112">
        <v>0</v>
      </c>
      <c r="N648" s="112">
        <v>0</v>
      </c>
      <c r="O648" s="112">
        <v>0</v>
      </c>
    </row>
    <row r="649" ht="13.5" customHeight="1" spans="1:15">
      <c r="A649" s="109"/>
      <c r="B649" s="109"/>
      <c r="C649" s="109"/>
      <c r="D649" s="110" t="s">
        <v>848</v>
      </c>
      <c r="E649" s="110" t="s">
        <v>849</v>
      </c>
      <c r="F649" s="109"/>
      <c r="G649" s="111">
        <v>604235</v>
      </c>
      <c r="H649" s="112">
        <v>182928</v>
      </c>
      <c r="I649" s="112">
        <v>264924</v>
      </c>
      <c r="J649" s="112">
        <v>37321</v>
      </c>
      <c r="K649" s="112">
        <v>94048</v>
      </c>
      <c r="L649" s="112">
        <v>0</v>
      </c>
      <c r="M649" s="112">
        <v>0</v>
      </c>
      <c r="N649" s="112">
        <v>0</v>
      </c>
      <c r="O649" s="112">
        <v>25014</v>
      </c>
    </row>
    <row r="650" ht="13.5" customHeight="1" spans="1:15">
      <c r="A650" s="109"/>
      <c r="B650" s="109"/>
      <c r="C650" s="109"/>
      <c r="D650" s="110" t="s">
        <v>850</v>
      </c>
      <c r="E650" s="110" t="s">
        <v>79</v>
      </c>
      <c r="F650" s="109"/>
      <c r="G650" s="111">
        <v>604235</v>
      </c>
      <c r="H650" s="112">
        <v>182928</v>
      </c>
      <c r="I650" s="112">
        <v>264924</v>
      </c>
      <c r="J650" s="112">
        <v>37321</v>
      </c>
      <c r="K650" s="112">
        <v>94048</v>
      </c>
      <c r="L650" s="112">
        <v>0</v>
      </c>
      <c r="M650" s="112">
        <v>0</v>
      </c>
      <c r="N650" s="112">
        <v>0</v>
      </c>
      <c r="O650" s="112">
        <v>25014</v>
      </c>
    </row>
    <row r="651" ht="13.5" customHeight="1" spans="1:15">
      <c r="A651" s="110" t="s">
        <v>37</v>
      </c>
      <c r="B651" s="109"/>
      <c r="C651" s="109"/>
      <c r="D651" s="109"/>
      <c r="E651" s="110" t="s">
        <v>38</v>
      </c>
      <c r="F651" s="109"/>
      <c r="G651" s="111">
        <v>510187</v>
      </c>
      <c r="H651" s="112">
        <v>182928</v>
      </c>
      <c r="I651" s="112">
        <v>264924</v>
      </c>
      <c r="J651" s="112">
        <v>37321</v>
      </c>
      <c r="K651" s="112">
        <v>0</v>
      </c>
      <c r="L651" s="112">
        <v>0</v>
      </c>
      <c r="M651" s="112">
        <v>0</v>
      </c>
      <c r="N651" s="112">
        <v>0</v>
      </c>
      <c r="O651" s="112">
        <v>25014</v>
      </c>
    </row>
    <row r="652" ht="13.5" customHeight="1" spans="1:15">
      <c r="A652" s="109"/>
      <c r="B652" s="110" t="s">
        <v>74</v>
      </c>
      <c r="C652" s="109"/>
      <c r="D652" s="109"/>
      <c r="E652" s="110" t="s">
        <v>75</v>
      </c>
      <c r="F652" s="109"/>
      <c r="G652" s="111">
        <v>510187</v>
      </c>
      <c r="H652" s="112">
        <v>182928</v>
      </c>
      <c r="I652" s="112">
        <v>264924</v>
      </c>
      <c r="J652" s="112">
        <v>37321</v>
      </c>
      <c r="K652" s="112">
        <v>0</v>
      </c>
      <c r="L652" s="112">
        <v>0</v>
      </c>
      <c r="M652" s="112">
        <v>0</v>
      </c>
      <c r="N652" s="112">
        <v>0</v>
      </c>
      <c r="O652" s="112">
        <v>25014</v>
      </c>
    </row>
    <row r="653" ht="13.5" customHeight="1" spans="1:15">
      <c r="A653" s="110" t="s">
        <v>37</v>
      </c>
      <c r="B653" s="110" t="s">
        <v>74</v>
      </c>
      <c r="C653" s="110" t="s">
        <v>76</v>
      </c>
      <c r="D653" s="109"/>
      <c r="E653" s="110" t="s">
        <v>42</v>
      </c>
      <c r="F653" s="110" t="s">
        <v>1283</v>
      </c>
      <c r="G653" s="111">
        <v>216</v>
      </c>
      <c r="H653" s="112">
        <v>0</v>
      </c>
      <c r="I653" s="112">
        <v>0</v>
      </c>
      <c r="J653" s="112">
        <v>0</v>
      </c>
      <c r="K653" s="112">
        <v>0</v>
      </c>
      <c r="L653" s="112">
        <v>0</v>
      </c>
      <c r="M653" s="112">
        <v>0</v>
      </c>
      <c r="N653" s="112">
        <v>0</v>
      </c>
      <c r="O653" s="112">
        <v>216</v>
      </c>
    </row>
    <row r="654" ht="13.5" customHeight="1" spans="1:15">
      <c r="A654" s="110" t="s">
        <v>37</v>
      </c>
      <c r="B654" s="110" t="s">
        <v>74</v>
      </c>
      <c r="C654" s="110" t="s">
        <v>76</v>
      </c>
      <c r="D654" s="109"/>
      <c r="E654" s="110" t="s">
        <v>42</v>
      </c>
      <c r="F654" s="110" t="s">
        <v>1284</v>
      </c>
      <c r="G654" s="111">
        <v>485173</v>
      </c>
      <c r="H654" s="112">
        <v>182928</v>
      </c>
      <c r="I654" s="112">
        <v>264924</v>
      </c>
      <c r="J654" s="112">
        <v>37321</v>
      </c>
      <c r="K654" s="112">
        <v>0</v>
      </c>
      <c r="L654" s="112">
        <v>0</v>
      </c>
      <c r="M654" s="112">
        <v>0</v>
      </c>
      <c r="N654" s="112">
        <v>0</v>
      </c>
      <c r="O654" s="112">
        <v>0</v>
      </c>
    </row>
    <row r="655" ht="13.5" customHeight="1" spans="1:15">
      <c r="A655" s="110" t="s">
        <v>37</v>
      </c>
      <c r="B655" s="110" t="s">
        <v>74</v>
      </c>
      <c r="C655" s="110" t="s">
        <v>76</v>
      </c>
      <c r="D655" s="109"/>
      <c r="E655" s="110" t="s">
        <v>42</v>
      </c>
      <c r="F655" s="110" t="s">
        <v>1285</v>
      </c>
      <c r="G655" s="111">
        <v>24798</v>
      </c>
      <c r="H655" s="112">
        <v>0</v>
      </c>
      <c r="I655" s="112">
        <v>0</v>
      </c>
      <c r="J655" s="112">
        <v>0</v>
      </c>
      <c r="K655" s="112">
        <v>0</v>
      </c>
      <c r="L655" s="112">
        <v>0</v>
      </c>
      <c r="M655" s="112">
        <v>0</v>
      </c>
      <c r="N655" s="112">
        <v>0</v>
      </c>
      <c r="O655" s="112">
        <v>24798</v>
      </c>
    </row>
    <row r="656" ht="13.5" customHeight="1" spans="1:15">
      <c r="A656" s="110" t="s">
        <v>344</v>
      </c>
      <c r="B656" s="109"/>
      <c r="C656" s="109"/>
      <c r="D656" s="109"/>
      <c r="E656" s="110" t="s">
        <v>345</v>
      </c>
      <c r="F656" s="109"/>
      <c r="G656" s="111">
        <v>94048</v>
      </c>
      <c r="H656" s="112">
        <v>0</v>
      </c>
      <c r="I656" s="112">
        <v>0</v>
      </c>
      <c r="J656" s="112">
        <v>0</v>
      </c>
      <c r="K656" s="112">
        <v>94048</v>
      </c>
      <c r="L656" s="112">
        <v>0</v>
      </c>
      <c r="M656" s="112">
        <v>0</v>
      </c>
      <c r="N656" s="112">
        <v>0</v>
      </c>
      <c r="O656" s="112">
        <v>0</v>
      </c>
    </row>
    <row r="657" ht="13.5" customHeight="1" spans="1:15">
      <c r="A657" s="109"/>
      <c r="B657" s="110" t="s">
        <v>460</v>
      </c>
      <c r="C657" s="109"/>
      <c r="D657" s="109"/>
      <c r="E657" s="110" t="s">
        <v>369</v>
      </c>
      <c r="F657" s="109"/>
      <c r="G657" s="111">
        <v>89570</v>
      </c>
      <c r="H657" s="112">
        <v>0</v>
      </c>
      <c r="I657" s="112">
        <v>0</v>
      </c>
      <c r="J657" s="112">
        <v>0</v>
      </c>
      <c r="K657" s="112">
        <v>89570</v>
      </c>
      <c r="L657" s="112">
        <v>0</v>
      </c>
      <c r="M657" s="112">
        <v>0</v>
      </c>
      <c r="N657" s="112">
        <v>0</v>
      </c>
      <c r="O657" s="112">
        <v>0</v>
      </c>
    </row>
    <row r="658" ht="13.5" customHeight="1" spans="1:15">
      <c r="A658" s="110" t="s">
        <v>344</v>
      </c>
      <c r="B658" s="110" t="s">
        <v>460</v>
      </c>
      <c r="C658" s="110" t="s">
        <v>463</v>
      </c>
      <c r="D658" s="109"/>
      <c r="E658" s="110" t="s">
        <v>464</v>
      </c>
      <c r="F658" s="110" t="s">
        <v>1286</v>
      </c>
      <c r="G658" s="111">
        <v>89570</v>
      </c>
      <c r="H658" s="112">
        <v>0</v>
      </c>
      <c r="I658" s="112">
        <v>0</v>
      </c>
      <c r="J658" s="112">
        <v>0</v>
      </c>
      <c r="K658" s="112">
        <v>89570</v>
      </c>
      <c r="L658" s="112">
        <v>0</v>
      </c>
      <c r="M658" s="112">
        <v>0</v>
      </c>
      <c r="N658" s="112">
        <v>0</v>
      </c>
      <c r="O658" s="112">
        <v>0</v>
      </c>
    </row>
    <row r="659" ht="13.5" customHeight="1" spans="1:15">
      <c r="A659" s="109"/>
      <c r="B659" s="110" t="s">
        <v>494</v>
      </c>
      <c r="C659" s="109"/>
      <c r="D659" s="109"/>
      <c r="E659" s="110" t="s">
        <v>495</v>
      </c>
      <c r="F659" s="109"/>
      <c r="G659" s="111">
        <v>4478</v>
      </c>
      <c r="H659" s="112">
        <v>0</v>
      </c>
      <c r="I659" s="112">
        <v>0</v>
      </c>
      <c r="J659" s="112">
        <v>0</v>
      </c>
      <c r="K659" s="112">
        <v>4478</v>
      </c>
      <c r="L659" s="112">
        <v>0</v>
      </c>
      <c r="M659" s="112">
        <v>0</v>
      </c>
      <c r="N659" s="112">
        <v>0</v>
      </c>
      <c r="O659" s="112">
        <v>0</v>
      </c>
    </row>
    <row r="660" ht="13.5" customHeight="1" spans="1:15">
      <c r="A660" s="110" t="s">
        <v>344</v>
      </c>
      <c r="B660" s="110" t="s">
        <v>494</v>
      </c>
      <c r="C660" s="110" t="s">
        <v>498</v>
      </c>
      <c r="D660" s="109"/>
      <c r="E660" s="110" t="s">
        <v>371</v>
      </c>
      <c r="F660" s="110" t="s">
        <v>1288</v>
      </c>
      <c r="G660" s="111">
        <v>4478</v>
      </c>
      <c r="H660" s="112">
        <v>0</v>
      </c>
      <c r="I660" s="112">
        <v>0</v>
      </c>
      <c r="J660" s="112">
        <v>0</v>
      </c>
      <c r="K660" s="112">
        <v>4478</v>
      </c>
      <c r="L660" s="112">
        <v>0</v>
      </c>
      <c r="M660" s="112">
        <v>0</v>
      </c>
      <c r="N660" s="112">
        <v>0</v>
      </c>
      <c r="O660" s="112">
        <v>0</v>
      </c>
    </row>
    <row r="661" ht="13.5" customHeight="1" spans="1:15">
      <c r="A661" s="109"/>
      <c r="B661" s="109"/>
      <c r="C661" s="109"/>
      <c r="D661" s="110" t="s">
        <v>851</v>
      </c>
      <c r="E661" s="110" t="s">
        <v>852</v>
      </c>
      <c r="F661" s="109"/>
      <c r="G661" s="111">
        <v>373564.28</v>
      </c>
      <c r="H661" s="112">
        <v>125208</v>
      </c>
      <c r="I661" s="112">
        <v>153960</v>
      </c>
      <c r="J661" s="112">
        <v>23264</v>
      </c>
      <c r="K661" s="112">
        <v>58625.28</v>
      </c>
      <c r="L661" s="112">
        <v>0</v>
      </c>
      <c r="M661" s="112">
        <v>0</v>
      </c>
      <c r="N661" s="112">
        <v>0</v>
      </c>
      <c r="O661" s="112">
        <v>12507</v>
      </c>
    </row>
    <row r="662" ht="13.5" customHeight="1" spans="1:15">
      <c r="A662" s="109"/>
      <c r="B662" s="109"/>
      <c r="C662" s="109"/>
      <c r="D662" s="110" t="s">
        <v>853</v>
      </c>
      <c r="E662" s="110" t="s">
        <v>202</v>
      </c>
      <c r="F662" s="109"/>
      <c r="G662" s="111">
        <v>373564.28</v>
      </c>
      <c r="H662" s="112">
        <v>125208</v>
      </c>
      <c r="I662" s="112">
        <v>153960</v>
      </c>
      <c r="J662" s="112">
        <v>23264</v>
      </c>
      <c r="K662" s="112">
        <v>58625.28</v>
      </c>
      <c r="L662" s="112">
        <v>0</v>
      </c>
      <c r="M662" s="112">
        <v>0</v>
      </c>
      <c r="N662" s="112">
        <v>0</v>
      </c>
      <c r="O662" s="112">
        <v>12507</v>
      </c>
    </row>
    <row r="663" ht="13.5" customHeight="1" spans="1:15">
      <c r="A663" s="110" t="s">
        <v>196</v>
      </c>
      <c r="B663" s="109"/>
      <c r="C663" s="109"/>
      <c r="D663" s="109"/>
      <c r="E663" s="110" t="s">
        <v>197</v>
      </c>
      <c r="F663" s="109"/>
      <c r="G663" s="111">
        <v>314939</v>
      </c>
      <c r="H663" s="112">
        <v>125208</v>
      </c>
      <c r="I663" s="112">
        <v>153960</v>
      </c>
      <c r="J663" s="112">
        <v>23264</v>
      </c>
      <c r="K663" s="112">
        <v>0</v>
      </c>
      <c r="L663" s="112">
        <v>0</v>
      </c>
      <c r="M663" s="112">
        <v>0</v>
      </c>
      <c r="N663" s="112">
        <v>0</v>
      </c>
      <c r="O663" s="112">
        <v>12507</v>
      </c>
    </row>
    <row r="664" ht="13.5" customHeight="1" spans="1:15">
      <c r="A664" s="109"/>
      <c r="B664" s="110" t="s">
        <v>198</v>
      </c>
      <c r="C664" s="109"/>
      <c r="D664" s="109"/>
      <c r="E664" s="110" t="s">
        <v>199</v>
      </c>
      <c r="F664" s="109"/>
      <c r="G664" s="111">
        <v>314939</v>
      </c>
      <c r="H664" s="112">
        <v>125208</v>
      </c>
      <c r="I664" s="112">
        <v>153960</v>
      </c>
      <c r="J664" s="112">
        <v>23264</v>
      </c>
      <c r="K664" s="112">
        <v>0</v>
      </c>
      <c r="L664" s="112">
        <v>0</v>
      </c>
      <c r="M664" s="112">
        <v>0</v>
      </c>
      <c r="N664" s="112">
        <v>0</v>
      </c>
      <c r="O664" s="112">
        <v>12507</v>
      </c>
    </row>
    <row r="665" ht="13.5" customHeight="1" spans="1:15">
      <c r="A665" s="110" t="s">
        <v>196</v>
      </c>
      <c r="B665" s="110" t="s">
        <v>198</v>
      </c>
      <c r="C665" s="110" t="s">
        <v>200</v>
      </c>
      <c r="D665" s="109"/>
      <c r="E665" s="110" t="s">
        <v>201</v>
      </c>
      <c r="F665" s="110" t="s">
        <v>1283</v>
      </c>
      <c r="G665" s="111">
        <v>108</v>
      </c>
      <c r="H665" s="112">
        <v>0</v>
      </c>
      <c r="I665" s="112">
        <v>0</v>
      </c>
      <c r="J665" s="112">
        <v>0</v>
      </c>
      <c r="K665" s="112">
        <v>0</v>
      </c>
      <c r="L665" s="112">
        <v>0</v>
      </c>
      <c r="M665" s="112">
        <v>0</v>
      </c>
      <c r="N665" s="112">
        <v>0</v>
      </c>
      <c r="O665" s="112">
        <v>108</v>
      </c>
    </row>
    <row r="666" ht="13.5" customHeight="1" spans="1:15">
      <c r="A666" s="110" t="s">
        <v>196</v>
      </c>
      <c r="B666" s="110" t="s">
        <v>198</v>
      </c>
      <c r="C666" s="110" t="s">
        <v>200</v>
      </c>
      <c r="D666" s="109"/>
      <c r="E666" s="110" t="s">
        <v>201</v>
      </c>
      <c r="F666" s="110" t="s">
        <v>1284</v>
      </c>
      <c r="G666" s="111">
        <v>302432</v>
      </c>
      <c r="H666" s="112">
        <v>125208</v>
      </c>
      <c r="I666" s="112">
        <v>153960</v>
      </c>
      <c r="J666" s="112">
        <v>23264</v>
      </c>
      <c r="K666" s="112">
        <v>0</v>
      </c>
      <c r="L666" s="112">
        <v>0</v>
      </c>
      <c r="M666" s="112">
        <v>0</v>
      </c>
      <c r="N666" s="112">
        <v>0</v>
      </c>
      <c r="O666" s="112">
        <v>0</v>
      </c>
    </row>
    <row r="667" ht="13.5" customHeight="1" spans="1:15">
      <c r="A667" s="110" t="s">
        <v>196</v>
      </c>
      <c r="B667" s="110" t="s">
        <v>198</v>
      </c>
      <c r="C667" s="110" t="s">
        <v>200</v>
      </c>
      <c r="D667" s="109"/>
      <c r="E667" s="110" t="s">
        <v>201</v>
      </c>
      <c r="F667" s="110" t="s">
        <v>1285</v>
      </c>
      <c r="G667" s="111">
        <v>12399</v>
      </c>
      <c r="H667" s="112">
        <v>0</v>
      </c>
      <c r="I667" s="112">
        <v>0</v>
      </c>
      <c r="J667" s="112">
        <v>0</v>
      </c>
      <c r="K667" s="112">
        <v>0</v>
      </c>
      <c r="L667" s="112">
        <v>0</v>
      </c>
      <c r="M667" s="112">
        <v>0</v>
      </c>
      <c r="N667" s="112">
        <v>0</v>
      </c>
      <c r="O667" s="112">
        <v>12399</v>
      </c>
    </row>
    <row r="668" ht="13.5" customHeight="1" spans="1:15">
      <c r="A668" s="110" t="s">
        <v>344</v>
      </c>
      <c r="B668" s="109"/>
      <c r="C668" s="109"/>
      <c r="D668" s="109"/>
      <c r="E668" s="110" t="s">
        <v>345</v>
      </c>
      <c r="F668" s="109"/>
      <c r="G668" s="111">
        <v>58625.28</v>
      </c>
      <c r="H668" s="112">
        <v>0</v>
      </c>
      <c r="I668" s="112">
        <v>0</v>
      </c>
      <c r="J668" s="112">
        <v>0</v>
      </c>
      <c r="K668" s="112">
        <v>58625.28</v>
      </c>
      <c r="L668" s="112">
        <v>0</v>
      </c>
      <c r="M668" s="112">
        <v>0</v>
      </c>
      <c r="N668" s="112">
        <v>0</v>
      </c>
      <c r="O668" s="112">
        <v>0</v>
      </c>
    </row>
    <row r="669" ht="13.5" customHeight="1" spans="1:15">
      <c r="A669" s="109"/>
      <c r="B669" s="110" t="s">
        <v>460</v>
      </c>
      <c r="C669" s="109"/>
      <c r="D669" s="109"/>
      <c r="E669" s="110" t="s">
        <v>369</v>
      </c>
      <c r="F669" s="109"/>
      <c r="G669" s="111">
        <v>55833.6</v>
      </c>
      <c r="H669" s="112">
        <v>0</v>
      </c>
      <c r="I669" s="112">
        <v>0</v>
      </c>
      <c r="J669" s="112">
        <v>0</v>
      </c>
      <c r="K669" s="112">
        <v>55833.6</v>
      </c>
      <c r="L669" s="112">
        <v>0</v>
      </c>
      <c r="M669" s="112">
        <v>0</v>
      </c>
      <c r="N669" s="112">
        <v>0</v>
      </c>
      <c r="O669" s="112">
        <v>0</v>
      </c>
    </row>
    <row r="670" ht="13.5" customHeight="1" spans="1:15">
      <c r="A670" s="110" t="s">
        <v>344</v>
      </c>
      <c r="B670" s="110" t="s">
        <v>460</v>
      </c>
      <c r="C670" s="110" t="s">
        <v>463</v>
      </c>
      <c r="D670" s="109"/>
      <c r="E670" s="110" t="s">
        <v>464</v>
      </c>
      <c r="F670" s="110" t="s">
        <v>1286</v>
      </c>
      <c r="G670" s="111">
        <v>55833.6</v>
      </c>
      <c r="H670" s="112">
        <v>0</v>
      </c>
      <c r="I670" s="112">
        <v>0</v>
      </c>
      <c r="J670" s="112">
        <v>0</v>
      </c>
      <c r="K670" s="112">
        <v>55833.6</v>
      </c>
      <c r="L670" s="112">
        <v>0</v>
      </c>
      <c r="M670" s="112">
        <v>0</v>
      </c>
      <c r="N670" s="112">
        <v>0</v>
      </c>
      <c r="O670" s="112">
        <v>0</v>
      </c>
    </row>
    <row r="671" ht="13.5" customHeight="1" spans="1:15">
      <c r="A671" s="109"/>
      <c r="B671" s="110" t="s">
        <v>494</v>
      </c>
      <c r="C671" s="109"/>
      <c r="D671" s="109"/>
      <c r="E671" s="110" t="s">
        <v>495</v>
      </c>
      <c r="F671" s="109"/>
      <c r="G671" s="111">
        <v>2791.68</v>
      </c>
      <c r="H671" s="112">
        <v>0</v>
      </c>
      <c r="I671" s="112">
        <v>0</v>
      </c>
      <c r="J671" s="112">
        <v>0</v>
      </c>
      <c r="K671" s="112">
        <v>2791.68</v>
      </c>
      <c r="L671" s="112">
        <v>0</v>
      </c>
      <c r="M671" s="112">
        <v>0</v>
      </c>
      <c r="N671" s="112">
        <v>0</v>
      </c>
      <c r="O671" s="112">
        <v>0</v>
      </c>
    </row>
    <row r="672" ht="13.5" customHeight="1" spans="1:15">
      <c r="A672" s="110" t="s">
        <v>344</v>
      </c>
      <c r="B672" s="110" t="s">
        <v>494</v>
      </c>
      <c r="C672" s="110" t="s">
        <v>498</v>
      </c>
      <c r="D672" s="109"/>
      <c r="E672" s="110" t="s">
        <v>371</v>
      </c>
      <c r="F672" s="110" t="s">
        <v>1288</v>
      </c>
      <c r="G672" s="111">
        <v>2791.68</v>
      </c>
      <c r="H672" s="112">
        <v>0</v>
      </c>
      <c r="I672" s="112">
        <v>0</v>
      </c>
      <c r="J672" s="112">
        <v>0</v>
      </c>
      <c r="K672" s="112">
        <v>2791.68</v>
      </c>
      <c r="L672" s="112">
        <v>0</v>
      </c>
      <c r="M672" s="112">
        <v>0</v>
      </c>
      <c r="N672" s="112">
        <v>0</v>
      </c>
      <c r="O672" s="112">
        <v>0</v>
      </c>
    </row>
    <row r="673" ht="13.5" customHeight="1" spans="1:15">
      <c r="A673" s="109"/>
      <c r="B673" s="109"/>
      <c r="C673" s="109"/>
      <c r="D673" s="110" t="s">
        <v>855</v>
      </c>
      <c r="E673" s="110" t="s">
        <v>856</v>
      </c>
      <c r="F673" s="109"/>
      <c r="G673" s="111">
        <v>2665988.7</v>
      </c>
      <c r="H673" s="112">
        <v>582912</v>
      </c>
      <c r="I673" s="112">
        <v>1573776</v>
      </c>
      <c r="J673" s="112">
        <v>124823.5</v>
      </c>
      <c r="K673" s="112">
        <v>293551.2</v>
      </c>
      <c r="L673" s="112">
        <v>0</v>
      </c>
      <c r="M673" s="112">
        <v>0</v>
      </c>
      <c r="N673" s="112">
        <v>0</v>
      </c>
      <c r="O673" s="112">
        <v>90926</v>
      </c>
    </row>
    <row r="674" ht="13.5" customHeight="1" spans="1:15">
      <c r="A674" s="109"/>
      <c r="B674" s="109"/>
      <c r="C674" s="109"/>
      <c r="D674" s="110" t="s">
        <v>857</v>
      </c>
      <c r="E674" s="110" t="s">
        <v>93</v>
      </c>
      <c r="F674" s="109"/>
      <c r="G674" s="111">
        <v>2665988.7</v>
      </c>
      <c r="H674" s="112">
        <v>582912</v>
      </c>
      <c r="I674" s="112">
        <v>1573776</v>
      </c>
      <c r="J674" s="112">
        <v>124823.5</v>
      </c>
      <c r="K674" s="112">
        <v>293551.2</v>
      </c>
      <c r="L674" s="112">
        <v>0</v>
      </c>
      <c r="M674" s="112">
        <v>0</v>
      </c>
      <c r="N674" s="112">
        <v>0</v>
      </c>
      <c r="O674" s="112">
        <v>90926</v>
      </c>
    </row>
    <row r="675" ht="13.5" customHeight="1" spans="1:15">
      <c r="A675" s="110" t="s">
        <v>37</v>
      </c>
      <c r="B675" s="109"/>
      <c r="C675" s="109"/>
      <c r="D675" s="109"/>
      <c r="E675" s="110" t="s">
        <v>38</v>
      </c>
      <c r="F675" s="109"/>
      <c r="G675" s="111">
        <v>2281511.5</v>
      </c>
      <c r="H675" s="112">
        <v>582912</v>
      </c>
      <c r="I675" s="112">
        <v>1573776</v>
      </c>
      <c r="J675" s="112">
        <v>124823.5</v>
      </c>
      <c r="K675" s="112">
        <v>0</v>
      </c>
      <c r="L675" s="112">
        <v>0</v>
      </c>
      <c r="M675" s="112">
        <v>0</v>
      </c>
      <c r="N675" s="112">
        <v>0</v>
      </c>
      <c r="O675" s="112">
        <v>0</v>
      </c>
    </row>
    <row r="676" ht="13.5" customHeight="1" spans="1:15">
      <c r="A676" s="109"/>
      <c r="B676" s="110" t="s">
        <v>90</v>
      </c>
      <c r="C676" s="109"/>
      <c r="D676" s="109"/>
      <c r="E676" s="110" t="s">
        <v>91</v>
      </c>
      <c r="F676" s="109"/>
      <c r="G676" s="111">
        <v>2281511.5</v>
      </c>
      <c r="H676" s="112">
        <v>582912</v>
      </c>
      <c r="I676" s="112">
        <v>1573776</v>
      </c>
      <c r="J676" s="112">
        <v>124823.5</v>
      </c>
      <c r="K676" s="112">
        <v>0</v>
      </c>
      <c r="L676" s="112">
        <v>0</v>
      </c>
      <c r="M676" s="112">
        <v>0</v>
      </c>
      <c r="N676" s="112">
        <v>0</v>
      </c>
      <c r="O676" s="112">
        <v>0</v>
      </c>
    </row>
    <row r="677" ht="13.5" customHeight="1" spans="1:15">
      <c r="A677" s="110" t="s">
        <v>37</v>
      </c>
      <c r="B677" s="110" t="s">
        <v>90</v>
      </c>
      <c r="C677" s="110" t="s">
        <v>92</v>
      </c>
      <c r="D677" s="109"/>
      <c r="E677" s="110" t="s">
        <v>42</v>
      </c>
      <c r="F677" s="110" t="s">
        <v>1284</v>
      </c>
      <c r="G677" s="111">
        <v>2281511.5</v>
      </c>
      <c r="H677" s="112">
        <v>582912</v>
      </c>
      <c r="I677" s="112">
        <v>1573776</v>
      </c>
      <c r="J677" s="112">
        <v>124823.5</v>
      </c>
      <c r="K677" s="112">
        <v>0</v>
      </c>
      <c r="L677" s="112">
        <v>0</v>
      </c>
      <c r="M677" s="112">
        <v>0</v>
      </c>
      <c r="N677" s="112">
        <v>0</v>
      </c>
      <c r="O677" s="112">
        <v>0</v>
      </c>
    </row>
    <row r="678" ht="13.5" customHeight="1" spans="1:15">
      <c r="A678" s="110" t="s">
        <v>344</v>
      </c>
      <c r="B678" s="109"/>
      <c r="C678" s="109"/>
      <c r="D678" s="109"/>
      <c r="E678" s="110" t="s">
        <v>345</v>
      </c>
      <c r="F678" s="109"/>
      <c r="G678" s="111">
        <v>384477.2</v>
      </c>
      <c r="H678" s="112">
        <v>0</v>
      </c>
      <c r="I678" s="112">
        <v>0</v>
      </c>
      <c r="J678" s="112">
        <v>0</v>
      </c>
      <c r="K678" s="112">
        <v>293551.2</v>
      </c>
      <c r="L678" s="112">
        <v>0</v>
      </c>
      <c r="M678" s="112">
        <v>0</v>
      </c>
      <c r="N678" s="112">
        <v>0</v>
      </c>
      <c r="O678" s="112">
        <v>90926</v>
      </c>
    </row>
    <row r="679" ht="13.5" customHeight="1" spans="1:15">
      <c r="A679" s="109"/>
      <c r="B679" s="110" t="s">
        <v>366</v>
      </c>
      <c r="C679" s="109"/>
      <c r="D679" s="109"/>
      <c r="E679" s="110" t="s">
        <v>367</v>
      </c>
      <c r="F679" s="109"/>
      <c r="G679" s="111">
        <v>384477.2</v>
      </c>
      <c r="H679" s="112">
        <v>0</v>
      </c>
      <c r="I679" s="112">
        <v>0</v>
      </c>
      <c r="J679" s="112">
        <v>0</v>
      </c>
      <c r="K679" s="112">
        <v>293551.2</v>
      </c>
      <c r="L679" s="112">
        <v>0</v>
      </c>
      <c r="M679" s="112">
        <v>0</v>
      </c>
      <c r="N679" s="112">
        <v>0</v>
      </c>
      <c r="O679" s="112">
        <v>90926</v>
      </c>
    </row>
    <row r="680" ht="13.5" customHeight="1" spans="1:15">
      <c r="A680" s="110" t="s">
        <v>344</v>
      </c>
      <c r="B680" s="110" t="s">
        <v>366</v>
      </c>
      <c r="C680" s="110" t="s">
        <v>368</v>
      </c>
      <c r="D680" s="109"/>
      <c r="E680" s="110" t="s">
        <v>369</v>
      </c>
      <c r="F680" s="110" t="s">
        <v>1288</v>
      </c>
      <c r="G680" s="111">
        <v>3073.32</v>
      </c>
      <c r="H680" s="112">
        <v>0</v>
      </c>
      <c r="I680" s="112">
        <v>0</v>
      </c>
      <c r="J680" s="112">
        <v>0</v>
      </c>
      <c r="K680" s="112">
        <v>3073.32</v>
      </c>
      <c r="L680" s="112">
        <v>0</v>
      </c>
      <c r="M680" s="112">
        <v>0</v>
      </c>
      <c r="N680" s="112">
        <v>0</v>
      </c>
      <c r="O680" s="112">
        <v>0</v>
      </c>
    </row>
    <row r="681" ht="13.5" customHeight="1" spans="1:15">
      <c r="A681" s="110" t="s">
        <v>344</v>
      </c>
      <c r="B681" s="110" t="s">
        <v>366</v>
      </c>
      <c r="C681" s="110" t="s">
        <v>368</v>
      </c>
      <c r="D681" s="109"/>
      <c r="E681" s="110" t="s">
        <v>369</v>
      </c>
      <c r="F681" s="110" t="s">
        <v>1286</v>
      </c>
      <c r="G681" s="111">
        <v>289747.2</v>
      </c>
      <c r="H681" s="112">
        <v>0</v>
      </c>
      <c r="I681" s="112">
        <v>0</v>
      </c>
      <c r="J681" s="112">
        <v>0</v>
      </c>
      <c r="K681" s="112">
        <v>289747.2</v>
      </c>
      <c r="L681" s="112">
        <v>0</v>
      </c>
      <c r="M681" s="112">
        <v>0</v>
      </c>
      <c r="N681" s="112">
        <v>0</v>
      </c>
      <c r="O681" s="112">
        <v>0</v>
      </c>
    </row>
    <row r="682" ht="13.5" customHeight="1" spans="1:15">
      <c r="A682" s="110" t="s">
        <v>344</v>
      </c>
      <c r="B682" s="110" t="s">
        <v>366</v>
      </c>
      <c r="C682" s="110" t="s">
        <v>368</v>
      </c>
      <c r="D682" s="109"/>
      <c r="E682" s="110" t="s">
        <v>369</v>
      </c>
      <c r="F682" s="110" t="s">
        <v>1287</v>
      </c>
      <c r="G682" s="111">
        <v>730.68</v>
      </c>
      <c r="H682" s="112">
        <v>0</v>
      </c>
      <c r="I682" s="112">
        <v>0</v>
      </c>
      <c r="J682" s="112">
        <v>0</v>
      </c>
      <c r="K682" s="112">
        <v>730.68</v>
      </c>
      <c r="L682" s="112">
        <v>0</v>
      </c>
      <c r="M682" s="112">
        <v>0</v>
      </c>
      <c r="N682" s="112">
        <v>0</v>
      </c>
      <c r="O682" s="112">
        <v>0</v>
      </c>
    </row>
    <row r="683" ht="13.5" customHeight="1" spans="1:15">
      <c r="A683" s="110" t="s">
        <v>344</v>
      </c>
      <c r="B683" s="110" t="s">
        <v>366</v>
      </c>
      <c r="C683" s="110" t="s">
        <v>368</v>
      </c>
      <c r="D683" s="109"/>
      <c r="E683" s="110" t="s">
        <v>369</v>
      </c>
      <c r="F683" s="110" t="s">
        <v>1285</v>
      </c>
      <c r="G683" s="111">
        <v>90926</v>
      </c>
      <c r="H683" s="112">
        <v>0</v>
      </c>
      <c r="I683" s="112">
        <v>0</v>
      </c>
      <c r="J683" s="112">
        <v>0</v>
      </c>
      <c r="K683" s="112">
        <v>0</v>
      </c>
      <c r="L683" s="112">
        <v>0</v>
      </c>
      <c r="M683" s="112">
        <v>0</v>
      </c>
      <c r="N683" s="112">
        <v>0</v>
      </c>
      <c r="O683" s="112">
        <v>90926</v>
      </c>
    </row>
    <row r="684" ht="13.5" customHeight="1" spans="1:15">
      <c r="A684" s="109"/>
      <c r="B684" s="109"/>
      <c r="C684" s="109"/>
      <c r="D684" s="110" t="s">
        <v>196</v>
      </c>
      <c r="E684" s="110" t="s">
        <v>858</v>
      </c>
      <c r="F684" s="109"/>
      <c r="G684" s="111">
        <v>3163043.58</v>
      </c>
      <c r="H684" s="112">
        <v>1002864</v>
      </c>
      <c r="I684" s="112">
        <v>1344468</v>
      </c>
      <c r="J684" s="112">
        <v>43155</v>
      </c>
      <c r="K684" s="112">
        <v>475007.58</v>
      </c>
      <c r="L684" s="112">
        <v>0</v>
      </c>
      <c r="M684" s="112">
        <v>0</v>
      </c>
      <c r="N684" s="112">
        <v>159972</v>
      </c>
      <c r="O684" s="112">
        <v>137577</v>
      </c>
    </row>
    <row r="685" ht="13.5" customHeight="1" spans="1:15">
      <c r="A685" s="109"/>
      <c r="B685" s="109"/>
      <c r="C685" s="109"/>
      <c r="D685" s="110" t="s">
        <v>859</v>
      </c>
      <c r="E685" s="110" t="s">
        <v>465</v>
      </c>
      <c r="F685" s="109"/>
      <c r="G685" s="111">
        <v>1390336.2</v>
      </c>
      <c r="H685" s="112">
        <v>436380</v>
      </c>
      <c r="I685" s="112">
        <v>636000</v>
      </c>
      <c r="J685" s="112">
        <v>43155</v>
      </c>
      <c r="K685" s="112">
        <v>212266.2</v>
      </c>
      <c r="L685" s="112">
        <v>0</v>
      </c>
      <c r="M685" s="112">
        <v>0</v>
      </c>
      <c r="N685" s="112">
        <v>0</v>
      </c>
      <c r="O685" s="112">
        <v>62535</v>
      </c>
    </row>
    <row r="686" ht="13.5" customHeight="1" spans="1:15">
      <c r="A686" s="110" t="s">
        <v>344</v>
      </c>
      <c r="B686" s="109"/>
      <c r="C686" s="109"/>
      <c r="D686" s="109"/>
      <c r="E686" s="110" t="s">
        <v>345</v>
      </c>
      <c r="F686" s="109"/>
      <c r="G686" s="111">
        <v>212266.2</v>
      </c>
      <c r="H686" s="112">
        <v>0</v>
      </c>
      <c r="I686" s="112">
        <v>0</v>
      </c>
      <c r="J686" s="112">
        <v>0</v>
      </c>
      <c r="K686" s="112">
        <v>212266.2</v>
      </c>
      <c r="L686" s="112">
        <v>0</v>
      </c>
      <c r="M686" s="112">
        <v>0</v>
      </c>
      <c r="N686" s="112">
        <v>0</v>
      </c>
      <c r="O686" s="112">
        <v>0</v>
      </c>
    </row>
    <row r="687" ht="13.5" customHeight="1" spans="1:15">
      <c r="A687" s="109"/>
      <c r="B687" s="110" t="s">
        <v>460</v>
      </c>
      <c r="C687" s="109"/>
      <c r="D687" s="109"/>
      <c r="E687" s="110" t="s">
        <v>369</v>
      </c>
      <c r="F687" s="109"/>
      <c r="G687" s="111">
        <v>199084.8</v>
      </c>
      <c r="H687" s="112">
        <v>0</v>
      </c>
      <c r="I687" s="112">
        <v>0</v>
      </c>
      <c r="J687" s="112">
        <v>0</v>
      </c>
      <c r="K687" s="112">
        <v>199084.8</v>
      </c>
      <c r="L687" s="112">
        <v>0</v>
      </c>
      <c r="M687" s="112">
        <v>0</v>
      </c>
      <c r="N687" s="112">
        <v>0</v>
      </c>
      <c r="O687" s="112">
        <v>0</v>
      </c>
    </row>
    <row r="688" ht="13.5" customHeight="1" spans="1:15">
      <c r="A688" s="110" t="s">
        <v>344</v>
      </c>
      <c r="B688" s="110" t="s">
        <v>460</v>
      </c>
      <c r="C688" s="110" t="s">
        <v>463</v>
      </c>
      <c r="D688" s="109"/>
      <c r="E688" s="110" t="s">
        <v>464</v>
      </c>
      <c r="F688" s="110" t="s">
        <v>1286</v>
      </c>
      <c r="G688" s="111">
        <v>199084.8</v>
      </c>
      <c r="H688" s="112">
        <v>0</v>
      </c>
      <c r="I688" s="112">
        <v>0</v>
      </c>
      <c r="J688" s="112">
        <v>0</v>
      </c>
      <c r="K688" s="112">
        <v>199084.8</v>
      </c>
      <c r="L688" s="112">
        <v>0</v>
      </c>
      <c r="M688" s="112">
        <v>0</v>
      </c>
      <c r="N688" s="112">
        <v>0</v>
      </c>
      <c r="O688" s="112">
        <v>0</v>
      </c>
    </row>
    <row r="689" ht="13.5" customHeight="1" spans="1:15">
      <c r="A689" s="109"/>
      <c r="B689" s="110" t="s">
        <v>494</v>
      </c>
      <c r="C689" s="109"/>
      <c r="D689" s="109"/>
      <c r="E689" s="110" t="s">
        <v>495</v>
      </c>
      <c r="F689" s="109"/>
      <c r="G689" s="111">
        <v>13181.4</v>
      </c>
      <c r="H689" s="112">
        <v>0</v>
      </c>
      <c r="I689" s="112">
        <v>0</v>
      </c>
      <c r="J689" s="112">
        <v>0</v>
      </c>
      <c r="K689" s="112">
        <v>13181.4</v>
      </c>
      <c r="L689" s="112">
        <v>0</v>
      </c>
      <c r="M689" s="112">
        <v>0</v>
      </c>
      <c r="N689" s="112">
        <v>0</v>
      </c>
      <c r="O689" s="112">
        <v>0</v>
      </c>
    </row>
    <row r="690" ht="13.5" customHeight="1" spans="1:15">
      <c r="A690" s="110" t="s">
        <v>344</v>
      </c>
      <c r="B690" s="110" t="s">
        <v>494</v>
      </c>
      <c r="C690" s="110" t="s">
        <v>496</v>
      </c>
      <c r="D690" s="109"/>
      <c r="E690" s="110" t="s">
        <v>497</v>
      </c>
      <c r="F690" s="110" t="s">
        <v>1287</v>
      </c>
      <c r="G690" s="111">
        <v>2457.6</v>
      </c>
      <c r="H690" s="112">
        <v>0</v>
      </c>
      <c r="I690" s="112">
        <v>0</v>
      </c>
      <c r="J690" s="112">
        <v>0</v>
      </c>
      <c r="K690" s="112">
        <v>2457.6</v>
      </c>
      <c r="L690" s="112">
        <v>0</v>
      </c>
      <c r="M690" s="112">
        <v>0</v>
      </c>
      <c r="N690" s="112">
        <v>0</v>
      </c>
      <c r="O690" s="112">
        <v>0</v>
      </c>
    </row>
    <row r="691" ht="13.5" customHeight="1" spans="1:15">
      <c r="A691" s="110" t="s">
        <v>344</v>
      </c>
      <c r="B691" s="110" t="s">
        <v>494</v>
      </c>
      <c r="C691" s="110" t="s">
        <v>498</v>
      </c>
      <c r="D691" s="109"/>
      <c r="E691" s="110" t="s">
        <v>371</v>
      </c>
      <c r="F691" s="110" t="s">
        <v>1288</v>
      </c>
      <c r="G691" s="111">
        <v>10723.8</v>
      </c>
      <c r="H691" s="112">
        <v>0</v>
      </c>
      <c r="I691" s="112">
        <v>0</v>
      </c>
      <c r="J691" s="112">
        <v>0</v>
      </c>
      <c r="K691" s="112">
        <v>10723.8</v>
      </c>
      <c r="L691" s="112">
        <v>0</v>
      </c>
      <c r="M691" s="112">
        <v>0</v>
      </c>
      <c r="N691" s="112">
        <v>0</v>
      </c>
      <c r="O691" s="112">
        <v>0</v>
      </c>
    </row>
    <row r="692" ht="13.5" customHeight="1" spans="1:15">
      <c r="A692" s="110" t="s">
        <v>678</v>
      </c>
      <c r="B692" s="109"/>
      <c r="C692" s="109"/>
      <c r="D692" s="109"/>
      <c r="E692" s="110" t="s">
        <v>679</v>
      </c>
      <c r="F692" s="109"/>
      <c r="G692" s="111">
        <v>1178070</v>
      </c>
      <c r="H692" s="112">
        <v>436380</v>
      </c>
      <c r="I692" s="112">
        <v>636000</v>
      </c>
      <c r="J692" s="112">
        <v>43155</v>
      </c>
      <c r="K692" s="112">
        <v>0</v>
      </c>
      <c r="L692" s="112">
        <v>0</v>
      </c>
      <c r="M692" s="112">
        <v>0</v>
      </c>
      <c r="N692" s="112">
        <v>0</v>
      </c>
      <c r="O692" s="112">
        <v>62535</v>
      </c>
    </row>
    <row r="693" ht="13.5" customHeight="1" spans="1:15">
      <c r="A693" s="109"/>
      <c r="B693" s="110" t="s">
        <v>680</v>
      </c>
      <c r="C693" s="109"/>
      <c r="D693" s="109"/>
      <c r="E693" s="110" t="s">
        <v>681</v>
      </c>
      <c r="F693" s="109"/>
      <c r="G693" s="111">
        <v>1178070</v>
      </c>
      <c r="H693" s="112">
        <v>436380</v>
      </c>
      <c r="I693" s="112">
        <v>636000</v>
      </c>
      <c r="J693" s="112">
        <v>43155</v>
      </c>
      <c r="K693" s="112">
        <v>0</v>
      </c>
      <c r="L693" s="112">
        <v>0</v>
      </c>
      <c r="M693" s="112">
        <v>0</v>
      </c>
      <c r="N693" s="112">
        <v>0</v>
      </c>
      <c r="O693" s="112">
        <v>62535</v>
      </c>
    </row>
    <row r="694" ht="13.5" customHeight="1" spans="1:15">
      <c r="A694" s="110" t="s">
        <v>678</v>
      </c>
      <c r="B694" s="110" t="s">
        <v>680</v>
      </c>
      <c r="C694" s="110" t="s">
        <v>682</v>
      </c>
      <c r="D694" s="109"/>
      <c r="E694" s="110" t="s">
        <v>42</v>
      </c>
      <c r="F694" s="110" t="s">
        <v>1284</v>
      </c>
      <c r="G694" s="111">
        <v>1116075</v>
      </c>
      <c r="H694" s="112">
        <v>436380</v>
      </c>
      <c r="I694" s="112">
        <v>636000</v>
      </c>
      <c r="J694" s="112">
        <v>43155</v>
      </c>
      <c r="K694" s="112">
        <v>0</v>
      </c>
      <c r="L694" s="112">
        <v>0</v>
      </c>
      <c r="M694" s="112">
        <v>0</v>
      </c>
      <c r="N694" s="112">
        <v>0</v>
      </c>
      <c r="O694" s="112">
        <v>540</v>
      </c>
    </row>
    <row r="695" ht="13.5" customHeight="1" spans="1:15">
      <c r="A695" s="110" t="s">
        <v>678</v>
      </c>
      <c r="B695" s="110" t="s">
        <v>680</v>
      </c>
      <c r="C695" s="110" t="s">
        <v>682</v>
      </c>
      <c r="D695" s="109"/>
      <c r="E695" s="110" t="s">
        <v>42</v>
      </c>
      <c r="F695" s="110" t="s">
        <v>1285</v>
      </c>
      <c r="G695" s="111">
        <v>61995</v>
      </c>
      <c r="H695" s="112">
        <v>0</v>
      </c>
      <c r="I695" s="112">
        <v>0</v>
      </c>
      <c r="J695" s="112">
        <v>0</v>
      </c>
      <c r="K695" s="112">
        <v>0</v>
      </c>
      <c r="L695" s="112">
        <v>0</v>
      </c>
      <c r="M695" s="112">
        <v>0</v>
      </c>
      <c r="N695" s="112">
        <v>0</v>
      </c>
      <c r="O695" s="112">
        <v>61995</v>
      </c>
    </row>
    <row r="696" ht="13.5" customHeight="1" spans="1:15">
      <c r="A696" s="109"/>
      <c r="B696" s="109"/>
      <c r="C696" s="109"/>
      <c r="D696" s="110" t="s">
        <v>860</v>
      </c>
      <c r="E696" s="110" t="s">
        <v>683</v>
      </c>
      <c r="F696" s="109"/>
      <c r="G696" s="111">
        <v>1772707.38</v>
      </c>
      <c r="H696" s="112">
        <v>566484</v>
      </c>
      <c r="I696" s="112">
        <v>708468</v>
      </c>
      <c r="J696" s="112">
        <v>0</v>
      </c>
      <c r="K696" s="112">
        <v>262741.38</v>
      </c>
      <c r="L696" s="112">
        <v>0</v>
      </c>
      <c r="M696" s="112">
        <v>0</v>
      </c>
      <c r="N696" s="112">
        <v>159972</v>
      </c>
      <c r="O696" s="112">
        <v>75042</v>
      </c>
    </row>
    <row r="697" ht="13.5" customHeight="1" spans="1:15">
      <c r="A697" s="110" t="s">
        <v>678</v>
      </c>
      <c r="B697" s="109"/>
      <c r="C697" s="109"/>
      <c r="D697" s="109"/>
      <c r="E697" s="110" t="s">
        <v>679</v>
      </c>
      <c r="F697" s="109"/>
      <c r="G697" s="111">
        <v>1772707.38</v>
      </c>
      <c r="H697" s="112">
        <v>566484</v>
      </c>
      <c r="I697" s="112">
        <v>708468</v>
      </c>
      <c r="J697" s="112">
        <v>0</v>
      </c>
      <c r="K697" s="112">
        <v>262741.38</v>
      </c>
      <c r="L697" s="112">
        <v>0</v>
      </c>
      <c r="M697" s="112">
        <v>0</v>
      </c>
      <c r="N697" s="112">
        <v>159972</v>
      </c>
      <c r="O697" s="112">
        <v>75042</v>
      </c>
    </row>
    <row r="698" ht="13.5" customHeight="1" spans="1:15">
      <c r="A698" s="109"/>
      <c r="B698" s="110" t="s">
        <v>680</v>
      </c>
      <c r="C698" s="109"/>
      <c r="D698" s="109"/>
      <c r="E698" s="110" t="s">
        <v>681</v>
      </c>
      <c r="F698" s="109"/>
      <c r="G698" s="111">
        <v>1772707.38</v>
      </c>
      <c r="H698" s="112">
        <v>566484</v>
      </c>
      <c r="I698" s="112">
        <v>708468</v>
      </c>
      <c r="J698" s="112">
        <v>0</v>
      </c>
      <c r="K698" s="112">
        <v>262741.38</v>
      </c>
      <c r="L698" s="112">
        <v>0</v>
      </c>
      <c r="M698" s="112">
        <v>0</v>
      </c>
      <c r="N698" s="112">
        <v>159972</v>
      </c>
      <c r="O698" s="112">
        <v>75042</v>
      </c>
    </row>
    <row r="699" ht="13.5" customHeight="1" spans="1:15">
      <c r="A699" s="110" t="s">
        <v>678</v>
      </c>
      <c r="B699" s="110" t="s">
        <v>680</v>
      </c>
      <c r="C699" s="110" t="s">
        <v>682</v>
      </c>
      <c r="D699" s="109"/>
      <c r="E699" s="110" t="s">
        <v>42</v>
      </c>
      <c r="F699" s="110" t="s">
        <v>1288</v>
      </c>
      <c r="G699" s="111">
        <v>9302.7</v>
      </c>
      <c r="H699" s="112">
        <v>0</v>
      </c>
      <c r="I699" s="112">
        <v>0</v>
      </c>
      <c r="J699" s="112">
        <v>0</v>
      </c>
      <c r="K699" s="112">
        <v>9302.7</v>
      </c>
      <c r="L699" s="112">
        <v>0</v>
      </c>
      <c r="M699" s="112">
        <v>0</v>
      </c>
      <c r="N699" s="112">
        <v>0</v>
      </c>
      <c r="O699" s="112">
        <v>0</v>
      </c>
    </row>
    <row r="700" ht="13.5" customHeight="1" spans="1:15">
      <c r="A700" s="110" t="s">
        <v>678</v>
      </c>
      <c r="B700" s="110" t="s">
        <v>680</v>
      </c>
      <c r="C700" s="110" t="s">
        <v>682</v>
      </c>
      <c r="D700" s="109"/>
      <c r="E700" s="110" t="s">
        <v>42</v>
      </c>
      <c r="F700" s="110" t="s">
        <v>1286</v>
      </c>
      <c r="G700" s="111">
        <v>247048.8</v>
      </c>
      <c r="H700" s="112">
        <v>0</v>
      </c>
      <c r="I700" s="112">
        <v>0</v>
      </c>
      <c r="J700" s="112">
        <v>0</v>
      </c>
      <c r="K700" s="112">
        <v>247048.8</v>
      </c>
      <c r="L700" s="112">
        <v>0</v>
      </c>
      <c r="M700" s="112">
        <v>0</v>
      </c>
      <c r="N700" s="112">
        <v>0</v>
      </c>
      <c r="O700" s="112">
        <v>0</v>
      </c>
    </row>
    <row r="701" ht="13.5" customHeight="1" spans="1:15">
      <c r="A701" s="110" t="s">
        <v>678</v>
      </c>
      <c r="B701" s="110" t="s">
        <v>680</v>
      </c>
      <c r="C701" s="110" t="s">
        <v>682</v>
      </c>
      <c r="D701" s="109"/>
      <c r="E701" s="110" t="s">
        <v>42</v>
      </c>
      <c r="F701" s="110" t="s">
        <v>1287</v>
      </c>
      <c r="G701" s="111">
        <v>6389.88</v>
      </c>
      <c r="H701" s="112">
        <v>0</v>
      </c>
      <c r="I701" s="112">
        <v>0</v>
      </c>
      <c r="J701" s="112">
        <v>0</v>
      </c>
      <c r="K701" s="112">
        <v>6389.88</v>
      </c>
      <c r="L701" s="112">
        <v>0</v>
      </c>
      <c r="M701" s="112">
        <v>0</v>
      </c>
      <c r="N701" s="112">
        <v>0</v>
      </c>
      <c r="O701" s="112">
        <v>0</v>
      </c>
    </row>
    <row r="702" ht="13.5" customHeight="1" spans="1:15">
      <c r="A702" s="110" t="s">
        <v>678</v>
      </c>
      <c r="B702" s="110" t="s">
        <v>680</v>
      </c>
      <c r="C702" s="110" t="s">
        <v>682</v>
      </c>
      <c r="D702" s="109"/>
      <c r="E702" s="110" t="s">
        <v>42</v>
      </c>
      <c r="F702" s="110" t="s">
        <v>1283</v>
      </c>
      <c r="G702" s="111">
        <v>648</v>
      </c>
      <c r="H702" s="112">
        <v>0</v>
      </c>
      <c r="I702" s="112">
        <v>0</v>
      </c>
      <c r="J702" s="112">
        <v>0</v>
      </c>
      <c r="K702" s="112">
        <v>0</v>
      </c>
      <c r="L702" s="112">
        <v>0</v>
      </c>
      <c r="M702" s="112">
        <v>0</v>
      </c>
      <c r="N702" s="112">
        <v>0</v>
      </c>
      <c r="O702" s="112">
        <v>648</v>
      </c>
    </row>
    <row r="703" ht="13.5" customHeight="1" spans="1:15">
      <c r="A703" s="110" t="s">
        <v>678</v>
      </c>
      <c r="B703" s="110" t="s">
        <v>680</v>
      </c>
      <c r="C703" s="110" t="s">
        <v>682</v>
      </c>
      <c r="D703" s="109"/>
      <c r="E703" s="110" t="s">
        <v>42</v>
      </c>
      <c r="F703" s="110" t="s">
        <v>1291</v>
      </c>
      <c r="G703" s="111">
        <v>1434924</v>
      </c>
      <c r="H703" s="112">
        <v>566484</v>
      </c>
      <c r="I703" s="112">
        <v>708468</v>
      </c>
      <c r="J703" s="112">
        <v>0</v>
      </c>
      <c r="K703" s="112">
        <v>0</v>
      </c>
      <c r="L703" s="112">
        <v>0</v>
      </c>
      <c r="M703" s="112">
        <v>0</v>
      </c>
      <c r="N703" s="112">
        <v>159972</v>
      </c>
      <c r="O703" s="112">
        <v>0</v>
      </c>
    </row>
    <row r="704" ht="13.5" customHeight="1" spans="1:15">
      <c r="A704" s="110" t="s">
        <v>678</v>
      </c>
      <c r="B704" s="110" t="s">
        <v>680</v>
      </c>
      <c r="C704" s="110" t="s">
        <v>682</v>
      </c>
      <c r="D704" s="109"/>
      <c r="E704" s="110" t="s">
        <v>42</v>
      </c>
      <c r="F704" s="110" t="s">
        <v>1285</v>
      </c>
      <c r="G704" s="111">
        <v>74394</v>
      </c>
      <c r="H704" s="112">
        <v>0</v>
      </c>
      <c r="I704" s="112">
        <v>0</v>
      </c>
      <c r="J704" s="112">
        <v>0</v>
      </c>
      <c r="K704" s="112">
        <v>0</v>
      </c>
      <c r="L704" s="112">
        <v>0</v>
      </c>
      <c r="M704" s="112">
        <v>0</v>
      </c>
      <c r="N704" s="112">
        <v>0</v>
      </c>
      <c r="O704" s="112">
        <v>74394</v>
      </c>
    </row>
    <row r="705" ht="13.5" customHeight="1" spans="1:15">
      <c r="A705" s="109"/>
      <c r="B705" s="109"/>
      <c r="C705" s="109"/>
      <c r="D705" s="110" t="s">
        <v>205</v>
      </c>
      <c r="E705" s="110" t="s">
        <v>862</v>
      </c>
      <c r="F705" s="109"/>
      <c r="G705" s="111">
        <v>2881113.32</v>
      </c>
      <c r="H705" s="112">
        <v>891336</v>
      </c>
      <c r="I705" s="112">
        <v>1265952</v>
      </c>
      <c r="J705" s="112">
        <v>125969</v>
      </c>
      <c r="K705" s="112">
        <v>467617.32</v>
      </c>
      <c r="L705" s="112">
        <v>0</v>
      </c>
      <c r="M705" s="112">
        <v>0</v>
      </c>
      <c r="N705" s="112">
        <v>17676</v>
      </c>
      <c r="O705" s="112">
        <v>112563</v>
      </c>
    </row>
    <row r="706" ht="13.5" customHeight="1" spans="1:15">
      <c r="A706" s="109"/>
      <c r="B706" s="109"/>
      <c r="C706" s="109"/>
      <c r="D706" s="110" t="s">
        <v>863</v>
      </c>
      <c r="E706" s="110" t="s">
        <v>590</v>
      </c>
      <c r="F706" s="109"/>
      <c r="G706" s="111">
        <v>2881113.32</v>
      </c>
      <c r="H706" s="112">
        <v>891336</v>
      </c>
      <c r="I706" s="112">
        <v>1265952</v>
      </c>
      <c r="J706" s="112">
        <v>125969</v>
      </c>
      <c r="K706" s="112">
        <v>467617.32</v>
      </c>
      <c r="L706" s="112">
        <v>0</v>
      </c>
      <c r="M706" s="112">
        <v>0</v>
      </c>
      <c r="N706" s="112">
        <v>17676</v>
      </c>
      <c r="O706" s="112">
        <v>112563</v>
      </c>
    </row>
    <row r="707" ht="13.5" customHeight="1" spans="1:15">
      <c r="A707" s="110" t="s">
        <v>585</v>
      </c>
      <c r="B707" s="109"/>
      <c r="C707" s="109"/>
      <c r="D707" s="109"/>
      <c r="E707" s="110" t="s">
        <v>586</v>
      </c>
      <c r="F707" s="109"/>
      <c r="G707" s="111">
        <v>2881113.32</v>
      </c>
      <c r="H707" s="112">
        <v>891336</v>
      </c>
      <c r="I707" s="112">
        <v>1265952</v>
      </c>
      <c r="J707" s="112">
        <v>125969</v>
      </c>
      <c r="K707" s="112">
        <v>467617.32</v>
      </c>
      <c r="L707" s="112">
        <v>0</v>
      </c>
      <c r="M707" s="112">
        <v>0</v>
      </c>
      <c r="N707" s="112">
        <v>17676</v>
      </c>
      <c r="O707" s="112">
        <v>112563</v>
      </c>
    </row>
    <row r="708" ht="13.5" customHeight="1" spans="1:15">
      <c r="A708" s="109"/>
      <c r="B708" s="110" t="s">
        <v>587</v>
      </c>
      <c r="C708" s="109"/>
      <c r="D708" s="109"/>
      <c r="E708" s="110" t="s">
        <v>588</v>
      </c>
      <c r="F708" s="109"/>
      <c r="G708" s="111">
        <v>2881113.32</v>
      </c>
      <c r="H708" s="112">
        <v>891336</v>
      </c>
      <c r="I708" s="112">
        <v>1265952</v>
      </c>
      <c r="J708" s="112">
        <v>125969</v>
      </c>
      <c r="K708" s="112">
        <v>467617.32</v>
      </c>
      <c r="L708" s="112">
        <v>0</v>
      </c>
      <c r="M708" s="112">
        <v>0</v>
      </c>
      <c r="N708" s="112">
        <v>17676</v>
      </c>
      <c r="O708" s="112">
        <v>112563</v>
      </c>
    </row>
    <row r="709" ht="13.5" customHeight="1" spans="1:15">
      <c r="A709" s="110" t="s">
        <v>585</v>
      </c>
      <c r="B709" s="110" t="s">
        <v>587</v>
      </c>
      <c r="C709" s="110" t="s">
        <v>589</v>
      </c>
      <c r="D709" s="109"/>
      <c r="E709" s="110" t="s">
        <v>42</v>
      </c>
      <c r="F709" s="110" t="s">
        <v>1288</v>
      </c>
      <c r="G709" s="111">
        <v>21749.64</v>
      </c>
      <c r="H709" s="112">
        <v>0</v>
      </c>
      <c r="I709" s="112">
        <v>0</v>
      </c>
      <c r="J709" s="112">
        <v>0</v>
      </c>
      <c r="K709" s="112">
        <v>21749.64</v>
      </c>
      <c r="L709" s="112">
        <v>0</v>
      </c>
      <c r="M709" s="112">
        <v>0</v>
      </c>
      <c r="N709" s="112">
        <v>0</v>
      </c>
      <c r="O709" s="112">
        <v>0</v>
      </c>
    </row>
    <row r="710" ht="13.5" customHeight="1" spans="1:15">
      <c r="A710" s="110" t="s">
        <v>585</v>
      </c>
      <c r="B710" s="110" t="s">
        <v>587</v>
      </c>
      <c r="C710" s="110" t="s">
        <v>589</v>
      </c>
      <c r="D710" s="109"/>
      <c r="E710" s="110" t="s">
        <v>42</v>
      </c>
      <c r="F710" s="110" t="s">
        <v>1286</v>
      </c>
      <c r="G710" s="111">
        <v>434992.8</v>
      </c>
      <c r="H710" s="112">
        <v>0</v>
      </c>
      <c r="I710" s="112">
        <v>0</v>
      </c>
      <c r="J710" s="112">
        <v>0</v>
      </c>
      <c r="K710" s="112">
        <v>434992.8</v>
      </c>
      <c r="L710" s="112">
        <v>0</v>
      </c>
      <c r="M710" s="112">
        <v>0</v>
      </c>
      <c r="N710" s="112">
        <v>0</v>
      </c>
      <c r="O710" s="112">
        <v>0</v>
      </c>
    </row>
    <row r="711" ht="13.5" customHeight="1" spans="1:15">
      <c r="A711" s="110" t="s">
        <v>585</v>
      </c>
      <c r="B711" s="110" t="s">
        <v>587</v>
      </c>
      <c r="C711" s="110" t="s">
        <v>589</v>
      </c>
      <c r="D711" s="109"/>
      <c r="E711" s="110" t="s">
        <v>42</v>
      </c>
      <c r="F711" s="110" t="s">
        <v>1287</v>
      </c>
      <c r="G711" s="111">
        <v>10874.88</v>
      </c>
      <c r="H711" s="112">
        <v>0</v>
      </c>
      <c r="I711" s="112">
        <v>0</v>
      </c>
      <c r="J711" s="112">
        <v>0</v>
      </c>
      <c r="K711" s="112">
        <v>10874.88</v>
      </c>
      <c r="L711" s="112">
        <v>0</v>
      </c>
      <c r="M711" s="112">
        <v>0</v>
      </c>
      <c r="N711" s="112">
        <v>0</v>
      </c>
      <c r="O711" s="112">
        <v>0</v>
      </c>
    </row>
    <row r="712" ht="13.5" customHeight="1" spans="1:15">
      <c r="A712" s="110" t="s">
        <v>585</v>
      </c>
      <c r="B712" s="110" t="s">
        <v>587</v>
      </c>
      <c r="C712" s="110" t="s">
        <v>589</v>
      </c>
      <c r="D712" s="109"/>
      <c r="E712" s="110" t="s">
        <v>42</v>
      </c>
      <c r="F712" s="110" t="s">
        <v>1283</v>
      </c>
      <c r="G712" s="111">
        <v>972</v>
      </c>
      <c r="H712" s="112">
        <v>0</v>
      </c>
      <c r="I712" s="112">
        <v>0</v>
      </c>
      <c r="J712" s="112">
        <v>0</v>
      </c>
      <c r="K712" s="112">
        <v>0</v>
      </c>
      <c r="L712" s="112">
        <v>0</v>
      </c>
      <c r="M712" s="112">
        <v>0</v>
      </c>
      <c r="N712" s="112">
        <v>0</v>
      </c>
      <c r="O712" s="112">
        <v>972</v>
      </c>
    </row>
    <row r="713" ht="13.5" customHeight="1" spans="1:15">
      <c r="A713" s="110" t="s">
        <v>585</v>
      </c>
      <c r="B713" s="110" t="s">
        <v>587</v>
      </c>
      <c r="C713" s="110" t="s">
        <v>589</v>
      </c>
      <c r="D713" s="109"/>
      <c r="E713" s="110" t="s">
        <v>42</v>
      </c>
      <c r="F713" s="110" t="s">
        <v>1291</v>
      </c>
      <c r="G713" s="111">
        <v>17676</v>
      </c>
      <c r="H713" s="112">
        <v>0</v>
      </c>
      <c r="I713" s="112">
        <v>0</v>
      </c>
      <c r="J713" s="112">
        <v>0</v>
      </c>
      <c r="K713" s="112">
        <v>0</v>
      </c>
      <c r="L713" s="112">
        <v>0</v>
      </c>
      <c r="M713" s="112">
        <v>0</v>
      </c>
      <c r="N713" s="112">
        <v>17676</v>
      </c>
      <c r="O713" s="112">
        <v>0</v>
      </c>
    </row>
    <row r="714" ht="13.5" customHeight="1" spans="1:15">
      <c r="A714" s="110" t="s">
        <v>585</v>
      </c>
      <c r="B714" s="110" t="s">
        <v>587</v>
      </c>
      <c r="C714" s="110" t="s">
        <v>589</v>
      </c>
      <c r="D714" s="109"/>
      <c r="E714" s="110" t="s">
        <v>42</v>
      </c>
      <c r="F714" s="110" t="s">
        <v>1284</v>
      </c>
      <c r="G714" s="111">
        <v>2283257</v>
      </c>
      <c r="H714" s="112">
        <v>891336</v>
      </c>
      <c r="I714" s="112">
        <v>1265952</v>
      </c>
      <c r="J714" s="112">
        <v>125969</v>
      </c>
      <c r="K714" s="112">
        <v>0</v>
      </c>
      <c r="L714" s="112">
        <v>0</v>
      </c>
      <c r="M714" s="112">
        <v>0</v>
      </c>
      <c r="N714" s="112">
        <v>0</v>
      </c>
      <c r="O714" s="112">
        <v>0</v>
      </c>
    </row>
    <row r="715" ht="13.5" customHeight="1" spans="1:15">
      <c r="A715" s="110" t="s">
        <v>585</v>
      </c>
      <c r="B715" s="110" t="s">
        <v>587</v>
      </c>
      <c r="C715" s="110" t="s">
        <v>589</v>
      </c>
      <c r="D715" s="109"/>
      <c r="E715" s="110" t="s">
        <v>42</v>
      </c>
      <c r="F715" s="110" t="s">
        <v>1285</v>
      </c>
      <c r="G715" s="111">
        <v>111591</v>
      </c>
      <c r="H715" s="112">
        <v>0</v>
      </c>
      <c r="I715" s="112">
        <v>0</v>
      </c>
      <c r="J715" s="112">
        <v>0</v>
      </c>
      <c r="K715" s="112">
        <v>0</v>
      </c>
      <c r="L715" s="112">
        <v>0</v>
      </c>
      <c r="M715" s="112">
        <v>0</v>
      </c>
      <c r="N715" s="112">
        <v>0</v>
      </c>
      <c r="O715" s="112">
        <v>111591</v>
      </c>
    </row>
    <row r="716" ht="13.5" customHeight="1" spans="1:15">
      <c r="A716" s="109"/>
      <c r="B716" s="109"/>
      <c r="C716" s="109"/>
      <c r="D716" s="110" t="s">
        <v>244</v>
      </c>
      <c r="E716" s="110" t="s">
        <v>864</v>
      </c>
      <c r="F716" s="109"/>
      <c r="G716" s="111">
        <v>2724703.96</v>
      </c>
      <c r="H716" s="112">
        <v>706032</v>
      </c>
      <c r="I716" s="112">
        <v>968892</v>
      </c>
      <c r="J716" s="112">
        <v>0</v>
      </c>
      <c r="K716" s="112">
        <v>487119.96</v>
      </c>
      <c r="L716" s="112">
        <v>0</v>
      </c>
      <c r="M716" s="112">
        <v>0</v>
      </c>
      <c r="N716" s="112">
        <v>0</v>
      </c>
      <c r="O716" s="112">
        <v>562660</v>
      </c>
    </row>
    <row r="717" ht="13.5" customHeight="1" spans="1:15">
      <c r="A717" s="109"/>
      <c r="B717" s="109"/>
      <c r="C717" s="109"/>
      <c r="D717" s="110" t="s">
        <v>865</v>
      </c>
      <c r="E717" s="110" t="s">
        <v>466</v>
      </c>
      <c r="F717" s="109"/>
      <c r="G717" s="111">
        <v>2724703.96</v>
      </c>
      <c r="H717" s="112">
        <v>706032</v>
      </c>
      <c r="I717" s="112">
        <v>968892</v>
      </c>
      <c r="J717" s="112">
        <v>0</v>
      </c>
      <c r="K717" s="112">
        <v>487119.96</v>
      </c>
      <c r="L717" s="112">
        <v>0</v>
      </c>
      <c r="M717" s="112">
        <v>0</v>
      </c>
      <c r="N717" s="112">
        <v>0</v>
      </c>
      <c r="O717" s="112">
        <v>562660</v>
      </c>
    </row>
    <row r="718" ht="13.5" customHeight="1" spans="1:15">
      <c r="A718" s="110" t="s">
        <v>344</v>
      </c>
      <c r="B718" s="109"/>
      <c r="C718" s="109"/>
      <c r="D718" s="109"/>
      <c r="E718" s="110" t="s">
        <v>345</v>
      </c>
      <c r="F718" s="109"/>
      <c r="G718" s="111">
        <v>352742.04</v>
      </c>
      <c r="H718" s="112">
        <v>0</v>
      </c>
      <c r="I718" s="112">
        <v>0</v>
      </c>
      <c r="J718" s="112">
        <v>0</v>
      </c>
      <c r="K718" s="112">
        <v>352742.04</v>
      </c>
      <c r="L718" s="112">
        <v>0</v>
      </c>
      <c r="M718" s="112">
        <v>0</v>
      </c>
      <c r="N718" s="112">
        <v>0</v>
      </c>
      <c r="O718" s="112">
        <v>0</v>
      </c>
    </row>
    <row r="719" ht="13.5" customHeight="1" spans="1:15">
      <c r="A719" s="109"/>
      <c r="B719" s="110" t="s">
        <v>460</v>
      </c>
      <c r="C719" s="109"/>
      <c r="D719" s="109"/>
      <c r="E719" s="110" t="s">
        <v>369</v>
      </c>
      <c r="F719" s="109"/>
      <c r="G719" s="111">
        <v>335944.8</v>
      </c>
      <c r="H719" s="112">
        <v>0</v>
      </c>
      <c r="I719" s="112">
        <v>0</v>
      </c>
      <c r="J719" s="112">
        <v>0</v>
      </c>
      <c r="K719" s="112">
        <v>335944.8</v>
      </c>
      <c r="L719" s="112">
        <v>0</v>
      </c>
      <c r="M719" s="112">
        <v>0</v>
      </c>
      <c r="N719" s="112">
        <v>0</v>
      </c>
      <c r="O719" s="112">
        <v>0</v>
      </c>
    </row>
    <row r="720" ht="13.5" customHeight="1" spans="1:15">
      <c r="A720" s="110" t="s">
        <v>344</v>
      </c>
      <c r="B720" s="110" t="s">
        <v>460</v>
      </c>
      <c r="C720" s="110" t="s">
        <v>463</v>
      </c>
      <c r="D720" s="109"/>
      <c r="E720" s="110" t="s">
        <v>464</v>
      </c>
      <c r="F720" s="110" t="s">
        <v>1286</v>
      </c>
      <c r="G720" s="111">
        <v>335944.8</v>
      </c>
      <c r="H720" s="112">
        <v>0</v>
      </c>
      <c r="I720" s="112">
        <v>0</v>
      </c>
      <c r="J720" s="112">
        <v>0</v>
      </c>
      <c r="K720" s="112">
        <v>335944.8</v>
      </c>
      <c r="L720" s="112">
        <v>0</v>
      </c>
      <c r="M720" s="112">
        <v>0</v>
      </c>
      <c r="N720" s="112">
        <v>0</v>
      </c>
      <c r="O720" s="112">
        <v>0</v>
      </c>
    </row>
    <row r="721" ht="13.5" customHeight="1" spans="1:15">
      <c r="A721" s="109"/>
      <c r="B721" s="110" t="s">
        <v>494</v>
      </c>
      <c r="C721" s="109"/>
      <c r="D721" s="109"/>
      <c r="E721" s="110" t="s">
        <v>495</v>
      </c>
      <c r="F721" s="109"/>
      <c r="G721" s="111">
        <v>16797.24</v>
      </c>
      <c r="H721" s="112">
        <v>0</v>
      </c>
      <c r="I721" s="112">
        <v>0</v>
      </c>
      <c r="J721" s="112">
        <v>0</v>
      </c>
      <c r="K721" s="112">
        <v>16797.24</v>
      </c>
      <c r="L721" s="112">
        <v>0</v>
      </c>
      <c r="M721" s="112">
        <v>0</v>
      </c>
      <c r="N721" s="112">
        <v>0</v>
      </c>
      <c r="O721" s="112">
        <v>0</v>
      </c>
    </row>
    <row r="722" ht="13.5" customHeight="1" spans="1:15">
      <c r="A722" s="110" t="s">
        <v>344</v>
      </c>
      <c r="B722" s="110" t="s">
        <v>494</v>
      </c>
      <c r="C722" s="110" t="s">
        <v>496</v>
      </c>
      <c r="D722" s="109"/>
      <c r="E722" s="110" t="s">
        <v>497</v>
      </c>
      <c r="F722" s="110" t="s">
        <v>1287</v>
      </c>
      <c r="G722" s="111">
        <v>8398.62</v>
      </c>
      <c r="H722" s="112">
        <v>0</v>
      </c>
      <c r="I722" s="112">
        <v>0</v>
      </c>
      <c r="J722" s="112">
        <v>0</v>
      </c>
      <c r="K722" s="112">
        <v>8398.62</v>
      </c>
      <c r="L722" s="112">
        <v>0</v>
      </c>
      <c r="M722" s="112">
        <v>0</v>
      </c>
      <c r="N722" s="112">
        <v>0</v>
      </c>
      <c r="O722" s="112">
        <v>0</v>
      </c>
    </row>
    <row r="723" ht="13.5" customHeight="1" spans="1:15">
      <c r="A723" s="110" t="s">
        <v>344</v>
      </c>
      <c r="B723" s="110" t="s">
        <v>494</v>
      </c>
      <c r="C723" s="110" t="s">
        <v>498</v>
      </c>
      <c r="D723" s="109"/>
      <c r="E723" s="110" t="s">
        <v>371</v>
      </c>
      <c r="F723" s="110" t="s">
        <v>1288</v>
      </c>
      <c r="G723" s="111">
        <v>8398.62</v>
      </c>
      <c r="H723" s="112">
        <v>0</v>
      </c>
      <c r="I723" s="112">
        <v>0</v>
      </c>
      <c r="J723" s="112">
        <v>0</v>
      </c>
      <c r="K723" s="112">
        <v>8398.62</v>
      </c>
      <c r="L723" s="112">
        <v>0</v>
      </c>
      <c r="M723" s="112">
        <v>0</v>
      </c>
      <c r="N723" s="112">
        <v>0</v>
      </c>
      <c r="O723" s="112">
        <v>0</v>
      </c>
    </row>
    <row r="724" ht="13.5" customHeight="1" spans="1:15">
      <c r="A724" s="110" t="s">
        <v>506</v>
      </c>
      <c r="B724" s="109"/>
      <c r="C724" s="109"/>
      <c r="D724" s="109"/>
      <c r="E724" s="110" t="s">
        <v>507</v>
      </c>
      <c r="F724" s="109"/>
      <c r="G724" s="111">
        <v>134377.92</v>
      </c>
      <c r="H724" s="112">
        <v>0</v>
      </c>
      <c r="I724" s="112">
        <v>0</v>
      </c>
      <c r="J724" s="112">
        <v>0</v>
      </c>
      <c r="K724" s="112">
        <v>134377.92</v>
      </c>
      <c r="L724" s="112">
        <v>0</v>
      </c>
      <c r="M724" s="112">
        <v>0</v>
      </c>
      <c r="N724" s="112">
        <v>0</v>
      </c>
      <c r="O724" s="112">
        <v>0</v>
      </c>
    </row>
    <row r="725" ht="13.5" customHeight="1" spans="1:15">
      <c r="A725" s="109"/>
      <c r="B725" s="110" t="s">
        <v>552</v>
      </c>
      <c r="C725" s="109"/>
      <c r="D725" s="109"/>
      <c r="E725" s="110" t="s">
        <v>553</v>
      </c>
      <c r="F725" s="109"/>
      <c r="G725" s="111">
        <v>134377.92</v>
      </c>
      <c r="H725" s="112">
        <v>0</v>
      </c>
      <c r="I725" s="112">
        <v>0</v>
      </c>
      <c r="J725" s="112">
        <v>0</v>
      </c>
      <c r="K725" s="112">
        <v>134377.92</v>
      </c>
      <c r="L725" s="112">
        <v>0</v>
      </c>
      <c r="M725" s="112">
        <v>0</v>
      </c>
      <c r="N725" s="112">
        <v>0</v>
      </c>
      <c r="O725" s="112">
        <v>0</v>
      </c>
    </row>
    <row r="726" ht="13.5" customHeight="1" spans="1:15">
      <c r="A726" s="110" t="s">
        <v>506</v>
      </c>
      <c r="B726" s="110" t="s">
        <v>552</v>
      </c>
      <c r="C726" s="110" t="s">
        <v>560</v>
      </c>
      <c r="D726" s="109"/>
      <c r="E726" s="110" t="s">
        <v>561</v>
      </c>
      <c r="F726" s="110" t="s">
        <v>1314</v>
      </c>
      <c r="G726" s="111">
        <v>134377.92</v>
      </c>
      <c r="H726" s="112">
        <v>0</v>
      </c>
      <c r="I726" s="112">
        <v>0</v>
      </c>
      <c r="J726" s="112">
        <v>0</v>
      </c>
      <c r="K726" s="112">
        <v>134377.92</v>
      </c>
      <c r="L726" s="112">
        <v>0</v>
      </c>
      <c r="M726" s="112">
        <v>0</v>
      </c>
      <c r="N726" s="112">
        <v>0</v>
      </c>
      <c r="O726" s="112">
        <v>0</v>
      </c>
    </row>
    <row r="727" ht="13.5" customHeight="1" spans="1:15">
      <c r="A727" s="110" t="s">
        <v>699</v>
      </c>
      <c r="B727" s="109"/>
      <c r="C727" s="109"/>
      <c r="D727" s="109"/>
      <c r="E727" s="110" t="s">
        <v>700</v>
      </c>
      <c r="F727" s="109"/>
      <c r="G727" s="111">
        <v>2237584</v>
      </c>
      <c r="H727" s="112">
        <v>706032</v>
      </c>
      <c r="I727" s="112">
        <v>968892</v>
      </c>
      <c r="J727" s="112">
        <v>0</v>
      </c>
      <c r="K727" s="112">
        <v>0</v>
      </c>
      <c r="L727" s="112">
        <v>0</v>
      </c>
      <c r="M727" s="112">
        <v>0</v>
      </c>
      <c r="N727" s="112">
        <v>0</v>
      </c>
      <c r="O727" s="112">
        <v>562660</v>
      </c>
    </row>
    <row r="728" ht="13.5" customHeight="1" spans="1:15">
      <c r="A728" s="109"/>
      <c r="B728" s="110" t="s">
        <v>701</v>
      </c>
      <c r="C728" s="109"/>
      <c r="D728" s="109"/>
      <c r="E728" s="110" t="s">
        <v>702</v>
      </c>
      <c r="F728" s="109"/>
      <c r="G728" s="111">
        <v>2237584</v>
      </c>
      <c r="H728" s="112">
        <v>706032</v>
      </c>
      <c r="I728" s="112">
        <v>968892</v>
      </c>
      <c r="J728" s="112">
        <v>0</v>
      </c>
      <c r="K728" s="112">
        <v>0</v>
      </c>
      <c r="L728" s="112">
        <v>0</v>
      </c>
      <c r="M728" s="112">
        <v>0</v>
      </c>
      <c r="N728" s="112">
        <v>0</v>
      </c>
      <c r="O728" s="112">
        <v>562660</v>
      </c>
    </row>
    <row r="729" ht="13.5" customHeight="1" spans="1:15">
      <c r="A729" s="110" t="s">
        <v>699</v>
      </c>
      <c r="B729" s="110" t="s">
        <v>701</v>
      </c>
      <c r="C729" s="110" t="s">
        <v>703</v>
      </c>
      <c r="D729" s="109"/>
      <c r="E729" s="110" t="s">
        <v>42</v>
      </c>
      <c r="F729" s="110" t="s">
        <v>1276</v>
      </c>
      <c r="G729" s="111">
        <v>706032</v>
      </c>
      <c r="H729" s="112">
        <v>706032</v>
      </c>
      <c r="I729" s="112">
        <v>0</v>
      </c>
      <c r="J729" s="112">
        <v>0</v>
      </c>
      <c r="K729" s="112">
        <v>0</v>
      </c>
      <c r="L729" s="112">
        <v>0</v>
      </c>
      <c r="M729" s="112">
        <v>0</v>
      </c>
      <c r="N729" s="112">
        <v>0</v>
      </c>
      <c r="O729" s="112">
        <v>0</v>
      </c>
    </row>
    <row r="730" ht="13.5" customHeight="1" spans="1:15">
      <c r="A730" s="110" t="s">
        <v>699</v>
      </c>
      <c r="B730" s="110" t="s">
        <v>701</v>
      </c>
      <c r="C730" s="110" t="s">
        <v>703</v>
      </c>
      <c r="D730" s="109"/>
      <c r="E730" s="110" t="s">
        <v>42</v>
      </c>
      <c r="F730" s="110" t="s">
        <v>1277</v>
      </c>
      <c r="G730" s="111">
        <v>968892</v>
      </c>
      <c r="H730" s="112">
        <v>0</v>
      </c>
      <c r="I730" s="112">
        <v>968892</v>
      </c>
      <c r="J730" s="112">
        <v>0</v>
      </c>
      <c r="K730" s="112">
        <v>0</v>
      </c>
      <c r="L730" s="112">
        <v>0</v>
      </c>
      <c r="M730" s="112">
        <v>0</v>
      </c>
      <c r="N730" s="112">
        <v>0</v>
      </c>
      <c r="O730" s="112">
        <v>0</v>
      </c>
    </row>
    <row r="731" ht="13.5" customHeight="1" spans="1:15">
      <c r="A731" s="110" t="s">
        <v>699</v>
      </c>
      <c r="B731" s="110" t="s">
        <v>701</v>
      </c>
      <c r="C731" s="110" t="s">
        <v>703</v>
      </c>
      <c r="D731" s="109"/>
      <c r="E731" s="110" t="s">
        <v>42</v>
      </c>
      <c r="F731" s="110" t="s">
        <v>1282</v>
      </c>
      <c r="G731" s="111">
        <v>480000</v>
      </c>
      <c r="H731" s="112">
        <v>0</v>
      </c>
      <c r="I731" s="112">
        <v>0</v>
      </c>
      <c r="J731" s="112">
        <v>0</v>
      </c>
      <c r="K731" s="112">
        <v>0</v>
      </c>
      <c r="L731" s="112">
        <v>0</v>
      </c>
      <c r="M731" s="112">
        <v>0</v>
      </c>
      <c r="N731" s="112">
        <v>0</v>
      </c>
      <c r="O731" s="112">
        <v>480000</v>
      </c>
    </row>
    <row r="732" ht="13.5" customHeight="1" spans="1:15">
      <c r="A732" s="110" t="s">
        <v>699</v>
      </c>
      <c r="B732" s="110" t="s">
        <v>701</v>
      </c>
      <c r="C732" s="110" t="s">
        <v>703</v>
      </c>
      <c r="D732" s="109"/>
      <c r="E732" s="110" t="s">
        <v>42</v>
      </c>
      <c r="F732" s="110" t="s">
        <v>1285</v>
      </c>
      <c r="G732" s="111">
        <v>82660</v>
      </c>
      <c r="H732" s="112">
        <v>0</v>
      </c>
      <c r="I732" s="112">
        <v>0</v>
      </c>
      <c r="J732" s="112">
        <v>0</v>
      </c>
      <c r="K732" s="112">
        <v>0</v>
      </c>
      <c r="L732" s="112">
        <v>0</v>
      </c>
      <c r="M732" s="112">
        <v>0</v>
      </c>
      <c r="N732" s="112">
        <v>0</v>
      </c>
      <c r="O732" s="112">
        <v>82660</v>
      </c>
    </row>
    <row r="733" ht="13.5" customHeight="1" spans="1:15">
      <c r="A733" s="109"/>
      <c r="B733" s="109"/>
      <c r="C733" s="109"/>
      <c r="D733" s="110" t="s">
        <v>294</v>
      </c>
      <c r="E733" s="110" t="s">
        <v>866</v>
      </c>
      <c r="F733" s="109"/>
      <c r="G733" s="111">
        <v>5176318.6</v>
      </c>
      <c r="H733" s="112">
        <v>833748</v>
      </c>
      <c r="I733" s="112">
        <v>1172124</v>
      </c>
      <c r="J733" s="112">
        <v>89669</v>
      </c>
      <c r="K733" s="112">
        <v>1040232.6</v>
      </c>
      <c r="L733" s="112">
        <v>0</v>
      </c>
      <c r="M733" s="112">
        <v>0</v>
      </c>
      <c r="N733" s="112">
        <v>0</v>
      </c>
      <c r="O733" s="112">
        <v>2040545</v>
      </c>
    </row>
    <row r="734" ht="13.5" customHeight="1" spans="1:15">
      <c r="A734" s="109"/>
      <c r="B734" s="109"/>
      <c r="C734" s="109"/>
      <c r="D734" s="110" t="s">
        <v>867</v>
      </c>
      <c r="E734" s="110" t="s">
        <v>467</v>
      </c>
      <c r="F734" s="109"/>
      <c r="G734" s="111">
        <v>5176318.6</v>
      </c>
      <c r="H734" s="112">
        <v>833748</v>
      </c>
      <c r="I734" s="112">
        <v>1172124</v>
      </c>
      <c r="J734" s="112">
        <v>89669</v>
      </c>
      <c r="K734" s="112">
        <v>1040232.6</v>
      </c>
      <c r="L734" s="112">
        <v>0</v>
      </c>
      <c r="M734" s="112">
        <v>0</v>
      </c>
      <c r="N734" s="112">
        <v>0</v>
      </c>
      <c r="O734" s="112">
        <v>2040545</v>
      </c>
    </row>
    <row r="735" ht="13.5" customHeight="1" spans="1:15">
      <c r="A735" s="110" t="s">
        <v>344</v>
      </c>
      <c r="B735" s="109"/>
      <c r="C735" s="109"/>
      <c r="D735" s="109"/>
      <c r="E735" s="110" t="s">
        <v>345</v>
      </c>
      <c r="F735" s="109"/>
      <c r="G735" s="111">
        <v>1040232.6</v>
      </c>
      <c r="H735" s="112">
        <v>0</v>
      </c>
      <c r="I735" s="112">
        <v>0</v>
      </c>
      <c r="J735" s="112">
        <v>0</v>
      </c>
      <c r="K735" s="112">
        <v>1040232.6</v>
      </c>
      <c r="L735" s="112">
        <v>0</v>
      </c>
      <c r="M735" s="112">
        <v>0</v>
      </c>
      <c r="N735" s="112">
        <v>0</v>
      </c>
      <c r="O735" s="112">
        <v>0</v>
      </c>
    </row>
    <row r="736" ht="13.5" customHeight="1" spans="1:15">
      <c r="A736" s="109"/>
      <c r="B736" s="110" t="s">
        <v>460</v>
      </c>
      <c r="C736" s="109"/>
      <c r="D736" s="109"/>
      <c r="E736" s="110" t="s">
        <v>369</v>
      </c>
      <c r="F736" s="109"/>
      <c r="G736" s="111">
        <v>1017494.4</v>
      </c>
      <c r="H736" s="112">
        <v>0</v>
      </c>
      <c r="I736" s="112">
        <v>0</v>
      </c>
      <c r="J736" s="112">
        <v>0</v>
      </c>
      <c r="K736" s="112">
        <v>1017494.4</v>
      </c>
      <c r="L736" s="112">
        <v>0</v>
      </c>
      <c r="M736" s="112">
        <v>0</v>
      </c>
      <c r="N736" s="112">
        <v>0</v>
      </c>
      <c r="O736" s="112">
        <v>0</v>
      </c>
    </row>
    <row r="737" ht="13.5" customHeight="1" spans="1:15">
      <c r="A737" s="110" t="s">
        <v>344</v>
      </c>
      <c r="B737" s="110" t="s">
        <v>460</v>
      </c>
      <c r="C737" s="110" t="s">
        <v>463</v>
      </c>
      <c r="D737" s="109"/>
      <c r="E737" s="110" t="s">
        <v>464</v>
      </c>
      <c r="F737" s="110" t="s">
        <v>1286</v>
      </c>
      <c r="G737" s="111">
        <v>401174.4</v>
      </c>
      <c r="H737" s="112">
        <v>0</v>
      </c>
      <c r="I737" s="112">
        <v>0</v>
      </c>
      <c r="J737" s="112">
        <v>0</v>
      </c>
      <c r="K737" s="112">
        <v>401174.4</v>
      </c>
      <c r="L737" s="112">
        <v>0</v>
      </c>
      <c r="M737" s="112">
        <v>0</v>
      </c>
      <c r="N737" s="112">
        <v>0</v>
      </c>
      <c r="O737" s="112">
        <v>0</v>
      </c>
    </row>
    <row r="738" ht="13.5" customHeight="1" spans="1:15">
      <c r="A738" s="110" t="s">
        <v>344</v>
      </c>
      <c r="B738" s="110" t="s">
        <v>460</v>
      </c>
      <c r="C738" s="110" t="s">
        <v>463</v>
      </c>
      <c r="D738" s="109"/>
      <c r="E738" s="110" t="s">
        <v>464</v>
      </c>
      <c r="F738" s="110" t="s">
        <v>1315</v>
      </c>
      <c r="G738" s="111">
        <v>616320</v>
      </c>
      <c r="H738" s="112">
        <v>0</v>
      </c>
      <c r="I738" s="112">
        <v>0</v>
      </c>
      <c r="J738" s="112">
        <v>0</v>
      </c>
      <c r="K738" s="112">
        <v>616320</v>
      </c>
      <c r="L738" s="112">
        <v>0</v>
      </c>
      <c r="M738" s="112">
        <v>0</v>
      </c>
      <c r="N738" s="112">
        <v>0</v>
      </c>
      <c r="O738" s="112">
        <v>0</v>
      </c>
    </row>
    <row r="739" ht="13.5" customHeight="1" spans="1:15">
      <c r="A739" s="109"/>
      <c r="B739" s="110" t="s">
        <v>494</v>
      </c>
      <c r="C739" s="109"/>
      <c r="D739" s="109"/>
      <c r="E739" s="110" t="s">
        <v>495</v>
      </c>
      <c r="F739" s="109"/>
      <c r="G739" s="111">
        <v>22738.2</v>
      </c>
      <c r="H739" s="112">
        <v>0</v>
      </c>
      <c r="I739" s="112">
        <v>0</v>
      </c>
      <c r="J739" s="112">
        <v>0</v>
      </c>
      <c r="K739" s="112">
        <v>22738.2</v>
      </c>
      <c r="L739" s="112">
        <v>0</v>
      </c>
      <c r="M739" s="112">
        <v>0</v>
      </c>
      <c r="N739" s="112">
        <v>0</v>
      </c>
      <c r="O739" s="112">
        <v>0</v>
      </c>
    </row>
    <row r="740" ht="13.5" customHeight="1" spans="1:15">
      <c r="A740" s="110" t="s">
        <v>344</v>
      </c>
      <c r="B740" s="110" t="s">
        <v>494</v>
      </c>
      <c r="C740" s="110" t="s">
        <v>496</v>
      </c>
      <c r="D740" s="109"/>
      <c r="E740" s="110" t="s">
        <v>497</v>
      </c>
      <c r="F740" s="110" t="s">
        <v>1287</v>
      </c>
      <c r="G740" s="111">
        <v>2679.48</v>
      </c>
      <c r="H740" s="112">
        <v>0</v>
      </c>
      <c r="I740" s="112">
        <v>0</v>
      </c>
      <c r="J740" s="112">
        <v>0</v>
      </c>
      <c r="K740" s="112">
        <v>2679.48</v>
      </c>
      <c r="L740" s="112">
        <v>0</v>
      </c>
      <c r="M740" s="112">
        <v>0</v>
      </c>
      <c r="N740" s="112">
        <v>0</v>
      </c>
      <c r="O740" s="112">
        <v>0</v>
      </c>
    </row>
    <row r="741" ht="13.5" customHeight="1" spans="1:15">
      <c r="A741" s="110" t="s">
        <v>344</v>
      </c>
      <c r="B741" s="110" t="s">
        <v>494</v>
      </c>
      <c r="C741" s="110" t="s">
        <v>498</v>
      </c>
      <c r="D741" s="109"/>
      <c r="E741" s="110" t="s">
        <v>371</v>
      </c>
      <c r="F741" s="110" t="s">
        <v>1288</v>
      </c>
      <c r="G741" s="111">
        <v>20058.72</v>
      </c>
      <c r="H741" s="112">
        <v>0</v>
      </c>
      <c r="I741" s="112">
        <v>0</v>
      </c>
      <c r="J741" s="112">
        <v>0</v>
      </c>
      <c r="K741" s="112">
        <v>20058.72</v>
      </c>
      <c r="L741" s="112">
        <v>0</v>
      </c>
      <c r="M741" s="112">
        <v>0</v>
      </c>
      <c r="N741" s="112">
        <v>0</v>
      </c>
      <c r="O741" s="112">
        <v>0</v>
      </c>
    </row>
    <row r="742" ht="13.5" customHeight="1" spans="1:15">
      <c r="A742" s="110" t="s">
        <v>585</v>
      </c>
      <c r="B742" s="109"/>
      <c r="C742" s="109"/>
      <c r="D742" s="109"/>
      <c r="E742" s="110" t="s">
        <v>586</v>
      </c>
      <c r="F742" s="109"/>
      <c r="G742" s="111">
        <v>4136086</v>
      </c>
      <c r="H742" s="112">
        <v>833748</v>
      </c>
      <c r="I742" s="112">
        <v>1172124</v>
      </c>
      <c r="J742" s="112">
        <v>89669</v>
      </c>
      <c r="K742" s="112">
        <v>0</v>
      </c>
      <c r="L742" s="112">
        <v>0</v>
      </c>
      <c r="M742" s="112">
        <v>0</v>
      </c>
      <c r="N742" s="112">
        <v>0</v>
      </c>
      <c r="O742" s="112">
        <v>2040545</v>
      </c>
    </row>
    <row r="743" ht="13.5" customHeight="1" spans="1:15">
      <c r="A743" s="109"/>
      <c r="B743" s="110" t="s">
        <v>587</v>
      </c>
      <c r="C743" s="109"/>
      <c r="D743" s="109"/>
      <c r="E743" s="110" t="s">
        <v>588</v>
      </c>
      <c r="F743" s="109"/>
      <c r="G743" s="111">
        <v>4136086</v>
      </c>
      <c r="H743" s="112">
        <v>833748</v>
      </c>
      <c r="I743" s="112">
        <v>1172124</v>
      </c>
      <c r="J743" s="112">
        <v>89669</v>
      </c>
      <c r="K743" s="112">
        <v>0</v>
      </c>
      <c r="L743" s="112">
        <v>0</v>
      </c>
      <c r="M743" s="112">
        <v>0</v>
      </c>
      <c r="N743" s="112">
        <v>0</v>
      </c>
      <c r="O743" s="112">
        <v>2040545</v>
      </c>
    </row>
    <row r="744" ht="13.5" customHeight="1" spans="1:15">
      <c r="A744" s="110" t="s">
        <v>585</v>
      </c>
      <c r="B744" s="110" t="s">
        <v>587</v>
      </c>
      <c r="C744" s="110" t="s">
        <v>589</v>
      </c>
      <c r="D744" s="109"/>
      <c r="E744" s="110" t="s">
        <v>42</v>
      </c>
      <c r="F744" s="110" t="s">
        <v>1283</v>
      </c>
      <c r="G744" s="111">
        <v>900</v>
      </c>
      <c r="H744" s="112">
        <v>0</v>
      </c>
      <c r="I744" s="112">
        <v>0</v>
      </c>
      <c r="J744" s="112">
        <v>0</v>
      </c>
      <c r="K744" s="112">
        <v>0</v>
      </c>
      <c r="L744" s="112">
        <v>0</v>
      </c>
      <c r="M744" s="112">
        <v>0</v>
      </c>
      <c r="N744" s="112">
        <v>0</v>
      </c>
      <c r="O744" s="112">
        <v>900</v>
      </c>
    </row>
    <row r="745" ht="13.5" customHeight="1" spans="1:15">
      <c r="A745" s="110" t="s">
        <v>585</v>
      </c>
      <c r="B745" s="110" t="s">
        <v>587</v>
      </c>
      <c r="C745" s="110" t="s">
        <v>589</v>
      </c>
      <c r="D745" s="109"/>
      <c r="E745" s="110" t="s">
        <v>42</v>
      </c>
      <c r="F745" s="110" t="s">
        <v>1292</v>
      </c>
      <c r="G745" s="111">
        <v>600000</v>
      </c>
      <c r="H745" s="112">
        <v>0</v>
      </c>
      <c r="I745" s="112">
        <v>0</v>
      </c>
      <c r="J745" s="112">
        <v>0</v>
      </c>
      <c r="K745" s="112">
        <v>0</v>
      </c>
      <c r="L745" s="112">
        <v>0</v>
      </c>
      <c r="M745" s="112">
        <v>0</v>
      </c>
      <c r="N745" s="112">
        <v>0</v>
      </c>
      <c r="O745" s="112">
        <v>600000</v>
      </c>
    </row>
    <row r="746" ht="13.5" customHeight="1" spans="1:15">
      <c r="A746" s="110" t="s">
        <v>585</v>
      </c>
      <c r="B746" s="110" t="s">
        <v>587</v>
      </c>
      <c r="C746" s="110" t="s">
        <v>589</v>
      </c>
      <c r="D746" s="109"/>
      <c r="E746" s="110" t="s">
        <v>42</v>
      </c>
      <c r="F746" s="110" t="s">
        <v>1290</v>
      </c>
      <c r="G746" s="111">
        <v>1336320</v>
      </c>
      <c r="H746" s="112">
        <v>0</v>
      </c>
      <c r="I746" s="112">
        <v>0</v>
      </c>
      <c r="J746" s="112">
        <v>0</v>
      </c>
      <c r="K746" s="112">
        <v>0</v>
      </c>
      <c r="L746" s="112">
        <v>0</v>
      </c>
      <c r="M746" s="112">
        <v>0</v>
      </c>
      <c r="N746" s="112">
        <v>0</v>
      </c>
      <c r="O746" s="112">
        <v>1336320</v>
      </c>
    </row>
    <row r="747" ht="13.5" customHeight="1" spans="1:15">
      <c r="A747" s="110" t="s">
        <v>585</v>
      </c>
      <c r="B747" s="110" t="s">
        <v>587</v>
      </c>
      <c r="C747" s="110" t="s">
        <v>589</v>
      </c>
      <c r="D747" s="109"/>
      <c r="E747" s="110" t="s">
        <v>42</v>
      </c>
      <c r="F747" s="110" t="s">
        <v>1284</v>
      </c>
      <c r="G747" s="111">
        <v>2095541</v>
      </c>
      <c r="H747" s="112">
        <v>833748</v>
      </c>
      <c r="I747" s="112">
        <v>1172124</v>
      </c>
      <c r="J747" s="112">
        <v>89669</v>
      </c>
      <c r="K747" s="112">
        <v>0</v>
      </c>
      <c r="L747" s="112">
        <v>0</v>
      </c>
      <c r="M747" s="112">
        <v>0</v>
      </c>
      <c r="N747" s="112">
        <v>0</v>
      </c>
      <c r="O747" s="112">
        <v>0</v>
      </c>
    </row>
    <row r="748" ht="13.5" customHeight="1" spans="1:15">
      <c r="A748" s="110" t="s">
        <v>585</v>
      </c>
      <c r="B748" s="110" t="s">
        <v>587</v>
      </c>
      <c r="C748" s="110" t="s">
        <v>589</v>
      </c>
      <c r="D748" s="109"/>
      <c r="E748" s="110" t="s">
        <v>42</v>
      </c>
      <c r="F748" s="110" t="s">
        <v>1285</v>
      </c>
      <c r="G748" s="111">
        <v>103325</v>
      </c>
      <c r="H748" s="112">
        <v>0</v>
      </c>
      <c r="I748" s="112">
        <v>0</v>
      </c>
      <c r="J748" s="112">
        <v>0</v>
      </c>
      <c r="K748" s="112">
        <v>0</v>
      </c>
      <c r="L748" s="112">
        <v>0</v>
      </c>
      <c r="M748" s="112">
        <v>0</v>
      </c>
      <c r="N748" s="112">
        <v>0</v>
      </c>
      <c r="O748" s="112">
        <v>103325</v>
      </c>
    </row>
    <row r="749" ht="13.5" customHeight="1" spans="1:15">
      <c r="A749" s="109"/>
      <c r="B749" s="109"/>
      <c r="C749" s="109"/>
      <c r="D749" s="110" t="s">
        <v>315</v>
      </c>
      <c r="E749" s="110" t="s">
        <v>868</v>
      </c>
      <c r="F749" s="109"/>
      <c r="G749" s="111">
        <v>1060455.38</v>
      </c>
      <c r="H749" s="112">
        <v>340524</v>
      </c>
      <c r="I749" s="112">
        <v>165204</v>
      </c>
      <c r="J749" s="112">
        <v>0</v>
      </c>
      <c r="K749" s="112">
        <v>180289.38</v>
      </c>
      <c r="L749" s="112">
        <v>0</v>
      </c>
      <c r="M749" s="112">
        <v>0</v>
      </c>
      <c r="N749" s="112">
        <v>332748</v>
      </c>
      <c r="O749" s="112">
        <v>41690</v>
      </c>
    </row>
    <row r="750" ht="13.5" customHeight="1" spans="1:15">
      <c r="A750" s="109"/>
      <c r="B750" s="109"/>
      <c r="C750" s="109"/>
      <c r="D750" s="110" t="s">
        <v>869</v>
      </c>
      <c r="E750" s="110" t="s">
        <v>468</v>
      </c>
      <c r="F750" s="109"/>
      <c r="G750" s="111">
        <v>1060455.38</v>
      </c>
      <c r="H750" s="112">
        <v>340524</v>
      </c>
      <c r="I750" s="112">
        <v>165204</v>
      </c>
      <c r="J750" s="112">
        <v>0</v>
      </c>
      <c r="K750" s="112">
        <v>180289.38</v>
      </c>
      <c r="L750" s="112">
        <v>0</v>
      </c>
      <c r="M750" s="112">
        <v>0</v>
      </c>
      <c r="N750" s="112">
        <v>332748</v>
      </c>
      <c r="O750" s="112">
        <v>41690</v>
      </c>
    </row>
    <row r="751" ht="13.5" customHeight="1" spans="1:15">
      <c r="A751" s="110" t="s">
        <v>344</v>
      </c>
      <c r="B751" s="109"/>
      <c r="C751" s="109"/>
      <c r="D751" s="109"/>
      <c r="E751" s="110" t="s">
        <v>345</v>
      </c>
      <c r="F751" s="109"/>
      <c r="G751" s="111">
        <v>180289.38</v>
      </c>
      <c r="H751" s="112">
        <v>0</v>
      </c>
      <c r="I751" s="112">
        <v>0</v>
      </c>
      <c r="J751" s="112">
        <v>0</v>
      </c>
      <c r="K751" s="112">
        <v>180289.38</v>
      </c>
      <c r="L751" s="112">
        <v>0</v>
      </c>
      <c r="M751" s="112">
        <v>0</v>
      </c>
      <c r="N751" s="112">
        <v>0</v>
      </c>
      <c r="O751" s="112">
        <v>0</v>
      </c>
    </row>
    <row r="752" ht="13.5" customHeight="1" spans="1:15">
      <c r="A752" s="109"/>
      <c r="B752" s="110" t="s">
        <v>460</v>
      </c>
      <c r="C752" s="109"/>
      <c r="D752" s="109"/>
      <c r="E752" s="110" t="s">
        <v>369</v>
      </c>
      <c r="F752" s="109"/>
      <c r="G752" s="111">
        <v>167695.2</v>
      </c>
      <c r="H752" s="112">
        <v>0</v>
      </c>
      <c r="I752" s="112">
        <v>0</v>
      </c>
      <c r="J752" s="112">
        <v>0</v>
      </c>
      <c r="K752" s="112">
        <v>167695.2</v>
      </c>
      <c r="L752" s="112">
        <v>0</v>
      </c>
      <c r="M752" s="112">
        <v>0</v>
      </c>
      <c r="N752" s="112">
        <v>0</v>
      </c>
      <c r="O752" s="112">
        <v>0</v>
      </c>
    </row>
    <row r="753" ht="13.5" customHeight="1" spans="1:15">
      <c r="A753" s="110" t="s">
        <v>344</v>
      </c>
      <c r="B753" s="110" t="s">
        <v>460</v>
      </c>
      <c r="C753" s="110" t="s">
        <v>463</v>
      </c>
      <c r="D753" s="109"/>
      <c r="E753" s="110" t="s">
        <v>464</v>
      </c>
      <c r="F753" s="110" t="s">
        <v>1286</v>
      </c>
      <c r="G753" s="111">
        <v>167695.2</v>
      </c>
      <c r="H753" s="112">
        <v>0</v>
      </c>
      <c r="I753" s="112">
        <v>0</v>
      </c>
      <c r="J753" s="112">
        <v>0</v>
      </c>
      <c r="K753" s="112">
        <v>167695.2</v>
      </c>
      <c r="L753" s="112">
        <v>0</v>
      </c>
      <c r="M753" s="112">
        <v>0</v>
      </c>
      <c r="N753" s="112">
        <v>0</v>
      </c>
      <c r="O753" s="112">
        <v>0</v>
      </c>
    </row>
    <row r="754" ht="13.5" customHeight="1" spans="1:15">
      <c r="A754" s="109"/>
      <c r="B754" s="110" t="s">
        <v>494</v>
      </c>
      <c r="C754" s="109"/>
      <c r="D754" s="109"/>
      <c r="E754" s="110" t="s">
        <v>495</v>
      </c>
      <c r="F754" s="109"/>
      <c r="G754" s="111">
        <v>12594.18</v>
      </c>
      <c r="H754" s="112">
        <v>0</v>
      </c>
      <c r="I754" s="112">
        <v>0</v>
      </c>
      <c r="J754" s="112">
        <v>0</v>
      </c>
      <c r="K754" s="112">
        <v>12594.18</v>
      </c>
      <c r="L754" s="112">
        <v>0</v>
      </c>
      <c r="M754" s="112">
        <v>0</v>
      </c>
      <c r="N754" s="112">
        <v>0</v>
      </c>
      <c r="O754" s="112">
        <v>0</v>
      </c>
    </row>
    <row r="755" ht="13.5" customHeight="1" spans="1:15">
      <c r="A755" s="110" t="s">
        <v>344</v>
      </c>
      <c r="B755" s="110" t="s">
        <v>494</v>
      </c>
      <c r="C755" s="110" t="s">
        <v>496</v>
      </c>
      <c r="D755" s="109"/>
      <c r="E755" s="110" t="s">
        <v>497</v>
      </c>
      <c r="F755" s="110" t="s">
        <v>1287</v>
      </c>
      <c r="G755" s="111">
        <v>4194.18</v>
      </c>
      <c r="H755" s="112">
        <v>0</v>
      </c>
      <c r="I755" s="112">
        <v>0</v>
      </c>
      <c r="J755" s="112">
        <v>0</v>
      </c>
      <c r="K755" s="112">
        <v>4194.18</v>
      </c>
      <c r="L755" s="112">
        <v>0</v>
      </c>
      <c r="M755" s="112">
        <v>0</v>
      </c>
      <c r="N755" s="112">
        <v>0</v>
      </c>
      <c r="O755" s="112">
        <v>0</v>
      </c>
    </row>
    <row r="756" ht="13.5" customHeight="1" spans="1:15">
      <c r="A756" s="110" t="s">
        <v>344</v>
      </c>
      <c r="B756" s="110" t="s">
        <v>494</v>
      </c>
      <c r="C756" s="110" t="s">
        <v>498</v>
      </c>
      <c r="D756" s="109"/>
      <c r="E756" s="110" t="s">
        <v>371</v>
      </c>
      <c r="F756" s="110" t="s">
        <v>1288</v>
      </c>
      <c r="G756" s="111">
        <v>8400</v>
      </c>
      <c r="H756" s="112">
        <v>0</v>
      </c>
      <c r="I756" s="112">
        <v>0</v>
      </c>
      <c r="J756" s="112">
        <v>0</v>
      </c>
      <c r="K756" s="112">
        <v>8400</v>
      </c>
      <c r="L756" s="112">
        <v>0</v>
      </c>
      <c r="M756" s="112">
        <v>0</v>
      </c>
      <c r="N756" s="112">
        <v>0</v>
      </c>
      <c r="O756" s="112">
        <v>0</v>
      </c>
    </row>
    <row r="757" ht="13.5" customHeight="1" spans="1:15">
      <c r="A757" s="110" t="s">
        <v>585</v>
      </c>
      <c r="B757" s="109"/>
      <c r="C757" s="109"/>
      <c r="D757" s="109"/>
      <c r="E757" s="110" t="s">
        <v>586</v>
      </c>
      <c r="F757" s="109"/>
      <c r="G757" s="111">
        <v>880166</v>
      </c>
      <c r="H757" s="112">
        <v>340524</v>
      </c>
      <c r="I757" s="112">
        <v>165204</v>
      </c>
      <c r="J757" s="112">
        <v>0</v>
      </c>
      <c r="K757" s="112">
        <v>0</v>
      </c>
      <c r="L757" s="112">
        <v>0</v>
      </c>
      <c r="M757" s="112">
        <v>0</v>
      </c>
      <c r="N757" s="112">
        <v>332748</v>
      </c>
      <c r="O757" s="112">
        <v>41690</v>
      </c>
    </row>
    <row r="758" ht="13.5" customHeight="1" spans="1:15">
      <c r="A758" s="109"/>
      <c r="B758" s="110" t="s">
        <v>587</v>
      </c>
      <c r="C758" s="109"/>
      <c r="D758" s="109"/>
      <c r="E758" s="110" t="s">
        <v>588</v>
      </c>
      <c r="F758" s="109"/>
      <c r="G758" s="111">
        <v>880166</v>
      </c>
      <c r="H758" s="112">
        <v>340524</v>
      </c>
      <c r="I758" s="112">
        <v>165204</v>
      </c>
      <c r="J758" s="112">
        <v>0</v>
      </c>
      <c r="K758" s="112">
        <v>0</v>
      </c>
      <c r="L758" s="112">
        <v>0</v>
      </c>
      <c r="M758" s="112">
        <v>0</v>
      </c>
      <c r="N758" s="112">
        <v>332748</v>
      </c>
      <c r="O758" s="112">
        <v>41690</v>
      </c>
    </row>
    <row r="759" ht="13.5" customHeight="1" spans="1:15">
      <c r="A759" s="110" t="s">
        <v>585</v>
      </c>
      <c r="B759" s="110" t="s">
        <v>587</v>
      </c>
      <c r="C759" s="110" t="s">
        <v>589</v>
      </c>
      <c r="D759" s="109"/>
      <c r="E759" s="110" t="s">
        <v>42</v>
      </c>
      <c r="F759" s="110" t="s">
        <v>1291</v>
      </c>
      <c r="G759" s="111">
        <v>838836</v>
      </c>
      <c r="H759" s="112">
        <v>340524</v>
      </c>
      <c r="I759" s="112">
        <v>165204</v>
      </c>
      <c r="J759" s="112">
        <v>0</v>
      </c>
      <c r="K759" s="112">
        <v>0</v>
      </c>
      <c r="L759" s="112">
        <v>0</v>
      </c>
      <c r="M759" s="112">
        <v>0</v>
      </c>
      <c r="N759" s="112">
        <v>332748</v>
      </c>
      <c r="O759" s="112">
        <v>360</v>
      </c>
    </row>
    <row r="760" ht="13.5" customHeight="1" spans="1:15">
      <c r="A760" s="110" t="s">
        <v>585</v>
      </c>
      <c r="B760" s="110" t="s">
        <v>587</v>
      </c>
      <c r="C760" s="110" t="s">
        <v>589</v>
      </c>
      <c r="D760" s="109"/>
      <c r="E760" s="110" t="s">
        <v>42</v>
      </c>
      <c r="F760" s="110" t="s">
        <v>1285</v>
      </c>
      <c r="G760" s="111">
        <v>41330</v>
      </c>
      <c r="H760" s="112">
        <v>0</v>
      </c>
      <c r="I760" s="112">
        <v>0</v>
      </c>
      <c r="J760" s="112">
        <v>0</v>
      </c>
      <c r="K760" s="112">
        <v>0</v>
      </c>
      <c r="L760" s="112">
        <v>0</v>
      </c>
      <c r="M760" s="112">
        <v>0</v>
      </c>
      <c r="N760" s="112">
        <v>0</v>
      </c>
      <c r="O760" s="112">
        <v>41330</v>
      </c>
    </row>
    <row r="761" ht="13.5" customHeight="1" spans="1:15">
      <c r="A761" s="109"/>
      <c r="B761" s="109"/>
      <c r="C761" s="109"/>
      <c r="D761" s="110" t="s">
        <v>870</v>
      </c>
      <c r="E761" s="110" t="s">
        <v>871</v>
      </c>
      <c r="F761" s="109"/>
      <c r="G761" s="111">
        <v>9888849.61</v>
      </c>
      <c r="H761" s="112">
        <v>3263214</v>
      </c>
      <c r="I761" s="112">
        <v>2320932</v>
      </c>
      <c r="J761" s="112">
        <v>125606</v>
      </c>
      <c r="K761" s="112">
        <v>1584103.61</v>
      </c>
      <c r="L761" s="112">
        <v>0</v>
      </c>
      <c r="M761" s="112">
        <v>0</v>
      </c>
      <c r="N761" s="112">
        <v>1731570</v>
      </c>
      <c r="O761" s="112">
        <v>863424</v>
      </c>
    </row>
    <row r="762" ht="13.5" customHeight="1" spans="1:15">
      <c r="A762" s="109"/>
      <c r="B762" s="109"/>
      <c r="C762" s="109"/>
      <c r="D762" s="110" t="s">
        <v>872</v>
      </c>
      <c r="E762" s="110" t="s">
        <v>469</v>
      </c>
      <c r="F762" s="109"/>
      <c r="G762" s="111">
        <v>1537668.93</v>
      </c>
      <c r="H762" s="112">
        <v>490944</v>
      </c>
      <c r="I762" s="112">
        <v>679884</v>
      </c>
      <c r="J762" s="112">
        <v>97569</v>
      </c>
      <c r="K762" s="112">
        <v>215074.93</v>
      </c>
      <c r="L762" s="112">
        <v>0</v>
      </c>
      <c r="M762" s="112">
        <v>0</v>
      </c>
      <c r="N762" s="112">
        <v>0</v>
      </c>
      <c r="O762" s="112">
        <v>54197</v>
      </c>
    </row>
    <row r="763" ht="13.5" customHeight="1" spans="1:15">
      <c r="A763" s="110" t="s">
        <v>344</v>
      </c>
      <c r="B763" s="109"/>
      <c r="C763" s="109"/>
      <c r="D763" s="109"/>
      <c r="E763" s="110" t="s">
        <v>345</v>
      </c>
      <c r="F763" s="109"/>
      <c r="G763" s="111">
        <v>215074.93</v>
      </c>
      <c r="H763" s="112">
        <v>0</v>
      </c>
      <c r="I763" s="112">
        <v>0</v>
      </c>
      <c r="J763" s="112">
        <v>0</v>
      </c>
      <c r="K763" s="112">
        <v>215074.93</v>
      </c>
      <c r="L763" s="112">
        <v>0</v>
      </c>
      <c r="M763" s="112">
        <v>0</v>
      </c>
      <c r="N763" s="112">
        <v>0</v>
      </c>
      <c r="O763" s="112">
        <v>0</v>
      </c>
    </row>
    <row r="764" ht="13.5" customHeight="1" spans="1:15">
      <c r="A764" s="109"/>
      <c r="B764" s="110" t="s">
        <v>460</v>
      </c>
      <c r="C764" s="109"/>
      <c r="D764" s="109"/>
      <c r="E764" s="110" t="s">
        <v>369</v>
      </c>
      <c r="F764" s="109"/>
      <c r="G764" s="111">
        <v>204134.4</v>
      </c>
      <c r="H764" s="112">
        <v>0</v>
      </c>
      <c r="I764" s="112">
        <v>0</v>
      </c>
      <c r="J764" s="112">
        <v>0</v>
      </c>
      <c r="K764" s="112">
        <v>204134.4</v>
      </c>
      <c r="L764" s="112">
        <v>0</v>
      </c>
      <c r="M764" s="112">
        <v>0</v>
      </c>
      <c r="N764" s="112">
        <v>0</v>
      </c>
      <c r="O764" s="112">
        <v>0</v>
      </c>
    </row>
    <row r="765" ht="13.5" customHeight="1" spans="1:15">
      <c r="A765" s="110" t="s">
        <v>344</v>
      </c>
      <c r="B765" s="110" t="s">
        <v>460</v>
      </c>
      <c r="C765" s="110" t="s">
        <v>463</v>
      </c>
      <c r="D765" s="109"/>
      <c r="E765" s="110" t="s">
        <v>464</v>
      </c>
      <c r="F765" s="110" t="s">
        <v>1286</v>
      </c>
      <c r="G765" s="111">
        <v>204134.4</v>
      </c>
      <c r="H765" s="112">
        <v>0</v>
      </c>
      <c r="I765" s="112">
        <v>0</v>
      </c>
      <c r="J765" s="112">
        <v>0</v>
      </c>
      <c r="K765" s="112">
        <v>204134.4</v>
      </c>
      <c r="L765" s="112">
        <v>0</v>
      </c>
      <c r="M765" s="112">
        <v>0</v>
      </c>
      <c r="N765" s="112">
        <v>0</v>
      </c>
      <c r="O765" s="112">
        <v>0</v>
      </c>
    </row>
    <row r="766" ht="13.5" customHeight="1" spans="1:15">
      <c r="A766" s="109"/>
      <c r="B766" s="110" t="s">
        <v>494</v>
      </c>
      <c r="C766" s="109"/>
      <c r="D766" s="109"/>
      <c r="E766" s="110" t="s">
        <v>495</v>
      </c>
      <c r="F766" s="109"/>
      <c r="G766" s="111">
        <v>10940.53</v>
      </c>
      <c r="H766" s="112">
        <v>0</v>
      </c>
      <c r="I766" s="112">
        <v>0</v>
      </c>
      <c r="J766" s="112">
        <v>0</v>
      </c>
      <c r="K766" s="112">
        <v>10940.53</v>
      </c>
      <c r="L766" s="112">
        <v>0</v>
      </c>
      <c r="M766" s="112">
        <v>0</v>
      </c>
      <c r="N766" s="112">
        <v>0</v>
      </c>
      <c r="O766" s="112">
        <v>0</v>
      </c>
    </row>
    <row r="767" ht="13.5" customHeight="1" spans="1:15">
      <c r="A767" s="110" t="s">
        <v>344</v>
      </c>
      <c r="B767" s="110" t="s">
        <v>494</v>
      </c>
      <c r="C767" s="110" t="s">
        <v>496</v>
      </c>
      <c r="D767" s="109"/>
      <c r="E767" s="110" t="s">
        <v>497</v>
      </c>
      <c r="F767" s="110" t="s">
        <v>1287</v>
      </c>
      <c r="G767" s="111">
        <v>403.08</v>
      </c>
      <c r="H767" s="112">
        <v>0</v>
      </c>
      <c r="I767" s="112">
        <v>0</v>
      </c>
      <c r="J767" s="112">
        <v>0</v>
      </c>
      <c r="K767" s="112">
        <v>403.08</v>
      </c>
      <c r="L767" s="112">
        <v>0</v>
      </c>
      <c r="M767" s="112">
        <v>0</v>
      </c>
      <c r="N767" s="112">
        <v>0</v>
      </c>
      <c r="O767" s="112">
        <v>0</v>
      </c>
    </row>
    <row r="768" ht="13.5" customHeight="1" spans="1:15">
      <c r="A768" s="110" t="s">
        <v>344</v>
      </c>
      <c r="B768" s="110" t="s">
        <v>494</v>
      </c>
      <c r="C768" s="110" t="s">
        <v>498</v>
      </c>
      <c r="D768" s="109"/>
      <c r="E768" s="110" t="s">
        <v>371</v>
      </c>
      <c r="F768" s="110" t="s">
        <v>1288</v>
      </c>
      <c r="G768" s="111">
        <v>10537.45</v>
      </c>
      <c r="H768" s="112">
        <v>0</v>
      </c>
      <c r="I768" s="112">
        <v>0</v>
      </c>
      <c r="J768" s="112">
        <v>0</v>
      </c>
      <c r="K768" s="112">
        <v>10537.45</v>
      </c>
      <c r="L768" s="112">
        <v>0</v>
      </c>
      <c r="M768" s="112">
        <v>0</v>
      </c>
      <c r="N768" s="112">
        <v>0</v>
      </c>
      <c r="O768" s="112">
        <v>0</v>
      </c>
    </row>
    <row r="769" ht="13.5" customHeight="1" spans="1:15">
      <c r="A769" s="110" t="s">
        <v>612</v>
      </c>
      <c r="B769" s="109"/>
      <c r="C769" s="109"/>
      <c r="D769" s="109"/>
      <c r="E769" s="110" t="s">
        <v>613</v>
      </c>
      <c r="F769" s="109"/>
      <c r="G769" s="111">
        <v>1322594</v>
      </c>
      <c r="H769" s="112">
        <v>490944</v>
      </c>
      <c r="I769" s="112">
        <v>679884</v>
      </c>
      <c r="J769" s="112">
        <v>97569</v>
      </c>
      <c r="K769" s="112">
        <v>0</v>
      </c>
      <c r="L769" s="112">
        <v>0</v>
      </c>
      <c r="M769" s="112">
        <v>0</v>
      </c>
      <c r="N769" s="112">
        <v>0</v>
      </c>
      <c r="O769" s="112">
        <v>54197</v>
      </c>
    </row>
    <row r="770" ht="13.5" customHeight="1" spans="1:15">
      <c r="A770" s="109"/>
      <c r="B770" s="110" t="s">
        <v>614</v>
      </c>
      <c r="C770" s="109"/>
      <c r="D770" s="109"/>
      <c r="E770" s="110" t="s">
        <v>615</v>
      </c>
      <c r="F770" s="109"/>
      <c r="G770" s="111">
        <v>1322594</v>
      </c>
      <c r="H770" s="112">
        <v>490944</v>
      </c>
      <c r="I770" s="112">
        <v>679884</v>
      </c>
      <c r="J770" s="112">
        <v>97569</v>
      </c>
      <c r="K770" s="112">
        <v>0</v>
      </c>
      <c r="L770" s="112">
        <v>0</v>
      </c>
      <c r="M770" s="112">
        <v>0</v>
      </c>
      <c r="N770" s="112">
        <v>0</v>
      </c>
      <c r="O770" s="112">
        <v>54197</v>
      </c>
    </row>
    <row r="771" ht="13.5" customHeight="1" spans="1:15">
      <c r="A771" s="110" t="s">
        <v>612</v>
      </c>
      <c r="B771" s="110" t="s">
        <v>614</v>
      </c>
      <c r="C771" s="110" t="s">
        <v>616</v>
      </c>
      <c r="D771" s="109"/>
      <c r="E771" s="110" t="s">
        <v>42</v>
      </c>
      <c r="F771" s="110" t="s">
        <v>1284</v>
      </c>
      <c r="G771" s="111">
        <v>1268865</v>
      </c>
      <c r="H771" s="112">
        <v>490944</v>
      </c>
      <c r="I771" s="112">
        <v>679884</v>
      </c>
      <c r="J771" s="112">
        <v>97569</v>
      </c>
      <c r="K771" s="112">
        <v>0</v>
      </c>
      <c r="L771" s="112">
        <v>0</v>
      </c>
      <c r="M771" s="112">
        <v>0</v>
      </c>
      <c r="N771" s="112">
        <v>0</v>
      </c>
      <c r="O771" s="112">
        <v>468</v>
      </c>
    </row>
    <row r="772" ht="13.5" customHeight="1" spans="1:15">
      <c r="A772" s="110" t="s">
        <v>612</v>
      </c>
      <c r="B772" s="110" t="s">
        <v>614</v>
      </c>
      <c r="C772" s="110" t="s">
        <v>616</v>
      </c>
      <c r="D772" s="109"/>
      <c r="E772" s="110" t="s">
        <v>42</v>
      </c>
      <c r="F772" s="110" t="s">
        <v>1285</v>
      </c>
      <c r="G772" s="111">
        <v>53729</v>
      </c>
      <c r="H772" s="112">
        <v>0</v>
      </c>
      <c r="I772" s="112">
        <v>0</v>
      </c>
      <c r="J772" s="112">
        <v>0</v>
      </c>
      <c r="K772" s="112">
        <v>0</v>
      </c>
      <c r="L772" s="112">
        <v>0</v>
      </c>
      <c r="M772" s="112">
        <v>0</v>
      </c>
      <c r="N772" s="112">
        <v>0</v>
      </c>
      <c r="O772" s="112">
        <v>53729</v>
      </c>
    </row>
    <row r="773" ht="13.5" customHeight="1" spans="1:15">
      <c r="A773" s="109"/>
      <c r="B773" s="109"/>
      <c r="C773" s="109"/>
      <c r="D773" s="110" t="s">
        <v>873</v>
      </c>
      <c r="E773" s="110" t="s">
        <v>619</v>
      </c>
      <c r="F773" s="109"/>
      <c r="G773" s="111">
        <v>1021635.2</v>
      </c>
      <c r="H773" s="112">
        <v>320448</v>
      </c>
      <c r="I773" s="112">
        <v>118920</v>
      </c>
      <c r="J773" s="112">
        <v>0</v>
      </c>
      <c r="K773" s="112">
        <v>173977.2</v>
      </c>
      <c r="L773" s="112">
        <v>0</v>
      </c>
      <c r="M773" s="112">
        <v>0</v>
      </c>
      <c r="N773" s="112">
        <v>299508</v>
      </c>
      <c r="O773" s="112">
        <v>108782</v>
      </c>
    </row>
    <row r="774" ht="13.5" customHeight="1" spans="1:15">
      <c r="A774" s="110" t="s">
        <v>612</v>
      </c>
      <c r="B774" s="109"/>
      <c r="C774" s="109"/>
      <c r="D774" s="109"/>
      <c r="E774" s="110" t="s">
        <v>613</v>
      </c>
      <c r="F774" s="109"/>
      <c r="G774" s="111">
        <v>1021635.2</v>
      </c>
      <c r="H774" s="112">
        <v>320448</v>
      </c>
      <c r="I774" s="112">
        <v>118920</v>
      </c>
      <c r="J774" s="112">
        <v>0</v>
      </c>
      <c r="K774" s="112">
        <v>173977.2</v>
      </c>
      <c r="L774" s="112">
        <v>0</v>
      </c>
      <c r="M774" s="112">
        <v>0</v>
      </c>
      <c r="N774" s="112">
        <v>299508</v>
      </c>
      <c r="O774" s="112">
        <v>108782</v>
      </c>
    </row>
    <row r="775" ht="13.5" customHeight="1" spans="1:15">
      <c r="A775" s="109"/>
      <c r="B775" s="110" t="s">
        <v>614</v>
      </c>
      <c r="C775" s="109"/>
      <c r="D775" s="109"/>
      <c r="E775" s="110" t="s">
        <v>615</v>
      </c>
      <c r="F775" s="109"/>
      <c r="G775" s="111">
        <v>1021635.2</v>
      </c>
      <c r="H775" s="112">
        <v>320448</v>
      </c>
      <c r="I775" s="112">
        <v>118920</v>
      </c>
      <c r="J775" s="112">
        <v>0</v>
      </c>
      <c r="K775" s="112">
        <v>173977.2</v>
      </c>
      <c r="L775" s="112">
        <v>0</v>
      </c>
      <c r="M775" s="112">
        <v>0</v>
      </c>
      <c r="N775" s="112">
        <v>299508</v>
      </c>
      <c r="O775" s="112">
        <v>108782</v>
      </c>
    </row>
    <row r="776" ht="13.5" customHeight="1" spans="1:15">
      <c r="A776" s="110" t="s">
        <v>612</v>
      </c>
      <c r="B776" s="110" t="s">
        <v>614</v>
      </c>
      <c r="C776" s="110" t="s">
        <v>617</v>
      </c>
      <c r="D776" s="109"/>
      <c r="E776" s="110" t="s">
        <v>618</v>
      </c>
      <c r="F776" s="110" t="s">
        <v>1288</v>
      </c>
      <c r="G776" s="111">
        <v>8091.96</v>
      </c>
      <c r="H776" s="112">
        <v>0</v>
      </c>
      <c r="I776" s="112">
        <v>0</v>
      </c>
      <c r="J776" s="112">
        <v>0</v>
      </c>
      <c r="K776" s="112">
        <v>8091.96</v>
      </c>
      <c r="L776" s="112">
        <v>0</v>
      </c>
      <c r="M776" s="112">
        <v>0</v>
      </c>
      <c r="N776" s="112">
        <v>0</v>
      </c>
      <c r="O776" s="112">
        <v>0</v>
      </c>
    </row>
    <row r="777" ht="13.5" customHeight="1" spans="1:15">
      <c r="A777" s="110" t="s">
        <v>612</v>
      </c>
      <c r="B777" s="110" t="s">
        <v>614</v>
      </c>
      <c r="C777" s="110" t="s">
        <v>617</v>
      </c>
      <c r="D777" s="109"/>
      <c r="E777" s="110" t="s">
        <v>618</v>
      </c>
      <c r="F777" s="110" t="s">
        <v>1286</v>
      </c>
      <c r="G777" s="111">
        <v>161839.2</v>
      </c>
      <c r="H777" s="112">
        <v>0</v>
      </c>
      <c r="I777" s="112">
        <v>0</v>
      </c>
      <c r="J777" s="112">
        <v>0</v>
      </c>
      <c r="K777" s="112">
        <v>161839.2</v>
      </c>
      <c r="L777" s="112">
        <v>0</v>
      </c>
      <c r="M777" s="112">
        <v>0</v>
      </c>
      <c r="N777" s="112">
        <v>0</v>
      </c>
      <c r="O777" s="112">
        <v>0</v>
      </c>
    </row>
    <row r="778" ht="13.5" customHeight="1" spans="1:15">
      <c r="A778" s="110" t="s">
        <v>612</v>
      </c>
      <c r="B778" s="110" t="s">
        <v>614</v>
      </c>
      <c r="C778" s="110" t="s">
        <v>617</v>
      </c>
      <c r="D778" s="109"/>
      <c r="E778" s="110" t="s">
        <v>618</v>
      </c>
      <c r="F778" s="110" t="s">
        <v>1287</v>
      </c>
      <c r="G778" s="111">
        <v>4046.04</v>
      </c>
      <c r="H778" s="112">
        <v>0</v>
      </c>
      <c r="I778" s="112">
        <v>0</v>
      </c>
      <c r="J778" s="112">
        <v>0</v>
      </c>
      <c r="K778" s="112">
        <v>4046.04</v>
      </c>
      <c r="L778" s="112">
        <v>0</v>
      </c>
      <c r="M778" s="112">
        <v>0</v>
      </c>
      <c r="N778" s="112">
        <v>0</v>
      </c>
      <c r="O778" s="112">
        <v>0</v>
      </c>
    </row>
    <row r="779" ht="13.5" customHeight="1" spans="1:15">
      <c r="A779" s="110" t="s">
        <v>612</v>
      </c>
      <c r="B779" s="110" t="s">
        <v>614</v>
      </c>
      <c r="C779" s="110" t="s">
        <v>617</v>
      </c>
      <c r="D779" s="109"/>
      <c r="E779" s="110" t="s">
        <v>618</v>
      </c>
      <c r="F779" s="110" t="s">
        <v>1291</v>
      </c>
      <c r="G779" s="111">
        <v>806328</v>
      </c>
      <c r="H779" s="112">
        <v>320448</v>
      </c>
      <c r="I779" s="112">
        <v>118920</v>
      </c>
      <c r="J779" s="112">
        <v>0</v>
      </c>
      <c r="K779" s="112">
        <v>0</v>
      </c>
      <c r="L779" s="112">
        <v>0</v>
      </c>
      <c r="M779" s="112">
        <v>0</v>
      </c>
      <c r="N779" s="112">
        <v>299508</v>
      </c>
      <c r="O779" s="112">
        <v>67452</v>
      </c>
    </row>
    <row r="780" ht="13.5" customHeight="1" spans="1:15">
      <c r="A780" s="110" t="s">
        <v>612</v>
      </c>
      <c r="B780" s="110" t="s">
        <v>614</v>
      </c>
      <c r="C780" s="110" t="s">
        <v>617</v>
      </c>
      <c r="D780" s="109"/>
      <c r="E780" s="110" t="s">
        <v>618</v>
      </c>
      <c r="F780" s="110" t="s">
        <v>1303</v>
      </c>
      <c r="G780" s="111">
        <v>41330</v>
      </c>
      <c r="H780" s="112">
        <v>0</v>
      </c>
      <c r="I780" s="112">
        <v>0</v>
      </c>
      <c r="J780" s="112">
        <v>0</v>
      </c>
      <c r="K780" s="112">
        <v>0</v>
      </c>
      <c r="L780" s="112">
        <v>0</v>
      </c>
      <c r="M780" s="112">
        <v>0</v>
      </c>
      <c r="N780" s="112">
        <v>0</v>
      </c>
      <c r="O780" s="112">
        <v>41330</v>
      </c>
    </row>
    <row r="781" ht="13.5" customHeight="1" spans="1:15">
      <c r="A781" s="109"/>
      <c r="B781" s="109"/>
      <c r="C781" s="109"/>
      <c r="D781" s="110" t="s">
        <v>875</v>
      </c>
      <c r="E781" s="110" t="s">
        <v>620</v>
      </c>
      <c r="F781" s="109"/>
      <c r="G781" s="111">
        <v>2179842.6</v>
      </c>
      <c r="H781" s="112">
        <v>733062</v>
      </c>
      <c r="I781" s="112">
        <v>248556</v>
      </c>
      <c r="J781" s="112">
        <v>0</v>
      </c>
      <c r="K781" s="112">
        <v>372492.6</v>
      </c>
      <c r="L781" s="112">
        <v>0</v>
      </c>
      <c r="M781" s="112">
        <v>0</v>
      </c>
      <c r="N781" s="112">
        <v>600828</v>
      </c>
      <c r="O781" s="112">
        <v>224904</v>
      </c>
    </row>
    <row r="782" ht="13.5" customHeight="1" spans="1:15">
      <c r="A782" s="110" t="s">
        <v>612</v>
      </c>
      <c r="B782" s="109"/>
      <c r="C782" s="109"/>
      <c r="D782" s="109"/>
      <c r="E782" s="110" t="s">
        <v>613</v>
      </c>
      <c r="F782" s="109"/>
      <c r="G782" s="111">
        <v>2179842.6</v>
      </c>
      <c r="H782" s="112">
        <v>733062</v>
      </c>
      <c r="I782" s="112">
        <v>248556</v>
      </c>
      <c r="J782" s="112">
        <v>0</v>
      </c>
      <c r="K782" s="112">
        <v>372492.6</v>
      </c>
      <c r="L782" s="112">
        <v>0</v>
      </c>
      <c r="M782" s="112">
        <v>0</v>
      </c>
      <c r="N782" s="112">
        <v>600828</v>
      </c>
      <c r="O782" s="112">
        <v>224904</v>
      </c>
    </row>
    <row r="783" ht="13.5" customHeight="1" spans="1:15">
      <c r="A783" s="109"/>
      <c r="B783" s="110" t="s">
        <v>614</v>
      </c>
      <c r="C783" s="109"/>
      <c r="D783" s="109"/>
      <c r="E783" s="110" t="s">
        <v>615</v>
      </c>
      <c r="F783" s="109"/>
      <c r="G783" s="111">
        <v>2179842.6</v>
      </c>
      <c r="H783" s="112">
        <v>733062</v>
      </c>
      <c r="I783" s="112">
        <v>248556</v>
      </c>
      <c r="J783" s="112">
        <v>0</v>
      </c>
      <c r="K783" s="112">
        <v>372492.6</v>
      </c>
      <c r="L783" s="112">
        <v>0</v>
      </c>
      <c r="M783" s="112">
        <v>0</v>
      </c>
      <c r="N783" s="112">
        <v>600828</v>
      </c>
      <c r="O783" s="112">
        <v>224904</v>
      </c>
    </row>
    <row r="784" ht="13.5" customHeight="1" spans="1:15">
      <c r="A784" s="110" t="s">
        <v>612</v>
      </c>
      <c r="B784" s="110" t="s">
        <v>614</v>
      </c>
      <c r="C784" s="110" t="s">
        <v>617</v>
      </c>
      <c r="D784" s="109"/>
      <c r="E784" s="110" t="s">
        <v>618</v>
      </c>
      <c r="F784" s="110" t="s">
        <v>1288</v>
      </c>
      <c r="G784" s="111">
        <v>17325.24</v>
      </c>
      <c r="H784" s="112">
        <v>0</v>
      </c>
      <c r="I784" s="112">
        <v>0</v>
      </c>
      <c r="J784" s="112">
        <v>0</v>
      </c>
      <c r="K784" s="112">
        <v>17325.24</v>
      </c>
      <c r="L784" s="112">
        <v>0</v>
      </c>
      <c r="M784" s="112">
        <v>0</v>
      </c>
      <c r="N784" s="112">
        <v>0</v>
      </c>
      <c r="O784" s="112">
        <v>0</v>
      </c>
    </row>
    <row r="785" ht="13.5" customHeight="1" spans="1:15">
      <c r="A785" s="110" t="s">
        <v>612</v>
      </c>
      <c r="B785" s="110" t="s">
        <v>614</v>
      </c>
      <c r="C785" s="110" t="s">
        <v>617</v>
      </c>
      <c r="D785" s="109"/>
      <c r="E785" s="110" t="s">
        <v>618</v>
      </c>
      <c r="F785" s="110" t="s">
        <v>1286</v>
      </c>
      <c r="G785" s="111">
        <v>346504.8</v>
      </c>
      <c r="H785" s="112">
        <v>0</v>
      </c>
      <c r="I785" s="112">
        <v>0</v>
      </c>
      <c r="J785" s="112">
        <v>0</v>
      </c>
      <c r="K785" s="112">
        <v>346504.8</v>
      </c>
      <c r="L785" s="112">
        <v>0</v>
      </c>
      <c r="M785" s="112">
        <v>0</v>
      </c>
      <c r="N785" s="112">
        <v>0</v>
      </c>
      <c r="O785" s="112">
        <v>0</v>
      </c>
    </row>
    <row r="786" ht="13.5" customHeight="1" spans="1:15">
      <c r="A786" s="110" t="s">
        <v>612</v>
      </c>
      <c r="B786" s="110" t="s">
        <v>614</v>
      </c>
      <c r="C786" s="110" t="s">
        <v>617</v>
      </c>
      <c r="D786" s="109"/>
      <c r="E786" s="110" t="s">
        <v>618</v>
      </c>
      <c r="F786" s="110" t="s">
        <v>1287</v>
      </c>
      <c r="G786" s="111">
        <v>8662.56</v>
      </c>
      <c r="H786" s="112">
        <v>0</v>
      </c>
      <c r="I786" s="112">
        <v>0</v>
      </c>
      <c r="J786" s="112">
        <v>0</v>
      </c>
      <c r="K786" s="112">
        <v>8662.56</v>
      </c>
      <c r="L786" s="112">
        <v>0</v>
      </c>
      <c r="M786" s="112">
        <v>0</v>
      </c>
      <c r="N786" s="112">
        <v>0</v>
      </c>
      <c r="O786" s="112">
        <v>0</v>
      </c>
    </row>
    <row r="787" ht="13.5" customHeight="1" spans="1:15">
      <c r="A787" s="110" t="s">
        <v>612</v>
      </c>
      <c r="B787" s="110" t="s">
        <v>614</v>
      </c>
      <c r="C787" s="110" t="s">
        <v>617</v>
      </c>
      <c r="D787" s="109"/>
      <c r="E787" s="110" t="s">
        <v>618</v>
      </c>
      <c r="F787" s="110" t="s">
        <v>1291</v>
      </c>
      <c r="G787" s="111">
        <v>1732956</v>
      </c>
      <c r="H787" s="112">
        <v>733062</v>
      </c>
      <c r="I787" s="112">
        <v>248556</v>
      </c>
      <c r="J787" s="112">
        <v>0</v>
      </c>
      <c r="K787" s="112">
        <v>0</v>
      </c>
      <c r="L787" s="112">
        <v>0</v>
      </c>
      <c r="M787" s="112">
        <v>0</v>
      </c>
      <c r="N787" s="112">
        <v>600828</v>
      </c>
      <c r="O787" s="112">
        <v>150510</v>
      </c>
    </row>
    <row r="788" ht="13.5" customHeight="1" spans="1:15">
      <c r="A788" s="110" t="s">
        <v>612</v>
      </c>
      <c r="B788" s="110" t="s">
        <v>614</v>
      </c>
      <c r="C788" s="110" t="s">
        <v>617</v>
      </c>
      <c r="D788" s="109"/>
      <c r="E788" s="110" t="s">
        <v>618</v>
      </c>
      <c r="F788" s="110" t="s">
        <v>1303</v>
      </c>
      <c r="G788" s="111">
        <v>74394</v>
      </c>
      <c r="H788" s="112">
        <v>0</v>
      </c>
      <c r="I788" s="112">
        <v>0</v>
      </c>
      <c r="J788" s="112">
        <v>0</v>
      </c>
      <c r="K788" s="112">
        <v>0</v>
      </c>
      <c r="L788" s="112">
        <v>0</v>
      </c>
      <c r="M788" s="112">
        <v>0</v>
      </c>
      <c r="N788" s="112">
        <v>0</v>
      </c>
      <c r="O788" s="112">
        <v>74394</v>
      </c>
    </row>
    <row r="789" ht="13.5" customHeight="1" spans="1:15">
      <c r="A789" s="109"/>
      <c r="B789" s="109"/>
      <c r="C789" s="109"/>
      <c r="D789" s="110" t="s">
        <v>876</v>
      </c>
      <c r="E789" s="110" t="s">
        <v>621</v>
      </c>
      <c r="F789" s="109"/>
      <c r="G789" s="111">
        <v>1369635.7</v>
      </c>
      <c r="H789" s="112">
        <v>465576</v>
      </c>
      <c r="I789" s="112">
        <v>148992</v>
      </c>
      <c r="J789" s="112">
        <v>0</v>
      </c>
      <c r="K789" s="112">
        <v>231980.7</v>
      </c>
      <c r="L789" s="112">
        <v>0</v>
      </c>
      <c r="M789" s="112">
        <v>0</v>
      </c>
      <c r="N789" s="112">
        <v>384888</v>
      </c>
      <c r="O789" s="112">
        <v>138199</v>
      </c>
    </row>
    <row r="790" ht="13.5" customHeight="1" spans="1:15">
      <c r="A790" s="110" t="s">
        <v>612</v>
      </c>
      <c r="B790" s="109"/>
      <c r="C790" s="109"/>
      <c r="D790" s="109"/>
      <c r="E790" s="110" t="s">
        <v>613</v>
      </c>
      <c r="F790" s="109"/>
      <c r="G790" s="111">
        <v>1369635.7</v>
      </c>
      <c r="H790" s="112">
        <v>465576</v>
      </c>
      <c r="I790" s="112">
        <v>148992</v>
      </c>
      <c r="J790" s="112">
        <v>0</v>
      </c>
      <c r="K790" s="112">
        <v>231980.7</v>
      </c>
      <c r="L790" s="112">
        <v>0</v>
      </c>
      <c r="M790" s="112">
        <v>0</v>
      </c>
      <c r="N790" s="112">
        <v>384888</v>
      </c>
      <c r="O790" s="112">
        <v>138199</v>
      </c>
    </row>
    <row r="791" ht="13.5" customHeight="1" spans="1:15">
      <c r="A791" s="109"/>
      <c r="B791" s="110" t="s">
        <v>614</v>
      </c>
      <c r="C791" s="109"/>
      <c r="D791" s="109"/>
      <c r="E791" s="110" t="s">
        <v>615</v>
      </c>
      <c r="F791" s="109"/>
      <c r="G791" s="111">
        <v>1369635.7</v>
      </c>
      <c r="H791" s="112">
        <v>465576</v>
      </c>
      <c r="I791" s="112">
        <v>148992</v>
      </c>
      <c r="J791" s="112">
        <v>0</v>
      </c>
      <c r="K791" s="112">
        <v>231980.7</v>
      </c>
      <c r="L791" s="112">
        <v>0</v>
      </c>
      <c r="M791" s="112">
        <v>0</v>
      </c>
      <c r="N791" s="112">
        <v>384888</v>
      </c>
      <c r="O791" s="112">
        <v>138199</v>
      </c>
    </row>
    <row r="792" ht="13.5" customHeight="1" spans="1:15">
      <c r="A792" s="110" t="s">
        <v>612</v>
      </c>
      <c r="B792" s="110" t="s">
        <v>614</v>
      </c>
      <c r="C792" s="110" t="s">
        <v>617</v>
      </c>
      <c r="D792" s="109"/>
      <c r="E792" s="110" t="s">
        <v>618</v>
      </c>
      <c r="F792" s="110" t="s">
        <v>1288</v>
      </c>
      <c r="G792" s="111">
        <v>10789.8</v>
      </c>
      <c r="H792" s="112">
        <v>0</v>
      </c>
      <c r="I792" s="112">
        <v>0</v>
      </c>
      <c r="J792" s="112">
        <v>0</v>
      </c>
      <c r="K792" s="112">
        <v>10789.8</v>
      </c>
      <c r="L792" s="112">
        <v>0</v>
      </c>
      <c r="M792" s="112">
        <v>0</v>
      </c>
      <c r="N792" s="112">
        <v>0</v>
      </c>
      <c r="O792" s="112">
        <v>0</v>
      </c>
    </row>
    <row r="793" ht="13.5" customHeight="1" spans="1:15">
      <c r="A793" s="110" t="s">
        <v>612</v>
      </c>
      <c r="B793" s="110" t="s">
        <v>614</v>
      </c>
      <c r="C793" s="110" t="s">
        <v>617</v>
      </c>
      <c r="D793" s="109"/>
      <c r="E793" s="110" t="s">
        <v>618</v>
      </c>
      <c r="F793" s="110" t="s">
        <v>1286</v>
      </c>
      <c r="G793" s="111">
        <v>215796</v>
      </c>
      <c r="H793" s="112">
        <v>0</v>
      </c>
      <c r="I793" s="112">
        <v>0</v>
      </c>
      <c r="J793" s="112">
        <v>0</v>
      </c>
      <c r="K793" s="112">
        <v>215796</v>
      </c>
      <c r="L793" s="112">
        <v>0</v>
      </c>
      <c r="M793" s="112">
        <v>0</v>
      </c>
      <c r="N793" s="112">
        <v>0</v>
      </c>
      <c r="O793" s="112">
        <v>0</v>
      </c>
    </row>
    <row r="794" ht="13.5" customHeight="1" spans="1:15">
      <c r="A794" s="110" t="s">
        <v>612</v>
      </c>
      <c r="B794" s="110" t="s">
        <v>614</v>
      </c>
      <c r="C794" s="110" t="s">
        <v>617</v>
      </c>
      <c r="D794" s="109"/>
      <c r="E794" s="110" t="s">
        <v>618</v>
      </c>
      <c r="F794" s="110" t="s">
        <v>1287</v>
      </c>
      <c r="G794" s="111">
        <v>5394.9</v>
      </c>
      <c r="H794" s="112">
        <v>0</v>
      </c>
      <c r="I794" s="112">
        <v>0</v>
      </c>
      <c r="J794" s="112">
        <v>0</v>
      </c>
      <c r="K794" s="112">
        <v>5394.9</v>
      </c>
      <c r="L794" s="112">
        <v>0</v>
      </c>
      <c r="M794" s="112">
        <v>0</v>
      </c>
      <c r="N794" s="112">
        <v>0</v>
      </c>
      <c r="O794" s="112">
        <v>0</v>
      </c>
    </row>
    <row r="795" ht="13.5" customHeight="1" spans="1:15">
      <c r="A795" s="110" t="s">
        <v>612</v>
      </c>
      <c r="B795" s="110" t="s">
        <v>614</v>
      </c>
      <c r="C795" s="110" t="s">
        <v>617</v>
      </c>
      <c r="D795" s="109"/>
      <c r="E795" s="110" t="s">
        <v>618</v>
      </c>
      <c r="F795" s="110" t="s">
        <v>1283</v>
      </c>
      <c r="G795" s="111">
        <v>396</v>
      </c>
      <c r="H795" s="112">
        <v>0</v>
      </c>
      <c r="I795" s="112">
        <v>0</v>
      </c>
      <c r="J795" s="112">
        <v>0</v>
      </c>
      <c r="K795" s="112">
        <v>0</v>
      </c>
      <c r="L795" s="112">
        <v>0</v>
      </c>
      <c r="M795" s="112">
        <v>0</v>
      </c>
      <c r="N795" s="112">
        <v>0</v>
      </c>
      <c r="O795" s="112">
        <v>396</v>
      </c>
    </row>
    <row r="796" ht="13.5" customHeight="1" spans="1:15">
      <c r="A796" s="110" t="s">
        <v>612</v>
      </c>
      <c r="B796" s="110" t="s">
        <v>614</v>
      </c>
      <c r="C796" s="110" t="s">
        <v>617</v>
      </c>
      <c r="D796" s="109"/>
      <c r="E796" s="110" t="s">
        <v>618</v>
      </c>
      <c r="F796" s="110" t="s">
        <v>1291</v>
      </c>
      <c r="G796" s="111">
        <v>1091796</v>
      </c>
      <c r="H796" s="112">
        <v>465576</v>
      </c>
      <c r="I796" s="112">
        <v>148992</v>
      </c>
      <c r="J796" s="112">
        <v>0</v>
      </c>
      <c r="K796" s="112">
        <v>0</v>
      </c>
      <c r="L796" s="112">
        <v>0</v>
      </c>
      <c r="M796" s="112">
        <v>0</v>
      </c>
      <c r="N796" s="112">
        <v>384888</v>
      </c>
      <c r="O796" s="112">
        <v>92340</v>
      </c>
    </row>
    <row r="797" ht="13.5" customHeight="1" spans="1:15">
      <c r="A797" s="110" t="s">
        <v>612</v>
      </c>
      <c r="B797" s="110" t="s">
        <v>614</v>
      </c>
      <c r="C797" s="110" t="s">
        <v>617</v>
      </c>
      <c r="D797" s="109"/>
      <c r="E797" s="110" t="s">
        <v>618</v>
      </c>
      <c r="F797" s="110" t="s">
        <v>1303</v>
      </c>
      <c r="G797" s="111">
        <v>45463</v>
      </c>
      <c r="H797" s="112">
        <v>0</v>
      </c>
      <c r="I797" s="112">
        <v>0</v>
      </c>
      <c r="J797" s="112">
        <v>0</v>
      </c>
      <c r="K797" s="112">
        <v>0</v>
      </c>
      <c r="L797" s="112">
        <v>0</v>
      </c>
      <c r="M797" s="112">
        <v>0</v>
      </c>
      <c r="N797" s="112">
        <v>0</v>
      </c>
      <c r="O797" s="112">
        <v>45463</v>
      </c>
    </row>
    <row r="798" ht="13.5" customHeight="1" spans="1:15">
      <c r="A798" s="109"/>
      <c r="B798" s="109"/>
      <c r="C798" s="109"/>
      <c r="D798" s="110" t="s">
        <v>877</v>
      </c>
      <c r="E798" s="110" t="s">
        <v>622</v>
      </c>
      <c r="F798" s="109"/>
      <c r="G798" s="111">
        <v>117393.44</v>
      </c>
      <c r="H798" s="112">
        <v>39180</v>
      </c>
      <c r="I798" s="112">
        <v>13332</v>
      </c>
      <c r="J798" s="112">
        <v>0</v>
      </c>
      <c r="K798" s="112">
        <v>20035.44</v>
      </c>
      <c r="L798" s="112">
        <v>0</v>
      </c>
      <c r="M798" s="112">
        <v>0</v>
      </c>
      <c r="N798" s="112">
        <v>32982</v>
      </c>
      <c r="O798" s="112">
        <v>11864</v>
      </c>
    </row>
    <row r="799" ht="13.5" customHeight="1" spans="1:15">
      <c r="A799" s="110" t="s">
        <v>612</v>
      </c>
      <c r="B799" s="109"/>
      <c r="C799" s="109"/>
      <c r="D799" s="109"/>
      <c r="E799" s="110" t="s">
        <v>613</v>
      </c>
      <c r="F799" s="109"/>
      <c r="G799" s="111">
        <v>117393.44</v>
      </c>
      <c r="H799" s="112">
        <v>39180</v>
      </c>
      <c r="I799" s="112">
        <v>13332</v>
      </c>
      <c r="J799" s="112">
        <v>0</v>
      </c>
      <c r="K799" s="112">
        <v>20035.44</v>
      </c>
      <c r="L799" s="112">
        <v>0</v>
      </c>
      <c r="M799" s="112">
        <v>0</v>
      </c>
      <c r="N799" s="112">
        <v>32982</v>
      </c>
      <c r="O799" s="112">
        <v>11864</v>
      </c>
    </row>
    <row r="800" ht="13.5" customHeight="1" spans="1:15">
      <c r="A800" s="109"/>
      <c r="B800" s="110" t="s">
        <v>614</v>
      </c>
      <c r="C800" s="109"/>
      <c r="D800" s="109"/>
      <c r="E800" s="110" t="s">
        <v>615</v>
      </c>
      <c r="F800" s="109"/>
      <c r="G800" s="111">
        <v>117393.44</v>
      </c>
      <c r="H800" s="112">
        <v>39180</v>
      </c>
      <c r="I800" s="112">
        <v>13332</v>
      </c>
      <c r="J800" s="112">
        <v>0</v>
      </c>
      <c r="K800" s="112">
        <v>20035.44</v>
      </c>
      <c r="L800" s="112">
        <v>0</v>
      </c>
      <c r="M800" s="112">
        <v>0</v>
      </c>
      <c r="N800" s="112">
        <v>32982</v>
      </c>
      <c r="O800" s="112">
        <v>11864</v>
      </c>
    </row>
    <row r="801" ht="13.5" customHeight="1" spans="1:15">
      <c r="A801" s="110" t="s">
        <v>612</v>
      </c>
      <c r="B801" s="110" t="s">
        <v>614</v>
      </c>
      <c r="C801" s="110" t="s">
        <v>617</v>
      </c>
      <c r="D801" s="109"/>
      <c r="E801" s="110" t="s">
        <v>618</v>
      </c>
      <c r="F801" s="110" t="s">
        <v>1288</v>
      </c>
      <c r="G801" s="111">
        <v>931.8</v>
      </c>
      <c r="H801" s="112">
        <v>0</v>
      </c>
      <c r="I801" s="112">
        <v>0</v>
      </c>
      <c r="J801" s="112">
        <v>0</v>
      </c>
      <c r="K801" s="112">
        <v>931.8</v>
      </c>
      <c r="L801" s="112">
        <v>0</v>
      </c>
      <c r="M801" s="112">
        <v>0</v>
      </c>
      <c r="N801" s="112">
        <v>0</v>
      </c>
      <c r="O801" s="112">
        <v>0</v>
      </c>
    </row>
    <row r="802" ht="13.5" customHeight="1" spans="1:15">
      <c r="A802" s="110" t="s">
        <v>612</v>
      </c>
      <c r="B802" s="110" t="s">
        <v>614</v>
      </c>
      <c r="C802" s="110" t="s">
        <v>617</v>
      </c>
      <c r="D802" s="109"/>
      <c r="E802" s="110" t="s">
        <v>618</v>
      </c>
      <c r="F802" s="110" t="s">
        <v>1286</v>
      </c>
      <c r="G802" s="111">
        <v>18637.8</v>
      </c>
      <c r="H802" s="112">
        <v>0</v>
      </c>
      <c r="I802" s="112">
        <v>0</v>
      </c>
      <c r="J802" s="112">
        <v>0</v>
      </c>
      <c r="K802" s="112">
        <v>18637.8</v>
      </c>
      <c r="L802" s="112">
        <v>0</v>
      </c>
      <c r="M802" s="112">
        <v>0</v>
      </c>
      <c r="N802" s="112">
        <v>0</v>
      </c>
      <c r="O802" s="112">
        <v>0</v>
      </c>
    </row>
    <row r="803" ht="13.5" customHeight="1" spans="1:15">
      <c r="A803" s="110" t="s">
        <v>612</v>
      </c>
      <c r="B803" s="110" t="s">
        <v>614</v>
      </c>
      <c r="C803" s="110" t="s">
        <v>617</v>
      </c>
      <c r="D803" s="109"/>
      <c r="E803" s="110" t="s">
        <v>618</v>
      </c>
      <c r="F803" s="110" t="s">
        <v>1287</v>
      </c>
      <c r="G803" s="111">
        <v>465.84</v>
      </c>
      <c r="H803" s="112">
        <v>0</v>
      </c>
      <c r="I803" s="112">
        <v>0</v>
      </c>
      <c r="J803" s="112">
        <v>0</v>
      </c>
      <c r="K803" s="112">
        <v>465.84</v>
      </c>
      <c r="L803" s="112">
        <v>0</v>
      </c>
      <c r="M803" s="112">
        <v>0</v>
      </c>
      <c r="N803" s="112">
        <v>0</v>
      </c>
      <c r="O803" s="112">
        <v>0</v>
      </c>
    </row>
    <row r="804" ht="13.5" customHeight="1" spans="1:15">
      <c r="A804" s="110" t="s">
        <v>612</v>
      </c>
      <c r="B804" s="110" t="s">
        <v>614</v>
      </c>
      <c r="C804" s="110" t="s">
        <v>617</v>
      </c>
      <c r="D804" s="109"/>
      <c r="E804" s="110" t="s">
        <v>618</v>
      </c>
      <c r="F804" s="110" t="s">
        <v>1291</v>
      </c>
      <c r="G804" s="111">
        <v>93225</v>
      </c>
      <c r="H804" s="112">
        <v>39180</v>
      </c>
      <c r="I804" s="112">
        <v>13332</v>
      </c>
      <c r="J804" s="112">
        <v>0</v>
      </c>
      <c r="K804" s="112">
        <v>0</v>
      </c>
      <c r="L804" s="112">
        <v>0</v>
      </c>
      <c r="M804" s="112">
        <v>0</v>
      </c>
      <c r="N804" s="112">
        <v>32982</v>
      </c>
      <c r="O804" s="112">
        <v>7731</v>
      </c>
    </row>
    <row r="805" ht="13.5" customHeight="1" spans="1:15">
      <c r="A805" s="110" t="s">
        <v>612</v>
      </c>
      <c r="B805" s="110" t="s">
        <v>614</v>
      </c>
      <c r="C805" s="110" t="s">
        <v>617</v>
      </c>
      <c r="D805" s="109"/>
      <c r="E805" s="110" t="s">
        <v>618</v>
      </c>
      <c r="F805" s="110" t="s">
        <v>1303</v>
      </c>
      <c r="G805" s="111">
        <v>4133</v>
      </c>
      <c r="H805" s="112">
        <v>0</v>
      </c>
      <c r="I805" s="112">
        <v>0</v>
      </c>
      <c r="J805" s="112">
        <v>0</v>
      </c>
      <c r="K805" s="112">
        <v>0</v>
      </c>
      <c r="L805" s="112">
        <v>0</v>
      </c>
      <c r="M805" s="112">
        <v>0</v>
      </c>
      <c r="N805" s="112">
        <v>0</v>
      </c>
      <c r="O805" s="112">
        <v>4133</v>
      </c>
    </row>
    <row r="806" ht="13.5" customHeight="1" spans="1:15">
      <c r="A806" s="109"/>
      <c r="B806" s="109"/>
      <c r="C806" s="109"/>
      <c r="D806" s="110" t="s">
        <v>878</v>
      </c>
      <c r="E806" s="110" t="s">
        <v>499</v>
      </c>
      <c r="F806" s="109"/>
      <c r="G806" s="111">
        <v>1316595.46</v>
      </c>
      <c r="H806" s="112">
        <v>431856</v>
      </c>
      <c r="I806" s="112">
        <v>246420</v>
      </c>
      <c r="J806" s="112">
        <v>0</v>
      </c>
      <c r="K806" s="112">
        <v>208347.46</v>
      </c>
      <c r="L806" s="112">
        <v>0</v>
      </c>
      <c r="M806" s="112">
        <v>0</v>
      </c>
      <c r="N806" s="112">
        <v>379512</v>
      </c>
      <c r="O806" s="112">
        <v>50460</v>
      </c>
    </row>
    <row r="807" ht="13.5" customHeight="1" spans="1:15">
      <c r="A807" s="110" t="s">
        <v>344</v>
      </c>
      <c r="B807" s="109"/>
      <c r="C807" s="109"/>
      <c r="D807" s="109"/>
      <c r="E807" s="110" t="s">
        <v>345</v>
      </c>
      <c r="F807" s="109"/>
      <c r="G807" s="111">
        <v>9110.5</v>
      </c>
      <c r="H807" s="112">
        <v>0</v>
      </c>
      <c r="I807" s="112">
        <v>0</v>
      </c>
      <c r="J807" s="112">
        <v>0</v>
      </c>
      <c r="K807" s="112">
        <v>9110.5</v>
      </c>
      <c r="L807" s="112">
        <v>0</v>
      </c>
      <c r="M807" s="112">
        <v>0</v>
      </c>
      <c r="N807" s="112">
        <v>0</v>
      </c>
      <c r="O807" s="112">
        <v>0</v>
      </c>
    </row>
    <row r="808" ht="13.5" customHeight="1" spans="1:15">
      <c r="A808" s="109"/>
      <c r="B808" s="110" t="s">
        <v>494</v>
      </c>
      <c r="C808" s="109"/>
      <c r="D808" s="109"/>
      <c r="E808" s="110" t="s">
        <v>495</v>
      </c>
      <c r="F808" s="109"/>
      <c r="G808" s="111">
        <v>9110.5</v>
      </c>
      <c r="H808" s="112">
        <v>0</v>
      </c>
      <c r="I808" s="112">
        <v>0</v>
      </c>
      <c r="J808" s="112">
        <v>0</v>
      </c>
      <c r="K808" s="112">
        <v>9110.5</v>
      </c>
      <c r="L808" s="112">
        <v>0</v>
      </c>
      <c r="M808" s="112">
        <v>0</v>
      </c>
      <c r="N808" s="112">
        <v>0</v>
      </c>
      <c r="O808" s="112">
        <v>0</v>
      </c>
    </row>
    <row r="809" ht="13.5" customHeight="1" spans="1:15">
      <c r="A809" s="110" t="s">
        <v>344</v>
      </c>
      <c r="B809" s="110" t="s">
        <v>494</v>
      </c>
      <c r="C809" s="110" t="s">
        <v>498</v>
      </c>
      <c r="D809" s="109"/>
      <c r="E809" s="110" t="s">
        <v>371</v>
      </c>
      <c r="F809" s="110" t="s">
        <v>1288</v>
      </c>
      <c r="G809" s="111">
        <v>9110.5</v>
      </c>
      <c r="H809" s="112">
        <v>0</v>
      </c>
      <c r="I809" s="112">
        <v>0</v>
      </c>
      <c r="J809" s="112">
        <v>0</v>
      </c>
      <c r="K809" s="112">
        <v>9110.5</v>
      </c>
      <c r="L809" s="112">
        <v>0</v>
      </c>
      <c r="M809" s="112">
        <v>0</v>
      </c>
      <c r="N809" s="112">
        <v>0</v>
      </c>
      <c r="O809" s="112">
        <v>0</v>
      </c>
    </row>
    <row r="810" ht="13.5" customHeight="1" spans="1:15">
      <c r="A810" s="110" t="s">
        <v>612</v>
      </c>
      <c r="B810" s="109"/>
      <c r="C810" s="109"/>
      <c r="D810" s="109"/>
      <c r="E810" s="110" t="s">
        <v>613</v>
      </c>
      <c r="F810" s="109"/>
      <c r="G810" s="111">
        <v>1307484.96</v>
      </c>
      <c r="H810" s="112">
        <v>431856</v>
      </c>
      <c r="I810" s="112">
        <v>246420</v>
      </c>
      <c r="J810" s="112">
        <v>0</v>
      </c>
      <c r="K810" s="112">
        <v>199236.96</v>
      </c>
      <c r="L810" s="112">
        <v>0</v>
      </c>
      <c r="M810" s="112">
        <v>0</v>
      </c>
      <c r="N810" s="112">
        <v>379512</v>
      </c>
      <c r="O810" s="112">
        <v>50460</v>
      </c>
    </row>
    <row r="811" ht="13.5" customHeight="1" spans="1:15">
      <c r="A811" s="109"/>
      <c r="B811" s="110" t="s">
        <v>614</v>
      </c>
      <c r="C811" s="109"/>
      <c r="D811" s="109"/>
      <c r="E811" s="110" t="s">
        <v>615</v>
      </c>
      <c r="F811" s="109"/>
      <c r="G811" s="111">
        <v>1307484.96</v>
      </c>
      <c r="H811" s="112">
        <v>431856</v>
      </c>
      <c r="I811" s="112">
        <v>246420</v>
      </c>
      <c r="J811" s="112">
        <v>0</v>
      </c>
      <c r="K811" s="112">
        <v>199236.96</v>
      </c>
      <c r="L811" s="112">
        <v>0</v>
      </c>
      <c r="M811" s="112">
        <v>0</v>
      </c>
      <c r="N811" s="112">
        <v>379512</v>
      </c>
      <c r="O811" s="112">
        <v>50460</v>
      </c>
    </row>
    <row r="812" ht="13.5" customHeight="1" spans="1:15">
      <c r="A812" s="110" t="s">
        <v>612</v>
      </c>
      <c r="B812" s="110" t="s">
        <v>614</v>
      </c>
      <c r="C812" s="110" t="s">
        <v>617</v>
      </c>
      <c r="D812" s="109"/>
      <c r="E812" s="110" t="s">
        <v>618</v>
      </c>
      <c r="F812" s="110" t="s">
        <v>1286</v>
      </c>
      <c r="G812" s="111">
        <v>193946.4</v>
      </c>
      <c r="H812" s="112">
        <v>0</v>
      </c>
      <c r="I812" s="112">
        <v>0</v>
      </c>
      <c r="J812" s="112">
        <v>0</v>
      </c>
      <c r="K812" s="112">
        <v>193946.4</v>
      </c>
      <c r="L812" s="112">
        <v>0</v>
      </c>
      <c r="M812" s="112">
        <v>0</v>
      </c>
      <c r="N812" s="112">
        <v>0</v>
      </c>
      <c r="O812" s="112">
        <v>0</v>
      </c>
    </row>
    <row r="813" ht="13.5" customHeight="1" spans="1:15">
      <c r="A813" s="110" t="s">
        <v>612</v>
      </c>
      <c r="B813" s="110" t="s">
        <v>614</v>
      </c>
      <c r="C813" s="110" t="s">
        <v>617</v>
      </c>
      <c r="D813" s="109"/>
      <c r="E813" s="110" t="s">
        <v>618</v>
      </c>
      <c r="F813" s="110" t="s">
        <v>1287</v>
      </c>
      <c r="G813" s="111">
        <v>5290.56</v>
      </c>
      <c r="H813" s="112">
        <v>0</v>
      </c>
      <c r="I813" s="112">
        <v>0</v>
      </c>
      <c r="J813" s="112">
        <v>0</v>
      </c>
      <c r="K813" s="112">
        <v>5290.56</v>
      </c>
      <c r="L813" s="112">
        <v>0</v>
      </c>
      <c r="M813" s="112">
        <v>0</v>
      </c>
      <c r="N813" s="112">
        <v>0</v>
      </c>
      <c r="O813" s="112">
        <v>0</v>
      </c>
    </row>
    <row r="814" ht="13.5" customHeight="1" spans="1:15">
      <c r="A814" s="110" t="s">
        <v>612</v>
      </c>
      <c r="B814" s="110" t="s">
        <v>614</v>
      </c>
      <c r="C814" s="110" t="s">
        <v>617</v>
      </c>
      <c r="D814" s="109"/>
      <c r="E814" s="110" t="s">
        <v>618</v>
      </c>
      <c r="F814" s="110" t="s">
        <v>1283</v>
      </c>
      <c r="G814" s="111">
        <v>432</v>
      </c>
      <c r="H814" s="112">
        <v>0</v>
      </c>
      <c r="I814" s="112">
        <v>0</v>
      </c>
      <c r="J814" s="112">
        <v>0</v>
      </c>
      <c r="K814" s="112">
        <v>0</v>
      </c>
      <c r="L814" s="112">
        <v>0</v>
      </c>
      <c r="M814" s="112">
        <v>0</v>
      </c>
      <c r="N814" s="112">
        <v>0</v>
      </c>
      <c r="O814" s="112">
        <v>432</v>
      </c>
    </row>
    <row r="815" ht="13.5" customHeight="1" spans="1:15">
      <c r="A815" s="110" t="s">
        <v>612</v>
      </c>
      <c r="B815" s="110" t="s">
        <v>614</v>
      </c>
      <c r="C815" s="110" t="s">
        <v>617</v>
      </c>
      <c r="D815" s="109"/>
      <c r="E815" s="110" t="s">
        <v>618</v>
      </c>
      <c r="F815" s="110" t="s">
        <v>1291</v>
      </c>
      <c r="G815" s="111">
        <v>1058220</v>
      </c>
      <c r="H815" s="112">
        <v>431856</v>
      </c>
      <c r="I815" s="112">
        <v>246420</v>
      </c>
      <c r="J815" s="112">
        <v>0</v>
      </c>
      <c r="K815" s="112">
        <v>0</v>
      </c>
      <c r="L815" s="112">
        <v>0</v>
      </c>
      <c r="M815" s="112">
        <v>0</v>
      </c>
      <c r="N815" s="112">
        <v>379512</v>
      </c>
      <c r="O815" s="112">
        <v>432</v>
      </c>
    </row>
    <row r="816" ht="13.5" customHeight="1" spans="1:15">
      <c r="A816" s="110" t="s">
        <v>612</v>
      </c>
      <c r="B816" s="110" t="s">
        <v>614</v>
      </c>
      <c r="C816" s="110" t="s">
        <v>617</v>
      </c>
      <c r="D816" s="109"/>
      <c r="E816" s="110" t="s">
        <v>618</v>
      </c>
      <c r="F816" s="110" t="s">
        <v>1303</v>
      </c>
      <c r="G816" s="111">
        <v>49596</v>
      </c>
      <c r="H816" s="112">
        <v>0</v>
      </c>
      <c r="I816" s="112">
        <v>0</v>
      </c>
      <c r="J816" s="112">
        <v>0</v>
      </c>
      <c r="K816" s="112">
        <v>0</v>
      </c>
      <c r="L816" s="112">
        <v>0</v>
      </c>
      <c r="M816" s="112">
        <v>0</v>
      </c>
      <c r="N816" s="112">
        <v>0</v>
      </c>
      <c r="O816" s="112">
        <v>49596</v>
      </c>
    </row>
    <row r="817" ht="13.5" customHeight="1" spans="1:15">
      <c r="A817" s="109"/>
      <c r="B817" s="109"/>
      <c r="C817" s="109"/>
      <c r="D817" s="110" t="s">
        <v>879</v>
      </c>
      <c r="E817" s="110" t="s">
        <v>625</v>
      </c>
      <c r="F817" s="109"/>
      <c r="G817" s="111">
        <v>852245.4</v>
      </c>
      <c r="H817" s="112">
        <v>271452</v>
      </c>
      <c r="I817" s="112">
        <v>331788</v>
      </c>
      <c r="J817" s="112">
        <v>28037</v>
      </c>
      <c r="K817" s="112">
        <v>137204.4</v>
      </c>
      <c r="L817" s="112">
        <v>0</v>
      </c>
      <c r="M817" s="112">
        <v>0</v>
      </c>
      <c r="N817" s="112">
        <v>0</v>
      </c>
      <c r="O817" s="112">
        <v>83764</v>
      </c>
    </row>
    <row r="818" ht="13.5" customHeight="1" spans="1:15">
      <c r="A818" s="110" t="s">
        <v>612</v>
      </c>
      <c r="B818" s="109"/>
      <c r="C818" s="109"/>
      <c r="D818" s="109"/>
      <c r="E818" s="110" t="s">
        <v>613</v>
      </c>
      <c r="F818" s="109"/>
      <c r="G818" s="111">
        <v>852245.4</v>
      </c>
      <c r="H818" s="112">
        <v>271452</v>
      </c>
      <c r="I818" s="112">
        <v>331788</v>
      </c>
      <c r="J818" s="112">
        <v>28037</v>
      </c>
      <c r="K818" s="112">
        <v>137204.4</v>
      </c>
      <c r="L818" s="112">
        <v>0</v>
      </c>
      <c r="M818" s="112">
        <v>0</v>
      </c>
      <c r="N818" s="112">
        <v>0</v>
      </c>
      <c r="O818" s="112">
        <v>83764</v>
      </c>
    </row>
    <row r="819" ht="13.5" customHeight="1" spans="1:15">
      <c r="A819" s="109"/>
      <c r="B819" s="110" t="s">
        <v>614</v>
      </c>
      <c r="C819" s="109"/>
      <c r="D819" s="109"/>
      <c r="E819" s="110" t="s">
        <v>615</v>
      </c>
      <c r="F819" s="109"/>
      <c r="G819" s="111">
        <v>852245.4</v>
      </c>
      <c r="H819" s="112">
        <v>271452</v>
      </c>
      <c r="I819" s="112">
        <v>331788</v>
      </c>
      <c r="J819" s="112">
        <v>28037</v>
      </c>
      <c r="K819" s="112">
        <v>137204.4</v>
      </c>
      <c r="L819" s="112">
        <v>0</v>
      </c>
      <c r="M819" s="112">
        <v>0</v>
      </c>
      <c r="N819" s="112">
        <v>0</v>
      </c>
      <c r="O819" s="112">
        <v>83764</v>
      </c>
    </row>
    <row r="820" ht="13.5" customHeight="1" spans="1:15">
      <c r="A820" s="110" t="s">
        <v>612</v>
      </c>
      <c r="B820" s="110" t="s">
        <v>614</v>
      </c>
      <c r="C820" s="110" t="s">
        <v>623</v>
      </c>
      <c r="D820" s="109"/>
      <c r="E820" s="110" t="s">
        <v>624</v>
      </c>
      <c r="F820" s="110" t="s">
        <v>1288</v>
      </c>
      <c r="G820" s="111">
        <v>6381.6</v>
      </c>
      <c r="H820" s="112">
        <v>0</v>
      </c>
      <c r="I820" s="112">
        <v>0</v>
      </c>
      <c r="J820" s="112">
        <v>0</v>
      </c>
      <c r="K820" s="112">
        <v>6381.6</v>
      </c>
      <c r="L820" s="112">
        <v>0</v>
      </c>
      <c r="M820" s="112">
        <v>0</v>
      </c>
      <c r="N820" s="112">
        <v>0</v>
      </c>
      <c r="O820" s="112">
        <v>0</v>
      </c>
    </row>
    <row r="821" ht="13.5" customHeight="1" spans="1:15">
      <c r="A821" s="110" t="s">
        <v>612</v>
      </c>
      <c r="B821" s="110" t="s">
        <v>614</v>
      </c>
      <c r="C821" s="110" t="s">
        <v>623</v>
      </c>
      <c r="D821" s="109"/>
      <c r="E821" s="110" t="s">
        <v>624</v>
      </c>
      <c r="F821" s="110" t="s">
        <v>1286</v>
      </c>
      <c r="G821" s="111">
        <v>127632</v>
      </c>
      <c r="H821" s="112">
        <v>0</v>
      </c>
      <c r="I821" s="112">
        <v>0</v>
      </c>
      <c r="J821" s="112">
        <v>0</v>
      </c>
      <c r="K821" s="112">
        <v>127632</v>
      </c>
      <c r="L821" s="112">
        <v>0</v>
      </c>
      <c r="M821" s="112">
        <v>0</v>
      </c>
      <c r="N821" s="112">
        <v>0</v>
      </c>
      <c r="O821" s="112">
        <v>0</v>
      </c>
    </row>
    <row r="822" ht="13.5" customHeight="1" spans="1:15">
      <c r="A822" s="110" t="s">
        <v>612</v>
      </c>
      <c r="B822" s="110" t="s">
        <v>614</v>
      </c>
      <c r="C822" s="110" t="s">
        <v>623</v>
      </c>
      <c r="D822" s="109"/>
      <c r="E822" s="110" t="s">
        <v>624</v>
      </c>
      <c r="F822" s="110" t="s">
        <v>1287</v>
      </c>
      <c r="G822" s="111">
        <v>3190.8</v>
      </c>
      <c r="H822" s="112">
        <v>0</v>
      </c>
      <c r="I822" s="112">
        <v>0</v>
      </c>
      <c r="J822" s="112">
        <v>0</v>
      </c>
      <c r="K822" s="112">
        <v>3190.8</v>
      </c>
      <c r="L822" s="112">
        <v>0</v>
      </c>
      <c r="M822" s="112">
        <v>0</v>
      </c>
      <c r="N822" s="112">
        <v>0</v>
      </c>
      <c r="O822" s="112">
        <v>0</v>
      </c>
    </row>
    <row r="823" ht="13.5" customHeight="1" spans="1:15">
      <c r="A823" s="110" t="s">
        <v>612</v>
      </c>
      <c r="B823" s="110" t="s">
        <v>614</v>
      </c>
      <c r="C823" s="110" t="s">
        <v>623</v>
      </c>
      <c r="D823" s="109"/>
      <c r="E823" s="110" t="s">
        <v>624</v>
      </c>
      <c r="F823" s="110" t="s">
        <v>1284</v>
      </c>
      <c r="G823" s="111">
        <v>681977</v>
      </c>
      <c r="H823" s="112">
        <v>271452</v>
      </c>
      <c r="I823" s="112">
        <v>331788</v>
      </c>
      <c r="J823" s="112">
        <v>28037</v>
      </c>
      <c r="K823" s="112">
        <v>0</v>
      </c>
      <c r="L823" s="112">
        <v>0</v>
      </c>
      <c r="M823" s="112">
        <v>0</v>
      </c>
      <c r="N823" s="112">
        <v>0</v>
      </c>
      <c r="O823" s="112">
        <v>50700</v>
      </c>
    </row>
    <row r="824" ht="13.5" customHeight="1" spans="1:15">
      <c r="A824" s="110" t="s">
        <v>612</v>
      </c>
      <c r="B824" s="110" t="s">
        <v>614</v>
      </c>
      <c r="C824" s="110" t="s">
        <v>623</v>
      </c>
      <c r="D824" s="109"/>
      <c r="E824" s="110" t="s">
        <v>624</v>
      </c>
      <c r="F824" s="110" t="s">
        <v>1285</v>
      </c>
      <c r="G824" s="111">
        <v>33064</v>
      </c>
      <c r="H824" s="112">
        <v>0</v>
      </c>
      <c r="I824" s="112">
        <v>0</v>
      </c>
      <c r="J824" s="112">
        <v>0</v>
      </c>
      <c r="K824" s="112">
        <v>0</v>
      </c>
      <c r="L824" s="112">
        <v>0</v>
      </c>
      <c r="M824" s="112">
        <v>0</v>
      </c>
      <c r="N824" s="112">
        <v>0</v>
      </c>
      <c r="O824" s="112">
        <v>33064</v>
      </c>
    </row>
    <row r="825" ht="13.5" customHeight="1" spans="1:15">
      <c r="A825" s="109"/>
      <c r="B825" s="109"/>
      <c r="C825" s="109"/>
      <c r="D825" s="110" t="s">
        <v>881</v>
      </c>
      <c r="E825" s="110" t="s">
        <v>470</v>
      </c>
      <c r="F825" s="109"/>
      <c r="G825" s="111">
        <v>1493832.88</v>
      </c>
      <c r="H825" s="112">
        <v>510696</v>
      </c>
      <c r="I825" s="112">
        <v>533040</v>
      </c>
      <c r="J825" s="112">
        <v>0</v>
      </c>
      <c r="K825" s="112">
        <v>224990.88</v>
      </c>
      <c r="L825" s="112">
        <v>0</v>
      </c>
      <c r="M825" s="112">
        <v>0</v>
      </c>
      <c r="N825" s="112">
        <v>33852</v>
      </c>
      <c r="O825" s="112">
        <v>191254</v>
      </c>
    </row>
    <row r="826" ht="13.5" customHeight="1" spans="1:15">
      <c r="A826" s="110" t="s">
        <v>344</v>
      </c>
      <c r="B826" s="109"/>
      <c r="C826" s="109"/>
      <c r="D826" s="109"/>
      <c r="E826" s="110" t="s">
        <v>345</v>
      </c>
      <c r="F826" s="109"/>
      <c r="G826" s="111">
        <v>224990.88</v>
      </c>
      <c r="H826" s="112">
        <v>0</v>
      </c>
      <c r="I826" s="112">
        <v>0</v>
      </c>
      <c r="J826" s="112">
        <v>0</v>
      </c>
      <c r="K826" s="112">
        <v>224990.88</v>
      </c>
      <c r="L826" s="112">
        <v>0</v>
      </c>
      <c r="M826" s="112">
        <v>0</v>
      </c>
      <c r="N826" s="112">
        <v>0</v>
      </c>
      <c r="O826" s="112">
        <v>0</v>
      </c>
    </row>
    <row r="827" ht="13.5" customHeight="1" spans="1:15">
      <c r="A827" s="109"/>
      <c r="B827" s="110" t="s">
        <v>460</v>
      </c>
      <c r="C827" s="109"/>
      <c r="D827" s="109"/>
      <c r="E827" s="110" t="s">
        <v>369</v>
      </c>
      <c r="F827" s="109"/>
      <c r="G827" s="111">
        <v>207163.2</v>
      </c>
      <c r="H827" s="112">
        <v>0</v>
      </c>
      <c r="I827" s="112">
        <v>0</v>
      </c>
      <c r="J827" s="112">
        <v>0</v>
      </c>
      <c r="K827" s="112">
        <v>207163.2</v>
      </c>
      <c r="L827" s="112">
        <v>0</v>
      </c>
      <c r="M827" s="112">
        <v>0</v>
      </c>
      <c r="N827" s="112">
        <v>0</v>
      </c>
      <c r="O827" s="112">
        <v>0</v>
      </c>
    </row>
    <row r="828" ht="13.5" customHeight="1" spans="1:15">
      <c r="A828" s="110" t="s">
        <v>344</v>
      </c>
      <c r="B828" s="110" t="s">
        <v>460</v>
      </c>
      <c r="C828" s="110" t="s">
        <v>463</v>
      </c>
      <c r="D828" s="109"/>
      <c r="E828" s="110" t="s">
        <v>464</v>
      </c>
      <c r="F828" s="110" t="s">
        <v>1286</v>
      </c>
      <c r="G828" s="111">
        <v>207163.2</v>
      </c>
      <c r="H828" s="112">
        <v>0</v>
      </c>
      <c r="I828" s="112">
        <v>0</v>
      </c>
      <c r="J828" s="112">
        <v>0</v>
      </c>
      <c r="K828" s="112">
        <v>207163.2</v>
      </c>
      <c r="L828" s="112">
        <v>0</v>
      </c>
      <c r="M828" s="112">
        <v>0</v>
      </c>
      <c r="N828" s="112">
        <v>0</v>
      </c>
      <c r="O828" s="112">
        <v>0</v>
      </c>
    </row>
    <row r="829" ht="13.5" customHeight="1" spans="1:15">
      <c r="A829" s="109"/>
      <c r="B829" s="110" t="s">
        <v>494</v>
      </c>
      <c r="C829" s="109"/>
      <c r="D829" s="109"/>
      <c r="E829" s="110" t="s">
        <v>495</v>
      </c>
      <c r="F829" s="109"/>
      <c r="G829" s="111">
        <v>17827.68</v>
      </c>
      <c r="H829" s="112">
        <v>0</v>
      </c>
      <c r="I829" s="112">
        <v>0</v>
      </c>
      <c r="J829" s="112">
        <v>0</v>
      </c>
      <c r="K829" s="112">
        <v>17827.68</v>
      </c>
      <c r="L829" s="112">
        <v>0</v>
      </c>
      <c r="M829" s="112">
        <v>0</v>
      </c>
      <c r="N829" s="112">
        <v>0</v>
      </c>
      <c r="O829" s="112">
        <v>0</v>
      </c>
    </row>
    <row r="830" ht="13.5" customHeight="1" spans="1:15">
      <c r="A830" s="110" t="s">
        <v>344</v>
      </c>
      <c r="B830" s="110" t="s">
        <v>494</v>
      </c>
      <c r="C830" s="110" t="s">
        <v>496</v>
      </c>
      <c r="D830" s="109"/>
      <c r="E830" s="110" t="s">
        <v>497</v>
      </c>
      <c r="F830" s="110" t="s">
        <v>1287</v>
      </c>
      <c r="G830" s="111">
        <v>5717.88</v>
      </c>
      <c r="H830" s="112">
        <v>0</v>
      </c>
      <c r="I830" s="112">
        <v>0</v>
      </c>
      <c r="J830" s="112">
        <v>0</v>
      </c>
      <c r="K830" s="112">
        <v>5717.88</v>
      </c>
      <c r="L830" s="112">
        <v>0</v>
      </c>
      <c r="M830" s="112">
        <v>0</v>
      </c>
      <c r="N830" s="112">
        <v>0</v>
      </c>
      <c r="O830" s="112">
        <v>0</v>
      </c>
    </row>
    <row r="831" ht="13.5" customHeight="1" spans="1:15">
      <c r="A831" s="110" t="s">
        <v>344</v>
      </c>
      <c r="B831" s="110" t="s">
        <v>494</v>
      </c>
      <c r="C831" s="110" t="s">
        <v>498</v>
      </c>
      <c r="D831" s="109"/>
      <c r="E831" s="110" t="s">
        <v>371</v>
      </c>
      <c r="F831" s="110" t="s">
        <v>1288</v>
      </c>
      <c r="G831" s="111">
        <v>12109.8</v>
      </c>
      <c r="H831" s="112">
        <v>0</v>
      </c>
      <c r="I831" s="112">
        <v>0</v>
      </c>
      <c r="J831" s="112">
        <v>0</v>
      </c>
      <c r="K831" s="112">
        <v>12109.8</v>
      </c>
      <c r="L831" s="112">
        <v>0</v>
      </c>
      <c r="M831" s="112">
        <v>0</v>
      </c>
      <c r="N831" s="112">
        <v>0</v>
      </c>
      <c r="O831" s="112">
        <v>0</v>
      </c>
    </row>
    <row r="832" ht="13.5" customHeight="1" spans="1:15">
      <c r="A832" s="110" t="s">
        <v>612</v>
      </c>
      <c r="B832" s="109"/>
      <c r="C832" s="109"/>
      <c r="D832" s="109"/>
      <c r="E832" s="110" t="s">
        <v>613</v>
      </c>
      <c r="F832" s="109"/>
      <c r="G832" s="111">
        <v>1268842</v>
      </c>
      <c r="H832" s="112">
        <v>510696</v>
      </c>
      <c r="I832" s="112">
        <v>533040</v>
      </c>
      <c r="J832" s="112">
        <v>0</v>
      </c>
      <c r="K832" s="112">
        <v>0</v>
      </c>
      <c r="L832" s="112">
        <v>0</v>
      </c>
      <c r="M832" s="112">
        <v>0</v>
      </c>
      <c r="N832" s="112">
        <v>33852</v>
      </c>
      <c r="O832" s="112">
        <v>191254</v>
      </c>
    </row>
    <row r="833" ht="13.5" customHeight="1" spans="1:15">
      <c r="A833" s="109"/>
      <c r="B833" s="110" t="s">
        <v>614</v>
      </c>
      <c r="C833" s="109"/>
      <c r="D833" s="109"/>
      <c r="E833" s="110" t="s">
        <v>615</v>
      </c>
      <c r="F833" s="109"/>
      <c r="G833" s="111">
        <v>1268842</v>
      </c>
      <c r="H833" s="112">
        <v>510696</v>
      </c>
      <c r="I833" s="112">
        <v>533040</v>
      </c>
      <c r="J833" s="112">
        <v>0</v>
      </c>
      <c r="K833" s="112">
        <v>0</v>
      </c>
      <c r="L833" s="112">
        <v>0</v>
      </c>
      <c r="M833" s="112">
        <v>0</v>
      </c>
      <c r="N833" s="112">
        <v>33852</v>
      </c>
      <c r="O833" s="112">
        <v>191254</v>
      </c>
    </row>
    <row r="834" ht="13.5" customHeight="1" spans="1:15">
      <c r="A834" s="110" t="s">
        <v>612</v>
      </c>
      <c r="B834" s="110" t="s">
        <v>614</v>
      </c>
      <c r="C834" s="110" t="s">
        <v>623</v>
      </c>
      <c r="D834" s="109"/>
      <c r="E834" s="110" t="s">
        <v>624</v>
      </c>
      <c r="F834" s="110" t="s">
        <v>1291</v>
      </c>
      <c r="G834" s="111">
        <v>1210980</v>
      </c>
      <c r="H834" s="112">
        <v>510696</v>
      </c>
      <c r="I834" s="112">
        <v>533040</v>
      </c>
      <c r="J834" s="112">
        <v>0</v>
      </c>
      <c r="K834" s="112">
        <v>0</v>
      </c>
      <c r="L834" s="112">
        <v>0</v>
      </c>
      <c r="M834" s="112">
        <v>0</v>
      </c>
      <c r="N834" s="112">
        <v>33852</v>
      </c>
      <c r="O834" s="112">
        <v>133392</v>
      </c>
    </row>
    <row r="835" ht="13.5" customHeight="1" spans="1:15">
      <c r="A835" s="110" t="s">
        <v>612</v>
      </c>
      <c r="B835" s="110" t="s">
        <v>614</v>
      </c>
      <c r="C835" s="110" t="s">
        <v>623</v>
      </c>
      <c r="D835" s="109"/>
      <c r="E835" s="110" t="s">
        <v>624</v>
      </c>
      <c r="F835" s="110" t="s">
        <v>1303</v>
      </c>
      <c r="G835" s="111">
        <v>57862</v>
      </c>
      <c r="H835" s="112">
        <v>0</v>
      </c>
      <c r="I835" s="112">
        <v>0</v>
      </c>
      <c r="J835" s="112">
        <v>0</v>
      </c>
      <c r="K835" s="112">
        <v>0</v>
      </c>
      <c r="L835" s="112">
        <v>0</v>
      </c>
      <c r="M835" s="112">
        <v>0</v>
      </c>
      <c r="N835" s="112">
        <v>0</v>
      </c>
      <c r="O835" s="112">
        <v>57862</v>
      </c>
    </row>
    <row r="836" ht="13.5" customHeight="1" spans="1:15">
      <c r="A836" s="109"/>
      <c r="B836" s="109"/>
      <c r="C836" s="109"/>
      <c r="D836" s="110" t="s">
        <v>882</v>
      </c>
      <c r="E836" s="110" t="s">
        <v>883</v>
      </c>
      <c r="F836" s="109"/>
      <c r="G836" s="111">
        <v>3632763.28</v>
      </c>
      <c r="H836" s="112">
        <v>1183092</v>
      </c>
      <c r="I836" s="112">
        <v>1049004</v>
      </c>
      <c r="J836" s="112">
        <v>50313</v>
      </c>
      <c r="K836" s="112">
        <v>523509.28</v>
      </c>
      <c r="L836" s="112">
        <v>0</v>
      </c>
      <c r="M836" s="112">
        <v>0</v>
      </c>
      <c r="N836" s="112">
        <v>661668</v>
      </c>
      <c r="O836" s="112">
        <v>165177</v>
      </c>
    </row>
    <row r="837" ht="13.5" customHeight="1" spans="1:15">
      <c r="A837" s="109"/>
      <c r="B837" s="109"/>
      <c r="C837" s="109"/>
      <c r="D837" s="110" t="s">
        <v>884</v>
      </c>
      <c r="E837" s="110" t="s">
        <v>471</v>
      </c>
      <c r="F837" s="109"/>
      <c r="G837" s="111">
        <v>794983.16</v>
      </c>
      <c r="H837" s="112">
        <v>261624</v>
      </c>
      <c r="I837" s="112">
        <v>342132</v>
      </c>
      <c r="J837" s="112">
        <v>50313</v>
      </c>
      <c r="K837" s="112">
        <v>111731.16</v>
      </c>
      <c r="L837" s="112">
        <v>0</v>
      </c>
      <c r="M837" s="112">
        <v>0</v>
      </c>
      <c r="N837" s="112">
        <v>0</v>
      </c>
      <c r="O837" s="112">
        <v>29183</v>
      </c>
    </row>
    <row r="838" ht="13.5" customHeight="1" spans="1:15">
      <c r="A838" s="110" t="s">
        <v>344</v>
      </c>
      <c r="B838" s="109"/>
      <c r="C838" s="109"/>
      <c r="D838" s="109"/>
      <c r="E838" s="110" t="s">
        <v>345</v>
      </c>
      <c r="F838" s="109"/>
      <c r="G838" s="111">
        <v>111731.16</v>
      </c>
      <c r="H838" s="112">
        <v>0</v>
      </c>
      <c r="I838" s="112">
        <v>0</v>
      </c>
      <c r="J838" s="112">
        <v>0</v>
      </c>
      <c r="K838" s="112">
        <v>111731.16</v>
      </c>
      <c r="L838" s="112">
        <v>0</v>
      </c>
      <c r="M838" s="112">
        <v>0</v>
      </c>
      <c r="N838" s="112">
        <v>0</v>
      </c>
      <c r="O838" s="112">
        <v>0</v>
      </c>
    </row>
    <row r="839" ht="13.5" customHeight="1" spans="1:15">
      <c r="A839" s="109"/>
      <c r="B839" s="110" t="s">
        <v>460</v>
      </c>
      <c r="C839" s="109"/>
      <c r="D839" s="109"/>
      <c r="E839" s="110" t="s">
        <v>369</v>
      </c>
      <c r="F839" s="109"/>
      <c r="G839" s="111">
        <v>105693.6</v>
      </c>
      <c r="H839" s="112">
        <v>0</v>
      </c>
      <c r="I839" s="112">
        <v>0</v>
      </c>
      <c r="J839" s="112">
        <v>0</v>
      </c>
      <c r="K839" s="112">
        <v>105693.6</v>
      </c>
      <c r="L839" s="112">
        <v>0</v>
      </c>
      <c r="M839" s="112">
        <v>0</v>
      </c>
      <c r="N839" s="112">
        <v>0</v>
      </c>
      <c r="O839" s="112">
        <v>0</v>
      </c>
    </row>
    <row r="840" ht="13.5" customHeight="1" spans="1:15">
      <c r="A840" s="110" t="s">
        <v>344</v>
      </c>
      <c r="B840" s="110" t="s">
        <v>460</v>
      </c>
      <c r="C840" s="110" t="s">
        <v>463</v>
      </c>
      <c r="D840" s="109"/>
      <c r="E840" s="110" t="s">
        <v>464</v>
      </c>
      <c r="F840" s="110" t="s">
        <v>1286</v>
      </c>
      <c r="G840" s="111">
        <v>105693.6</v>
      </c>
      <c r="H840" s="112">
        <v>0</v>
      </c>
      <c r="I840" s="112">
        <v>0</v>
      </c>
      <c r="J840" s="112">
        <v>0</v>
      </c>
      <c r="K840" s="112">
        <v>105693.6</v>
      </c>
      <c r="L840" s="112">
        <v>0</v>
      </c>
      <c r="M840" s="112">
        <v>0</v>
      </c>
      <c r="N840" s="112">
        <v>0</v>
      </c>
      <c r="O840" s="112">
        <v>0</v>
      </c>
    </row>
    <row r="841" ht="13.5" customHeight="1" spans="1:15">
      <c r="A841" s="109"/>
      <c r="B841" s="110" t="s">
        <v>494</v>
      </c>
      <c r="C841" s="109"/>
      <c r="D841" s="109"/>
      <c r="E841" s="110" t="s">
        <v>495</v>
      </c>
      <c r="F841" s="109"/>
      <c r="G841" s="111">
        <v>6037.56</v>
      </c>
      <c r="H841" s="112">
        <v>0</v>
      </c>
      <c r="I841" s="112">
        <v>0</v>
      </c>
      <c r="J841" s="112">
        <v>0</v>
      </c>
      <c r="K841" s="112">
        <v>6037.56</v>
      </c>
      <c r="L841" s="112">
        <v>0</v>
      </c>
      <c r="M841" s="112">
        <v>0</v>
      </c>
      <c r="N841" s="112">
        <v>0</v>
      </c>
      <c r="O841" s="112">
        <v>0</v>
      </c>
    </row>
    <row r="842" ht="13.5" customHeight="1" spans="1:15">
      <c r="A842" s="110" t="s">
        <v>344</v>
      </c>
      <c r="B842" s="110" t="s">
        <v>494</v>
      </c>
      <c r="C842" s="110" t="s">
        <v>498</v>
      </c>
      <c r="D842" s="109"/>
      <c r="E842" s="110" t="s">
        <v>371</v>
      </c>
      <c r="F842" s="110" t="s">
        <v>1288</v>
      </c>
      <c r="G842" s="111">
        <v>6037.56</v>
      </c>
      <c r="H842" s="112">
        <v>0</v>
      </c>
      <c r="I842" s="112">
        <v>0</v>
      </c>
      <c r="J842" s="112">
        <v>0</v>
      </c>
      <c r="K842" s="112">
        <v>6037.56</v>
      </c>
      <c r="L842" s="112">
        <v>0</v>
      </c>
      <c r="M842" s="112">
        <v>0</v>
      </c>
      <c r="N842" s="112">
        <v>0</v>
      </c>
      <c r="O842" s="112">
        <v>0</v>
      </c>
    </row>
    <row r="843" ht="13.5" customHeight="1" spans="1:15">
      <c r="A843" s="110" t="s">
        <v>612</v>
      </c>
      <c r="B843" s="109"/>
      <c r="C843" s="109"/>
      <c r="D843" s="109"/>
      <c r="E843" s="110" t="s">
        <v>613</v>
      </c>
      <c r="F843" s="109"/>
      <c r="G843" s="111">
        <v>683252</v>
      </c>
      <c r="H843" s="112">
        <v>261624</v>
      </c>
      <c r="I843" s="112">
        <v>342132</v>
      </c>
      <c r="J843" s="112">
        <v>50313</v>
      </c>
      <c r="K843" s="112">
        <v>0</v>
      </c>
      <c r="L843" s="112">
        <v>0</v>
      </c>
      <c r="M843" s="112">
        <v>0</v>
      </c>
      <c r="N843" s="112">
        <v>0</v>
      </c>
      <c r="O843" s="112">
        <v>29183</v>
      </c>
    </row>
    <row r="844" ht="13.5" customHeight="1" spans="1:15">
      <c r="A844" s="109"/>
      <c r="B844" s="110" t="s">
        <v>646</v>
      </c>
      <c r="C844" s="109"/>
      <c r="D844" s="109"/>
      <c r="E844" s="110" t="s">
        <v>647</v>
      </c>
      <c r="F844" s="109"/>
      <c r="G844" s="111">
        <v>683252</v>
      </c>
      <c r="H844" s="112">
        <v>261624</v>
      </c>
      <c r="I844" s="112">
        <v>342132</v>
      </c>
      <c r="J844" s="112">
        <v>50313</v>
      </c>
      <c r="K844" s="112">
        <v>0</v>
      </c>
      <c r="L844" s="112">
        <v>0</v>
      </c>
      <c r="M844" s="112">
        <v>0</v>
      </c>
      <c r="N844" s="112">
        <v>0</v>
      </c>
      <c r="O844" s="112">
        <v>29183</v>
      </c>
    </row>
    <row r="845" ht="13.5" customHeight="1" spans="1:15">
      <c r="A845" s="110" t="s">
        <v>612</v>
      </c>
      <c r="B845" s="110" t="s">
        <v>646</v>
      </c>
      <c r="C845" s="110" t="s">
        <v>648</v>
      </c>
      <c r="D845" s="109"/>
      <c r="E845" s="110" t="s">
        <v>42</v>
      </c>
      <c r="F845" s="110" t="s">
        <v>1283</v>
      </c>
      <c r="G845" s="111">
        <v>252</v>
      </c>
      <c r="H845" s="112">
        <v>0</v>
      </c>
      <c r="I845" s="112">
        <v>0</v>
      </c>
      <c r="J845" s="112">
        <v>0</v>
      </c>
      <c r="K845" s="112">
        <v>0</v>
      </c>
      <c r="L845" s="112">
        <v>0</v>
      </c>
      <c r="M845" s="112">
        <v>0</v>
      </c>
      <c r="N845" s="112">
        <v>0</v>
      </c>
      <c r="O845" s="112">
        <v>252</v>
      </c>
    </row>
    <row r="846" ht="13.5" customHeight="1" spans="1:15">
      <c r="A846" s="110" t="s">
        <v>612</v>
      </c>
      <c r="B846" s="110" t="s">
        <v>646</v>
      </c>
      <c r="C846" s="110" t="s">
        <v>648</v>
      </c>
      <c r="D846" s="109"/>
      <c r="E846" s="110" t="s">
        <v>42</v>
      </c>
      <c r="F846" s="110" t="s">
        <v>1284</v>
      </c>
      <c r="G846" s="111">
        <v>654069</v>
      </c>
      <c r="H846" s="112">
        <v>261624</v>
      </c>
      <c r="I846" s="112">
        <v>342132</v>
      </c>
      <c r="J846" s="112">
        <v>50313</v>
      </c>
      <c r="K846" s="112">
        <v>0</v>
      </c>
      <c r="L846" s="112">
        <v>0</v>
      </c>
      <c r="M846" s="112">
        <v>0</v>
      </c>
      <c r="N846" s="112">
        <v>0</v>
      </c>
      <c r="O846" s="112">
        <v>0</v>
      </c>
    </row>
    <row r="847" ht="13.5" customHeight="1" spans="1:15">
      <c r="A847" s="110" t="s">
        <v>612</v>
      </c>
      <c r="B847" s="110" t="s">
        <v>646</v>
      </c>
      <c r="C847" s="110" t="s">
        <v>648</v>
      </c>
      <c r="D847" s="109"/>
      <c r="E847" s="110" t="s">
        <v>42</v>
      </c>
      <c r="F847" s="110" t="s">
        <v>1285</v>
      </c>
      <c r="G847" s="111">
        <v>28931</v>
      </c>
      <c r="H847" s="112">
        <v>0</v>
      </c>
      <c r="I847" s="112">
        <v>0</v>
      </c>
      <c r="J847" s="112">
        <v>0</v>
      </c>
      <c r="K847" s="112">
        <v>0</v>
      </c>
      <c r="L847" s="112">
        <v>0</v>
      </c>
      <c r="M847" s="112">
        <v>0</v>
      </c>
      <c r="N847" s="112">
        <v>0</v>
      </c>
      <c r="O847" s="112">
        <v>28931</v>
      </c>
    </row>
    <row r="848" ht="13.5" customHeight="1" spans="1:15">
      <c r="A848" s="109"/>
      <c r="B848" s="109"/>
      <c r="C848" s="109"/>
      <c r="D848" s="110" t="s">
        <v>885</v>
      </c>
      <c r="E848" s="110" t="s">
        <v>500</v>
      </c>
      <c r="F848" s="109"/>
      <c r="G848" s="111">
        <v>2837780.12</v>
      </c>
      <c r="H848" s="112">
        <v>921468</v>
      </c>
      <c r="I848" s="112">
        <v>706872</v>
      </c>
      <c r="J848" s="112">
        <v>0</v>
      </c>
      <c r="K848" s="112">
        <v>411778.12</v>
      </c>
      <c r="L848" s="112">
        <v>0</v>
      </c>
      <c r="M848" s="112">
        <v>0</v>
      </c>
      <c r="N848" s="112">
        <v>661668</v>
      </c>
      <c r="O848" s="112">
        <v>135994</v>
      </c>
    </row>
    <row r="849" ht="13.5" customHeight="1" spans="1:15">
      <c r="A849" s="110" t="s">
        <v>344</v>
      </c>
      <c r="B849" s="109"/>
      <c r="C849" s="109"/>
      <c r="D849" s="109"/>
      <c r="E849" s="110" t="s">
        <v>345</v>
      </c>
      <c r="F849" s="109"/>
      <c r="G849" s="111">
        <v>22900</v>
      </c>
      <c r="H849" s="112">
        <v>0</v>
      </c>
      <c r="I849" s="112">
        <v>0</v>
      </c>
      <c r="J849" s="112">
        <v>0</v>
      </c>
      <c r="K849" s="112">
        <v>22900</v>
      </c>
      <c r="L849" s="112">
        <v>0</v>
      </c>
      <c r="M849" s="112">
        <v>0</v>
      </c>
      <c r="N849" s="112">
        <v>0</v>
      </c>
      <c r="O849" s="112">
        <v>0</v>
      </c>
    </row>
    <row r="850" ht="13.5" customHeight="1" spans="1:15">
      <c r="A850" s="109"/>
      <c r="B850" s="110" t="s">
        <v>494</v>
      </c>
      <c r="C850" s="109"/>
      <c r="D850" s="109"/>
      <c r="E850" s="110" t="s">
        <v>495</v>
      </c>
      <c r="F850" s="109"/>
      <c r="G850" s="111">
        <v>22900</v>
      </c>
      <c r="H850" s="112">
        <v>0</v>
      </c>
      <c r="I850" s="112">
        <v>0</v>
      </c>
      <c r="J850" s="112">
        <v>0</v>
      </c>
      <c r="K850" s="112">
        <v>22900</v>
      </c>
      <c r="L850" s="112">
        <v>0</v>
      </c>
      <c r="M850" s="112">
        <v>0</v>
      </c>
      <c r="N850" s="112">
        <v>0</v>
      </c>
      <c r="O850" s="112">
        <v>0</v>
      </c>
    </row>
    <row r="851" ht="13.5" customHeight="1" spans="1:15">
      <c r="A851" s="110" t="s">
        <v>344</v>
      </c>
      <c r="B851" s="110" t="s">
        <v>494</v>
      </c>
      <c r="C851" s="110" t="s">
        <v>498</v>
      </c>
      <c r="D851" s="109"/>
      <c r="E851" s="110" t="s">
        <v>371</v>
      </c>
      <c r="F851" s="110" t="s">
        <v>1288</v>
      </c>
      <c r="G851" s="111">
        <v>22900</v>
      </c>
      <c r="H851" s="112">
        <v>0</v>
      </c>
      <c r="I851" s="112">
        <v>0</v>
      </c>
      <c r="J851" s="112">
        <v>0</v>
      </c>
      <c r="K851" s="112">
        <v>22900</v>
      </c>
      <c r="L851" s="112">
        <v>0</v>
      </c>
      <c r="M851" s="112">
        <v>0</v>
      </c>
      <c r="N851" s="112">
        <v>0</v>
      </c>
      <c r="O851" s="112">
        <v>0</v>
      </c>
    </row>
    <row r="852" ht="13.5" customHeight="1" spans="1:15">
      <c r="A852" s="110" t="s">
        <v>612</v>
      </c>
      <c r="B852" s="109"/>
      <c r="C852" s="109"/>
      <c r="D852" s="109"/>
      <c r="E852" s="110" t="s">
        <v>613</v>
      </c>
      <c r="F852" s="109"/>
      <c r="G852" s="111">
        <v>2814880.12</v>
      </c>
      <c r="H852" s="112">
        <v>921468</v>
      </c>
      <c r="I852" s="112">
        <v>706872</v>
      </c>
      <c r="J852" s="112">
        <v>0</v>
      </c>
      <c r="K852" s="112">
        <v>388878.12</v>
      </c>
      <c r="L852" s="112">
        <v>0</v>
      </c>
      <c r="M852" s="112">
        <v>0</v>
      </c>
      <c r="N852" s="112">
        <v>661668</v>
      </c>
      <c r="O852" s="112">
        <v>135994</v>
      </c>
    </row>
    <row r="853" ht="13.5" customHeight="1" spans="1:15">
      <c r="A853" s="109"/>
      <c r="B853" s="110" t="s">
        <v>646</v>
      </c>
      <c r="C853" s="109"/>
      <c r="D853" s="109"/>
      <c r="E853" s="110" t="s">
        <v>647</v>
      </c>
      <c r="F853" s="109"/>
      <c r="G853" s="111">
        <v>2814880.12</v>
      </c>
      <c r="H853" s="112">
        <v>921468</v>
      </c>
      <c r="I853" s="112">
        <v>706872</v>
      </c>
      <c r="J853" s="112">
        <v>0</v>
      </c>
      <c r="K853" s="112">
        <v>388878.12</v>
      </c>
      <c r="L853" s="112">
        <v>0</v>
      </c>
      <c r="M853" s="112">
        <v>0</v>
      </c>
      <c r="N853" s="112">
        <v>661668</v>
      </c>
      <c r="O853" s="112">
        <v>135994</v>
      </c>
    </row>
    <row r="854" ht="13.5" customHeight="1" spans="1:15">
      <c r="A854" s="110" t="s">
        <v>612</v>
      </c>
      <c r="B854" s="110" t="s">
        <v>646</v>
      </c>
      <c r="C854" s="110" t="s">
        <v>653</v>
      </c>
      <c r="D854" s="109"/>
      <c r="E854" s="110" t="s">
        <v>654</v>
      </c>
      <c r="F854" s="110" t="s">
        <v>1286</v>
      </c>
      <c r="G854" s="111">
        <v>378933.6</v>
      </c>
      <c r="H854" s="112">
        <v>0</v>
      </c>
      <c r="I854" s="112">
        <v>0</v>
      </c>
      <c r="J854" s="112">
        <v>0</v>
      </c>
      <c r="K854" s="112">
        <v>378933.6</v>
      </c>
      <c r="L854" s="112">
        <v>0</v>
      </c>
      <c r="M854" s="112">
        <v>0</v>
      </c>
      <c r="N854" s="112">
        <v>0</v>
      </c>
      <c r="O854" s="112">
        <v>0</v>
      </c>
    </row>
    <row r="855" ht="13.5" customHeight="1" spans="1:15">
      <c r="A855" s="110" t="s">
        <v>612</v>
      </c>
      <c r="B855" s="110" t="s">
        <v>646</v>
      </c>
      <c r="C855" s="110" t="s">
        <v>653</v>
      </c>
      <c r="D855" s="109"/>
      <c r="E855" s="110" t="s">
        <v>654</v>
      </c>
      <c r="F855" s="110" t="s">
        <v>1287</v>
      </c>
      <c r="G855" s="111">
        <v>9944.52</v>
      </c>
      <c r="H855" s="112">
        <v>0</v>
      </c>
      <c r="I855" s="112">
        <v>0</v>
      </c>
      <c r="J855" s="112">
        <v>0</v>
      </c>
      <c r="K855" s="112">
        <v>9944.52</v>
      </c>
      <c r="L855" s="112">
        <v>0</v>
      </c>
      <c r="M855" s="112">
        <v>0</v>
      </c>
      <c r="N855" s="112">
        <v>0</v>
      </c>
      <c r="O855" s="112">
        <v>0</v>
      </c>
    </row>
    <row r="856" ht="13.5" customHeight="1" spans="1:15">
      <c r="A856" s="110" t="s">
        <v>612</v>
      </c>
      <c r="B856" s="110" t="s">
        <v>646</v>
      </c>
      <c r="C856" s="110" t="s">
        <v>653</v>
      </c>
      <c r="D856" s="109"/>
      <c r="E856" s="110" t="s">
        <v>654</v>
      </c>
      <c r="F856" s="110" t="s">
        <v>1283</v>
      </c>
      <c r="G856" s="111">
        <v>936</v>
      </c>
      <c r="H856" s="112">
        <v>0</v>
      </c>
      <c r="I856" s="112">
        <v>0</v>
      </c>
      <c r="J856" s="112">
        <v>0</v>
      </c>
      <c r="K856" s="112">
        <v>0</v>
      </c>
      <c r="L856" s="112">
        <v>0</v>
      </c>
      <c r="M856" s="112">
        <v>0</v>
      </c>
      <c r="N856" s="112">
        <v>0</v>
      </c>
      <c r="O856" s="112">
        <v>936</v>
      </c>
    </row>
    <row r="857" ht="13.5" customHeight="1" spans="1:15">
      <c r="A857" s="110" t="s">
        <v>612</v>
      </c>
      <c r="B857" s="110" t="s">
        <v>646</v>
      </c>
      <c r="C857" s="110" t="s">
        <v>653</v>
      </c>
      <c r="D857" s="109"/>
      <c r="E857" s="110" t="s">
        <v>654</v>
      </c>
      <c r="F857" s="110" t="s">
        <v>1292</v>
      </c>
      <c r="G857" s="111">
        <v>27600</v>
      </c>
      <c r="H857" s="112">
        <v>0</v>
      </c>
      <c r="I857" s="112">
        <v>0</v>
      </c>
      <c r="J857" s="112">
        <v>0</v>
      </c>
      <c r="K857" s="112">
        <v>0</v>
      </c>
      <c r="L857" s="112">
        <v>0</v>
      </c>
      <c r="M857" s="112">
        <v>0</v>
      </c>
      <c r="N857" s="112">
        <v>0</v>
      </c>
      <c r="O857" s="112">
        <v>27600</v>
      </c>
    </row>
    <row r="858" ht="13.5" customHeight="1" spans="1:15">
      <c r="A858" s="110" t="s">
        <v>612</v>
      </c>
      <c r="B858" s="110" t="s">
        <v>646</v>
      </c>
      <c r="C858" s="110" t="s">
        <v>653</v>
      </c>
      <c r="D858" s="109"/>
      <c r="E858" s="110" t="s">
        <v>654</v>
      </c>
      <c r="F858" s="110" t="s">
        <v>1291</v>
      </c>
      <c r="G858" s="111">
        <v>2290008</v>
      </c>
      <c r="H858" s="112">
        <v>921468</v>
      </c>
      <c r="I858" s="112">
        <v>706872</v>
      </c>
      <c r="J858" s="112">
        <v>0</v>
      </c>
      <c r="K858" s="112">
        <v>0</v>
      </c>
      <c r="L858" s="112">
        <v>0</v>
      </c>
      <c r="M858" s="112">
        <v>0</v>
      </c>
      <c r="N858" s="112">
        <v>661668</v>
      </c>
      <c r="O858" s="112">
        <v>0</v>
      </c>
    </row>
    <row r="859" ht="13.5" customHeight="1" spans="1:15">
      <c r="A859" s="110" t="s">
        <v>612</v>
      </c>
      <c r="B859" s="110" t="s">
        <v>646</v>
      </c>
      <c r="C859" s="110" t="s">
        <v>653</v>
      </c>
      <c r="D859" s="109"/>
      <c r="E859" s="110" t="s">
        <v>654</v>
      </c>
      <c r="F859" s="110" t="s">
        <v>1303</v>
      </c>
      <c r="G859" s="111">
        <v>107458</v>
      </c>
      <c r="H859" s="112">
        <v>0</v>
      </c>
      <c r="I859" s="112">
        <v>0</v>
      </c>
      <c r="J859" s="112">
        <v>0</v>
      </c>
      <c r="K859" s="112">
        <v>0</v>
      </c>
      <c r="L859" s="112">
        <v>0</v>
      </c>
      <c r="M859" s="112">
        <v>0</v>
      </c>
      <c r="N859" s="112">
        <v>0</v>
      </c>
      <c r="O859" s="112">
        <v>107458</v>
      </c>
    </row>
    <row r="860" ht="13.5" customHeight="1" spans="1:15">
      <c r="A860" s="109"/>
      <c r="B860" s="109"/>
      <c r="C860" s="109"/>
      <c r="D860" s="110" t="s">
        <v>887</v>
      </c>
      <c r="E860" s="110" t="s">
        <v>888</v>
      </c>
      <c r="F860" s="109"/>
      <c r="G860" s="111">
        <v>5844789.89</v>
      </c>
      <c r="H860" s="112">
        <v>1718244</v>
      </c>
      <c r="I860" s="112">
        <v>2173920</v>
      </c>
      <c r="J860" s="112">
        <v>159419</v>
      </c>
      <c r="K860" s="112">
        <v>760121.89</v>
      </c>
      <c r="L860" s="112">
        <v>0</v>
      </c>
      <c r="M860" s="112">
        <v>0</v>
      </c>
      <c r="N860" s="112">
        <v>684648</v>
      </c>
      <c r="O860" s="112">
        <v>348437</v>
      </c>
    </row>
    <row r="861" ht="13.5" customHeight="1" spans="1:15">
      <c r="A861" s="109"/>
      <c r="B861" s="109"/>
      <c r="C861" s="109"/>
      <c r="D861" s="110" t="s">
        <v>889</v>
      </c>
      <c r="E861" s="110" t="s">
        <v>472</v>
      </c>
      <c r="F861" s="109"/>
      <c r="G861" s="111">
        <v>966768.46</v>
      </c>
      <c r="H861" s="112">
        <v>291744</v>
      </c>
      <c r="I861" s="112">
        <v>428976</v>
      </c>
      <c r="J861" s="112">
        <v>57336</v>
      </c>
      <c r="K861" s="112">
        <v>129080.46</v>
      </c>
      <c r="L861" s="112">
        <v>0</v>
      </c>
      <c r="M861" s="112">
        <v>0</v>
      </c>
      <c r="N861" s="112">
        <v>0</v>
      </c>
      <c r="O861" s="112">
        <v>59632</v>
      </c>
    </row>
    <row r="862" ht="13.5" customHeight="1" spans="1:15">
      <c r="A862" s="110" t="s">
        <v>344</v>
      </c>
      <c r="B862" s="109"/>
      <c r="C862" s="109"/>
      <c r="D862" s="109"/>
      <c r="E862" s="110" t="s">
        <v>345</v>
      </c>
      <c r="F862" s="109"/>
      <c r="G862" s="111">
        <v>129080.46</v>
      </c>
      <c r="H862" s="112">
        <v>0</v>
      </c>
      <c r="I862" s="112">
        <v>0</v>
      </c>
      <c r="J862" s="112">
        <v>0</v>
      </c>
      <c r="K862" s="112">
        <v>129080.46</v>
      </c>
      <c r="L862" s="112">
        <v>0</v>
      </c>
      <c r="M862" s="112">
        <v>0</v>
      </c>
      <c r="N862" s="112">
        <v>0</v>
      </c>
      <c r="O862" s="112">
        <v>0</v>
      </c>
    </row>
    <row r="863" ht="13.5" customHeight="1" spans="1:15">
      <c r="A863" s="109"/>
      <c r="B863" s="110" t="s">
        <v>460</v>
      </c>
      <c r="C863" s="109"/>
      <c r="D863" s="109"/>
      <c r="E863" s="110" t="s">
        <v>369</v>
      </c>
      <c r="F863" s="109"/>
      <c r="G863" s="111">
        <v>122560.8</v>
      </c>
      <c r="H863" s="112">
        <v>0</v>
      </c>
      <c r="I863" s="112">
        <v>0</v>
      </c>
      <c r="J863" s="112">
        <v>0</v>
      </c>
      <c r="K863" s="112">
        <v>122560.8</v>
      </c>
      <c r="L863" s="112">
        <v>0</v>
      </c>
      <c r="M863" s="112">
        <v>0</v>
      </c>
      <c r="N863" s="112">
        <v>0</v>
      </c>
      <c r="O863" s="112">
        <v>0</v>
      </c>
    </row>
    <row r="864" ht="13.5" customHeight="1" spans="1:15">
      <c r="A864" s="110" t="s">
        <v>344</v>
      </c>
      <c r="B864" s="110" t="s">
        <v>460</v>
      </c>
      <c r="C864" s="110" t="s">
        <v>463</v>
      </c>
      <c r="D864" s="109"/>
      <c r="E864" s="110" t="s">
        <v>464</v>
      </c>
      <c r="F864" s="110" t="s">
        <v>1286</v>
      </c>
      <c r="G864" s="111">
        <v>122560.8</v>
      </c>
      <c r="H864" s="112">
        <v>0</v>
      </c>
      <c r="I864" s="112">
        <v>0</v>
      </c>
      <c r="J864" s="112">
        <v>0</v>
      </c>
      <c r="K864" s="112">
        <v>122560.8</v>
      </c>
      <c r="L864" s="112">
        <v>0</v>
      </c>
      <c r="M864" s="112">
        <v>0</v>
      </c>
      <c r="N864" s="112">
        <v>0</v>
      </c>
      <c r="O864" s="112">
        <v>0</v>
      </c>
    </row>
    <row r="865" ht="13.5" customHeight="1" spans="1:15">
      <c r="A865" s="109"/>
      <c r="B865" s="110" t="s">
        <v>494</v>
      </c>
      <c r="C865" s="109"/>
      <c r="D865" s="109"/>
      <c r="E865" s="110" t="s">
        <v>495</v>
      </c>
      <c r="F865" s="109"/>
      <c r="G865" s="111">
        <v>6519.66</v>
      </c>
      <c r="H865" s="112">
        <v>0</v>
      </c>
      <c r="I865" s="112">
        <v>0</v>
      </c>
      <c r="J865" s="112">
        <v>0</v>
      </c>
      <c r="K865" s="112">
        <v>6519.66</v>
      </c>
      <c r="L865" s="112">
        <v>0</v>
      </c>
      <c r="M865" s="112">
        <v>0</v>
      </c>
      <c r="N865" s="112">
        <v>0</v>
      </c>
      <c r="O865" s="112">
        <v>0</v>
      </c>
    </row>
    <row r="866" ht="13.5" customHeight="1" spans="1:15">
      <c r="A866" s="110" t="s">
        <v>344</v>
      </c>
      <c r="B866" s="110" t="s">
        <v>494</v>
      </c>
      <c r="C866" s="110" t="s">
        <v>496</v>
      </c>
      <c r="D866" s="109"/>
      <c r="E866" s="110" t="s">
        <v>497</v>
      </c>
      <c r="F866" s="110" t="s">
        <v>1287</v>
      </c>
      <c r="G866" s="111">
        <v>327.36</v>
      </c>
      <c r="H866" s="112">
        <v>0</v>
      </c>
      <c r="I866" s="112">
        <v>0</v>
      </c>
      <c r="J866" s="112">
        <v>0</v>
      </c>
      <c r="K866" s="112">
        <v>327.36</v>
      </c>
      <c r="L866" s="112">
        <v>0</v>
      </c>
      <c r="M866" s="112">
        <v>0</v>
      </c>
      <c r="N866" s="112">
        <v>0</v>
      </c>
      <c r="O866" s="112">
        <v>0</v>
      </c>
    </row>
    <row r="867" ht="13.5" customHeight="1" spans="1:15">
      <c r="A867" s="110" t="s">
        <v>344</v>
      </c>
      <c r="B867" s="110" t="s">
        <v>494</v>
      </c>
      <c r="C867" s="110" t="s">
        <v>498</v>
      </c>
      <c r="D867" s="109"/>
      <c r="E867" s="110" t="s">
        <v>371</v>
      </c>
      <c r="F867" s="110" t="s">
        <v>1288</v>
      </c>
      <c r="G867" s="111">
        <v>6192.3</v>
      </c>
      <c r="H867" s="112">
        <v>0</v>
      </c>
      <c r="I867" s="112">
        <v>0</v>
      </c>
      <c r="J867" s="112">
        <v>0</v>
      </c>
      <c r="K867" s="112">
        <v>6192.3</v>
      </c>
      <c r="L867" s="112">
        <v>0</v>
      </c>
      <c r="M867" s="112">
        <v>0</v>
      </c>
      <c r="N867" s="112">
        <v>0</v>
      </c>
      <c r="O867" s="112">
        <v>0</v>
      </c>
    </row>
    <row r="868" ht="13.5" customHeight="1" spans="1:15">
      <c r="A868" s="110" t="s">
        <v>612</v>
      </c>
      <c r="B868" s="109"/>
      <c r="C868" s="109"/>
      <c r="D868" s="109"/>
      <c r="E868" s="110" t="s">
        <v>613</v>
      </c>
      <c r="F868" s="109"/>
      <c r="G868" s="111">
        <v>837688</v>
      </c>
      <c r="H868" s="112">
        <v>291744</v>
      </c>
      <c r="I868" s="112">
        <v>428976</v>
      </c>
      <c r="J868" s="112">
        <v>57336</v>
      </c>
      <c r="K868" s="112">
        <v>0</v>
      </c>
      <c r="L868" s="112">
        <v>0</v>
      </c>
      <c r="M868" s="112">
        <v>0</v>
      </c>
      <c r="N868" s="112">
        <v>0</v>
      </c>
      <c r="O868" s="112">
        <v>59632</v>
      </c>
    </row>
    <row r="869" ht="13.5" customHeight="1" spans="1:15">
      <c r="A869" s="109"/>
      <c r="B869" s="110" t="s">
        <v>632</v>
      </c>
      <c r="C869" s="109"/>
      <c r="D869" s="109"/>
      <c r="E869" s="110" t="s">
        <v>633</v>
      </c>
      <c r="F869" s="109"/>
      <c r="G869" s="111">
        <v>837688</v>
      </c>
      <c r="H869" s="112">
        <v>291744</v>
      </c>
      <c r="I869" s="112">
        <v>428976</v>
      </c>
      <c r="J869" s="112">
        <v>57336</v>
      </c>
      <c r="K869" s="112">
        <v>0</v>
      </c>
      <c r="L869" s="112">
        <v>0</v>
      </c>
      <c r="M869" s="112">
        <v>0</v>
      </c>
      <c r="N869" s="112">
        <v>0</v>
      </c>
      <c r="O869" s="112">
        <v>59632</v>
      </c>
    </row>
    <row r="870" ht="13.5" customHeight="1" spans="1:15">
      <c r="A870" s="110" t="s">
        <v>612</v>
      </c>
      <c r="B870" s="110" t="s">
        <v>632</v>
      </c>
      <c r="C870" s="110" t="s">
        <v>634</v>
      </c>
      <c r="D870" s="109"/>
      <c r="E870" s="110" t="s">
        <v>42</v>
      </c>
      <c r="F870" s="110" t="s">
        <v>1282</v>
      </c>
      <c r="G870" s="111">
        <v>7368</v>
      </c>
      <c r="H870" s="112">
        <v>0</v>
      </c>
      <c r="I870" s="112">
        <v>0</v>
      </c>
      <c r="J870" s="112">
        <v>0</v>
      </c>
      <c r="K870" s="112">
        <v>0</v>
      </c>
      <c r="L870" s="112">
        <v>0</v>
      </c>
      <c r="M870" s="112">
        <v>0</v>
      </c>
      <c r="N870" s="112">
        <v>0</v>
      </c>
      <c r="O870" s="112">
        <v>7368</v>
      </c>
    </row>
    <row r="871" ht="13.5" customHeight="1" spans="1:15">
      <c r="A871" s="110" t="s">
        <v>612</v>
      </c>
      <c r="B871" s="110" t="s">
        <v>632</v>
      </c>
      <c r="C871" s="110" t="s">
        <v>634</v>
      </c>
      <c r="D871" s="109"/>
      <c r="E871" s="110" t="s">
        <v>42</v>
      </c>
      <c r="F871" s="110" t="s">
        <v>1284</v>
      </c>
      <c r="G871" s="111">
        <v>797256</v>
      </c>
      <c r="H871" s="112">
        <v>291744</v>
      </c>
      <c r="I871" s="112">
        <v>428976</v>
      </c>
      <c r="J871" s="112">
        <v>57336</v>
      </c>
      <c r="K871" s="112">
        <v>0</v>
      </c>
      <c r="L871" s="112">
        <v>0</v>
      </c>
      <c r="M871" s="112">
        <v>0</v>
      </c>
      <c r="N871" s="112">
        <v>0</v>
      </c>
      <c r="O871" s="112">
        <v>19200</v>
      </c>
    </row>
    <row r="872" ht="13.5" customHeight="1" spans="1:15">
      <c r="A872" s="110" t="s">
        <v>612</v>
      </c>
      <c r="B872" s="110" t="s">
        <v>632</v>
      </c>
      <c r="C872" s="110" t="s">
        <v>634</v>
      </c>
      <c r="D872" s="109"/>
      <c r="E872" s="110" t="s">
        <v>42</v>
      </c>
      <c r="F872" s="110" t="s">
        <v>1285</v>
      </c>
      <c r="G872" s="111">
        <v>33064</v>
      </c>
      <c r="H872" s="112">
        <v>0</v>
      </c>
      <c r="I872" s="112">
        <v>0</v>
      </c>
      <c r="J872" s="112">
        <v>0</v>
      </c>
      <c r="K872" s="112">
        <v>0</v>
      </c>
      <c r="L872" s="112">
        <v>0</v>
      </c>
      <c r="M872" s="112">
        <v>0</v>
      </c>
      <c r="N872" s="112">
        <v>0</v>
      </c>
      <c r="O872" s="112">
        <v>33064</v>
      </c>
    </row>
    <row r="873" ht="13.5" customHeight="1" spans="1:15">
      <c r="A873" s="109"/>
      <c r="B873" s="109"/>
      <c r="C873" s="109"/>
      <c r="D873" s="110" t="s">
        <v>890</v>
      </c>
      <c r="E873" s="110" t="s">
        <v>637</v>
      </c>
      <c r="F873" s="109"/>
      <c r="G873" s="111">
        <v>1111198.28</v>
      </c>
      <c r="H873" s="112">
        <v>333972</v>
      </c>
      <c r="I873" s="112">
        <v>219252</v>
      </c>
      <c r="J873" s="112">
        <v>0</v>
      </c>
      <c r="K873" s="112">
        <v>173588.28</v>
      </c>
      <c r="L873" s="112">
        <v>0</v>
      </c>
      <c r="M873" s="112">
        <v>0</v>
      </c>
      <c r="N873" s="112">
        <v>342696</v>
      </c>
      <c r="O873" s="112">
        <v>41690</v>
      </c>
    </row>
    <row r="874" ht="13.5" customHeight="1" spans="1:15">
      <c r="A874" s="110" t="s">
        <v>612</v>
      </c>
      <c r="B874" s="109"/>
      <c r="C874" s="109"/>
      <c r="D874" s="109"/>
      <c r="E874" s="110" t="s">
        <v>613</v>
      </c>
      <c r="F874" s="109"/>
      <c r="G874" s="111">
        <v>1111198.28</v>
      </c>
      <c r="H874" s="112">
        <v>333972</v>
      </c>
      <c r="I874" s="112">
        <v>219252</v>
      </c>
      <c r="J874" s="112">
        <v>0</v>
      </c>
      <c r="K874" s="112">
        <v>173588.28</v>
      </c>
      <c r="L874" s="112">
        <v>0</v>
      </c>
      <c r="M874" s="112">
        <v>0</v>
      </c>
      <c r="N874" s="112">
        <v>342696</v>
      </c>
      <c r="O874" s="112">
        <v>41690</v>
      </c>
    </row>
    <row r="875" ht="13.5" customHeight="1" spans="1:15">
      <c r="A875" s="109"/>
      <c r="B875" s="110" t="s">
        <v>632</v>
      </c>
      <c r="C875" s="109"/>
      <c r="D875" s="109"/>
      <c r="E875" s="110" t="s">
        <v>633</v>
      </c>
      <c r="F875" s="109"/>
      <c r="G875" s="111">
        <v>1111198.28</v>
      </c>
      <c r="H875" s="112">
        <v>333972</v>
      </c>
      <c r="I875" s="112">
        <v>219252</v>
      </c>
      <c r="J875" s="112">
        <v>0</v>
      </c>
      <c r="K875" s="112">
        <v>173588.28</v>
      </c>
      <c r="L875" s="112">
        <v>0</v>
      </c>
      <c r="M875" s="112">
        <v>0</v>
      </c>
      <c r="N875" s="112">
        <v>342696</v>
      </c>
      <c r="O875" s="112">
        <v>41690</v>
      </c>
    </row>
    <row r="876" ht="13.5" customHeight="1" spans="1:15">
      <c r="A876" s="110" t="s">
        <v>612</v>
      </c>
      <c r="B876" s="110" t="s">
        <v>632</v>
      </c>
      <c r="C876" s="110" t="s">
        <v>635</v>
      </c>
      <c r="D876" s="109"/>
      <c r="E876" s="110" t="s">
        <v>636</v>
      </c>
      <c r="F876" s="110" t="s">
        <v>1288</v>
      </c>
      <c r="G876" s="111">
        <v>8962.8</v>
      </c>
      <c r="H876" s="112">
        <v>0</v>
      </c>
      <c r="I876" s="112">
        <v>0</v>
      </c>
      <c r="J876" s="112">
        <v>0</v>
      </c>
      <c r="K876" s="112">
        <v>8962.8</v>
      </c>
      <c r="L876" s="112">
        <v>0</v>
      </c>
      <c r="M876" s="112">
        <v>0</v>
      </c>
      <c r="N876" s="112">
        <v>0</v>
      </c>
      <c r="O876" s="112">
        <v>0</v>
      </c>
    </row>
    <row r="877" ht="13.5" customHeight="1" spans="1:15">
      <c r="A877" s="110" t="s">
        <v>612</v>
      </c>
      <c r="B877" s="110" t="s">
        <v>632</v>
      </c>
      <c r="C877" s="110" t="s">
        <v>635</v>
      </c>
      <c r="D877" s="109"/>
      <c r="E877" s="110" t="s">
        <v>636</v>
      </c>
      <c r="F877" s="110" t="s">
        <v>1286</v>
      </c>
      <c r="G877" s="111">
        <v>160418.4</v>
      </c>
      <c r="H877" s="112">
        <v>0</v>
      </c>
      <c r="I877" s="112">
        <v>0</v>
      </c>
      <c r="J877" s="112">
        <v>0</v>
      </c>
      <c r="K877" s="112">
        <v>160418.4</v>
      </c>
      <c r="L877" s="112">
        <v>0</v>
      </c>
      <c r="M877" s="112">
        <v>0</v>
      </c>
      <c r="N877" s="112">
        <v>0</v>
      </c>
      <c r="O877" s="112">
        <v>0</v>
      </c>
    </row>
    <row r="878" ht="13.5" customHeight="1" spans="1:15">
      <c r="A878" s="110" t="s">
        <v>612</v>
      </c>
      <c r="B878" s="110" t="s">
        <v>632</v>
      </c>
      <c r="C878" s="110" t="s">
        <v>635</v>
      </c>
      <c r="D878" s="109"/>
      <c r="E878" s="110" t="s">
        <v>636</v>
      </c>
      <c r="F878" s="110" t="s">
        <v>1287</v>
      </c>
      <c r="G878" s="111">
        <v>4207.08</v>
      </c>
      <c r="H878" s="112">
        <v>0</v>
      </c>
      <c r="I878" s="112">
        <v>0</v>
      </c>
      <c r="J878" s="112">
        <v>0</v>
      </c>
      <c r="K878" s="112">
        <v>4207.08</v>
      </c>
      <c r="L878" s="112">
        <v>0</v>
      </c>
      <c r="M878" s="112">
        <v>0</v>
      </c>
      <c r="N878" s="112">
        <v>0</v>
      </c>
      <c r="O878" s="112">
        <v>0</v>
      </c>
    </row>
    <row r="879" ht="13.5" customHeight="1" spans="1:15">
      <c r="A879" s="110" t="s">
        <v>612</v>
      </c>
      <c r="B879" s="110" t="s">
        <v>632</v>
      </c>
      <c r="C879" s="110" t="s">
        <v>635</v>
      </c>
      <c r="D879" s="109"/>
      <c r="E879" s="110" t="s">
        <v>636</v>
      </c>
      <c r="F879" s="110" t="s">
        <v>1291</v>
      </c>
      <c r="G879" s="111">
        <v>896280</v>
      </c>
      <c r="H879" s="112">
        <v>333972</v>
      </c>
      <c r="I879" s="112">
        <v>219252</v>
      </c>
      <c r="J879" s="112">
        <v>0</v>
      </c>
      <c r="K879" s="112">
        <v>0</v>
      </c>
      <c r="L879" s="112">
        <v>0</v>
      </c>
      <c r="M879" s="112">
        <v>0</v>
      </c>
      <c r="N879" s="112">
        <v>342696</v>
      </c>
      <c r="O879" s="112">
        <v>360</v>
      </c>
    </row>
    <row r="880" ht="13.5" customHeight="1" spans="1:15">
      <c r="A880" s="110" t="s">
        <v>612</v>
      </c>
      <c r="B880" s="110" t="s">
        <v>632</v>
      </c>
      <c r="C880" s="110" t="s">
        <v>635</v>
      </c>
      <c r="D880" s="109"/>
      <c r="E880" s="110" t="s">
        <v>636</v>
      </c>
      <c r="F880" s="110" t="s">
        <v>1303</v>
      </c>
      <c r="G880" s="111">
        <v>41330</v>
      </c>
      <c r="H880" s="112">
        <v>0</v>
      </c>
      <c r="I880" s="112">
        <v>0</v>
      </c>
      <c r="J880" s="112">
        <v>0</v>
      </c>
      <c r="K880" s="112">
        <v>0</v>
      </c>
      <c r="L880" s="112">
        <v>0</v>
      </c>
      <c r="M880" s="112">
        <v>0</v>
      </c>
      <c r="N880" s="112">
        <v>0</v>
      </c>
      <c r="O880" s="112">
        <v>41330</v>
      </c>
    </row>
    <row r="881" ht="13.5" customHeight="1" spans="1:15">
      <c r="A881" s="109"/>
      <c r="B881" s="109"/>
      <c r="C881" s="109"/>
      <c r="D881" s="110" t="s">
        <v>892</v>
      </c>
      <c r="E881" s="110" t="s">
        <v>473</v>
      </c>
      <c r="F881" s="109"/>
      <c r="G881" s="111">
        <v>1695791.6</v>
      </c>
      <c r="H881" s="112">
        <v>440472</v>
      </c>
      <c r="I881" s="112">
        <v>805416</v>
      </c>
      <c r="J881" s="112">
        <v>102083</v>
      </c>
      <c r="K881" s="112">
        <v>212654.6</v>
      </c>
      <c r="L881" s="112">
        <v>0</v>
      </c>
      <c r="M881" s="112">
        <v>0</v>
      </c>
      <c r="N881" s="112">
        <v>0</v>
      </c>
      <c r="O881" s="112">
        <v>135166</v>
      </c>
    </row>
    <row r="882" ht="13.5" customHeight="1" spans="1:15">
      <c r="A882" s="110" t="s">
        <v>344</v>
      </c>
      <c r="B882" s="109"/>
      <c r="C882" s="109"/>
      <c r="D882" s="109"/>
      <c r="E882" s="110" t="s">
        <v>345</v>
      </c>
      <c r="F882" s="109"/>
      <c r="G882" s="111">
        <v>212654.6</v>
      </c>
      <c r="H882" s="112">
        <v>0</v>
      </c>
      <c r="I882" s="112">
        <v>0</v>
      </c>
      <c r="J882" s="112">
        <v>0</v>
      </c>
      <c r="K882" s="112">
        <v>212654.6</v>
      </c>
      <c r="L882" s="112">
        <v>0</v>
      </c>
      <c r="M882" s="112">
        <v>0</v>
      </c>
      <c r="N882" s="112">
        <v>0</v>
      </c>
      <c r="O882" s="112">
        <v>0</v>
      </c>
    </row>
    <row r="883" ht="13.5" customHeight="1" spans="1:15">
      <c r="A883" s="109"/>
      <c r="B883" s="110" t="s">
        <v>460</v>
      </c>
      <c r="C883" s="109"/>
      <c r="D883" s="109"/>
      <c r="E883" s="110" t="s">
        <v>369</v>
      </c>
      <c r="F883" s="109"/>
      <c r="G883" s="111">
        <v>201302.4</v>
      </c>
      <c r="H883" s="112">
        <v>0</v>
      </c>
      <c r="I883" s="112">
        <v>0</v>
      </c>
      <c r="J883" s="112">
        <v>0</v>
      </c>
      <c r="K883" s="112">
        <v>201302.4</v>
      </c>
      <c r="L883" s="112">
        <v>0</v>
      </c>
      <c r="M883" s="112">
        <v>0</v>
      </c>
      <c r="N883" s="112">
        <v>0</v>
      </c>
      <c r="O883" s="112">
        <v>0</v>
      </c>
    </row>
    <row r="884" ht="13.5" customHeight="1" spans="1:15">
      <c r="A884" s="110" t="s">
        <v>344</v>
      </c>
      <c r="B884" s="110" t="s">
        <v>460</v>
      </c>
      <c r="C884" s="110" t="s">
        <v>463</v>
      </c>
      <c r="D884" s="109"/>
      <c r="E884" s="110" t="s">
        <v>464</v>
      </c>
      <c r="F884" s="110" t="s">
        <v>1286</v>
      </c>
      <c r="G884" s="111">
        <v>201302.4</v>
      </c>
      <c r="H884" s="112">
        <v>0</v>
      </c>
      <c r="I884" s="112">
        <v>0</v>
      </c>
      <c r="J884" s="112">
        <v>0</v>
      </c>
      <c r="K884" s="112">
        <v>201302.4</v>
      </c>
      <c r="L884" s="112">
        <v>0</v>
      </c>
      <c r="M884" s="112">
        <v>0</v>
      </c>
      <c r="N884" s="112">
        <v>0</v>
      </c>
      <c r="O884" s="112">
        <v>0</v>
      </c>
    </row>
    <row r="885" ht="13.5" customHeight="1" spans="1:15">
      <c r="A885" s="109"/>
      <c r="B885" s="110" t="s">
        <v>494</v>
      </c>
      <c r="C885" s="109"/>
      <c r="D885" s="109"/>
      <c r="E885" s="110" t="s">
        <v>495</v>
      </c>
      <c r="F885" s="109"/>
      <c r="G885" s="111">
        <v>11352.2</v>
      </c>
      <c r="H885" s="112">
        <v>0</v>
      </c>
      <c r="I885" s="112">
        <v>0</v>
      </c>
      <c r="J885" s="112">
        <v>0</v>
      </c>
      <c r="K885" s="112">
        <v>11352.2</v>
      </c>
      <c r="L885" s="112">
        <v>0</v>
      </c>
      <c r="M885" s="112">
        <v>0</v>
      </c>
      <c r="N885" s="112">
        <v>0</v>
      </c>
      <c r="O885" s="112">
        <v>0</v>
      </c>
    </row>
    <row r="886" ht="13.5" customHeight="1" spans="1:15">
      <c r="A886" s="110" t="s">
        <v>344</v>
      </c>
      <c r="B886" s="110" t="s">
        <v>494</v>
      </c>
      <c r="C886" s="110" t="s">
        <v>496</v>
      </c>
      <c r="D886" s="109"/>
      <c r="E886" s="110" t="s">
        <v>497</v>
      </c>
      <c r="F886" s="110" t="s">
        <v>1287</v>
      </c>
      <c r="G886" s="111">
        <v>327.24</v>
      </c>
      <c r="H886" s="112">
        <v>0</v>
      </c>
      <c r="I886" s="112">
        <v>0</v>
      </c>
      <c r="J886" s="112">
        <v>0</v>
      </c>
      <c r="K886" s="112">
        <v>327.24</v>
      </c>
      <c r="L886" s="112">
        <v>0</v>
      </c>
      <c r="M886" s="112">
        <v>0</v>
      </c>
      <c r="N886" s="112">
        <v>0</v>
      </c>
      <c r="O886" s="112">
        <v>0</v>
      </c>
    </row>
    <row r="887" ht="13.5" customHeight="1" spans="1:15">
      <c r="A887" s="110" t="s">
        <v>344</v>
      </c>
      <c r="B887" s="110" t="s">
        <v>494</v>
      </c>
      <c r="C887" s="110" t="s">
        <v>498</v>
      </c>
      <c r="D887" s="109"/>
      <c r="E887" s="110" t="s">
        <v>371</v>
      </c>
      <c r="F887" s="110" t="s">
        <v>1288</v>
      </c>
      <c r="G887" s="111">
        <v>11024.96</v>
      </c>
      <c r="H887" s="112">
        <v>0</v>
      </c>
      <c r="I887" s="112">
        <v>0</v>
      </c>
      <c r="J887" s="112">
        <v>0</v>
      </c>
      <c r="K887" s="112">
        <v>11024.96</v>
      </c>
      <c r="L887" s="112">
        <v>0</v>
      </c>
      <c r="M887" s="112">
        <v>0</v>
      </c>
      <c r="N887" s="112">
        <v>0</v>
      </c>
      <c r="O887" s="112">
        <v>0</v>
      </c>
    </row>
    <row r="888" ht="13.5" customHeight="1" spans="1:15">
      <c r="A888" s="110" t="s">
        <v>612</v>
      </c>
      <c r="B888" s="109"/>
      <c r="C888" s="109"/>
      <c r="D888" s="109"/>
      <c r="E888" s="110" t="s">
        <v>613</v>
      </c>
      <c r="F888" s="109"/>
      <c r="G888" s="111">
        <v>1483137</v>
      </c>
      <c r="H888" s="112">
        <v>440472</v>
      </c>
      <c r="I888" s="112">
        <v>805416</v>
      </c>
      <c r="J888" s="112">
        <v>102083</v>
      </c>
      <c r="K888" s="112">
        <v>0</v>
      </c>
      <c r="L888" s="112">
        <v>0</v>
      </c>
      <c r="M888" s="112">
        <v>0</v>
      </c>
      <c r="N888" s="112">
        <v>0</v>
      </c>
      <c r="O888" s="112">
        <v>135166</v>
      </c>
    </row>
    <row r="889" ht="13.5" customHeight="1" spans="1:15">
      <c r="A889" s="109"/>
      <c r="B889" s="110" t="s">
        <v>632</v>
      </c>
      <c r="C889" s="109"/>
      <c r="D889" s="109"/>
      <c r="E889" s="110" t="s">
        <v>633</v>
      </c>
      <c r="F889" s="109"/>
      <c r="G889" s="111">
        <v>1483137</v>
      </c>
      <c r="H889" s="112">
        <v>440472</v>
      </c>
      <c r="I889" s="112">
        <v>805416</v>
      </c>
      <c r="J889" s="112">
        <v>102083</v>
      </c>
      <c r="K889" s="112">
        <v>0</v>
      </c>
      <c r="L889" s="112">
        <v>0</v>
      </c>
      <c r="M889" s="112">
        <v>0</v>
      </c>
      <c r="N889" s="112">
        <v>0</v>
      </c>
      <c r="O889" s="112">
        <v>135166</v>
      </c>
    </row>
    <row r="890" ht="13.5" customHeight="1" spans="1:15">
      <c r="A890" s="110" t="s">
        <v>612</v>
      </c>
      <c r="B890" s="110" t="s">
        <v>632</v>
      </c>
      <c r="C890" s="110" t="s">
        <v>642</v>
      </c>
      <c r="D890" s="109"/>
      <c r="E890" s="110" t="s">
        <v>643</v>
      </c>
      <c r="F890" s="110" t="s">
        <v>1293</v>
      </c>
      <c r="G890" s="111">
        <v>53729</v>
      </c>
      <c r="H890" s="112">
        <v>0</v>
      </c>
      <c r="I890" s="112">
        <v>0</v>
      </c>
      <c r="J890" s="112">
        <v>0</v>
      </c>
      <c r="K890" s="112">
        <v>0</v>
      </c>
      <c r="L890" s="112">
        <v>0</v>
      </c>
      <c r="M890" s="112">
        <v>0</v>
      </c>
      <c r="N890" s="112">
        <v>0</v>
      </c>
      <c r="O890" s="112">
        <v>53729</v>
      </c>
    </row>
    <row r="891" ht="13.5" customHeight="1" spans="1:15">
      <c r="A891" s="110" t="s">
        <v>612</v>
      </c>
      <c r="B891" s="110" t="s">
        <v>632</v>
      </c>
      <c r="C891" s="110" t="s">
        <v>642</v>
      </c>
      <c r="D891" s="109"/>
      <c r="E891" s="110" t="s">
        <v>643</v>
      </c>
      <c r="F891" s="110" t="s">
        <v>1282</v>
      </c>
      <c r="G891" s="111">
        <v>43704</v>
      </c>
      <c r="H891" s="112">
        <v>0</v>
      </c>
      <c r="I891" s="112">
        <v>0</v>
      </c>
      <c r="J891" s="112">
        <v>0</v>
      </c>
      <c r="K891" s="112">
        <v>0</v>
      </c>
      <c r="L891" s="112">
        <v>0</v>
      </c>
      <c r="M891" s="112">
        <v>0</v>
      </c>
      <c r="N891" s="112">
        <v>0</v>
      </c>
      <c r="O891" s="112">
        <v>43704</v>
      </c>
    </row>
    <row r="892" ht="13.5" customHeight="1" spans="1:15">
      <c r="A892" s="110" t="s">
        <v>612</v>
      </c>
      <c r="B892" s="110" t="s">
        <v>632</v>
      </c>
      <c r="C892" s="110" t="s">
        <v>642</v>
      </c>
      <c r="D892" s="109"/>
      <c r="E892" s="110" t="s">
        <v>643</v>
      </c>
      <c r="F892" s="110" t="s">
        <v>1284</v>
      </c>
      <c r="G892" s="111">
        <v>1381571</v>
      </c>
      <c r="H892" s="112">
        <v>440472</v>
      </c>
      <c r="I892" s="112">
        <v>805416</v>
      </c>
      <c r="J892" s="112">
        <v>102083</v>
      </c>
      <c r="K892" s="112">
        <v>0</v>
      </c>
      <c r="L892" s="112">
        <v>0</v>
      </c>
      <c r="M892" s="112">
        <v>0</v>
      </c>
      <c r="N892" s="112">
        <v>0</v>
      </c>
      <c r="O892" s="112">
        <v>33600</v>
      </c>
    </row>
    <row r="893" ht="13.5" customHeight="1" spans="1:15">
      <c r="A893" s="110" t="s">
        <v>612</v>
      </c>
      <c r="B893" s="110" t="s">
        <v>632</v>
      </c>
      <c r="C893" s="110" t="s">
        <v>642</v>
      </c>
      <c r="D893" s="109"/>
      <c r="E893" s="110" t="s">
        <v>643</v>
      </c>
      <c r="F893" s="110" t="s">
        <v>1285</v>
      </c>
      <c r="G893" s="111">
        <v>4133</v>
      </c>
      <c r="H893" s="112">
        <v>0</v>
      </c>
      <c r="I893" s="112">
        <v>0</v>
      </c>
      <c r="J893" s="112">
        <v>0</v>
      </c>
      <c r="K893" s="112">
        <v>0</v>
      </c>
      <c r="L893" s="112">
        <v>0</v>
      </c>
      <c r="M893" s="112">
        <v>0</v>
      </c>
      <c r="N893" s="112">
        <v>0</v>
      </c>
      <c r="O893" s="112">
        <v>4133</v>
      </c>
    </row>
    <row r="894" ht="13.5" customHeight="1" spans="1:15">
      <c r="A894" s="109"/>
      <c r="B894" s="109"/>
      <c r="C894" s="109"/>
      <c r="D894" s="110" t="s">
        <v>894</v>
      </c>
      <c r="E894" s="110" t="s">
        <v>380</v>
      </c>
      <c r="F894" s="109"/>
      <c r="G894" s="111">
        <v>1121338.41</v>
      </c>
      <c r="H894" s="112">
        <v>340284</v>
      </c>
      <c r="I894" s="112">
        <v>516732</v>
      </c>
      <c r="J894" s="112">
        <v>0</v>
      </c>
      <c r="K894" s="112">
        <v>168135.41</v>
      </c>
      <c r="L894" s="112">
        <v>0</v>
      </c>
      <c r="M894" s="112">
        <v>0</v>
      </c>
      <c r="N894" s="112">
        <v>23928</v>
      </c>
      <c r="O894" s="112">
        <v>72259</v>
      </c>
    </row>
    <row r="895" ht="13.5" customHeight="1" spans="1:15">
      <c r="A895" s="110" t="s">
        <v>344</v>
      </c>
      <c r="B895" s="109"/>
      <c r="C895" s="109"/>
      <c r="D895" s="109"/>
      <c r="E895" s="110" t="s">
        <v>345</v>
      </c>
      <c r="F895" s="109"/>
      <c r="G895" s="111">
        <v>168135.41</v>
      </c>
      <c r="H895" s="112">
        <v>0</v>
      </c>
      <c r="I895" s="112">
        <v>0</v>
      </c>
      <c r="J895" s="112">
        <v>0</v>
      </c>
      <c r="K895" s="112">
        <v>168135.41</v>
      </c>
      <c r="L895" s="112">
        <v>0</v>
      </c>
      <c r="M895" s="112">
        <v>0</v>
      </c>
      <c r="N895" s="112">
        <v>0</v>
      </c>
      <c r="O895" s="112">
        <v>0</v>
      </c>
    </row>
    <row r="896" ht="13.5" customHeight="1" spans="1:15">
      <c r="A896" s="109"/>
      <c r="B896" s="110" t="s">
        <v>460</v>
      </c>
      <c r="C896" s="109"/>
      <c r="D896" s="109"/>
      <c r="E896" s="110" t="s">
        <v>369</v>
      </c>
      <c r="F896" s="109"/>
      <c r="G896" s="111">
        <v>156328.8</v>
      </c>
      <c r="H896" s="112">
        <v>0</v>
      </c>
      <c r="I896" s="112">
        <v>0</v>
      </c>
      <c r="J896" s="112">
        <v>0</v>
      </c>
      <c r="K896" s="112">
        <v>156328.8</v>
      </c>
      <c r="L896" s="112">
        <v>0</v>
      </c>
      <c r="M896" s="112">
        <v>0</v>
      </c>
      <c r="N896" s="112">
        <v>0</v>
      </c>
      <c r="O896" s="112">
        <v>0</v>
      </c>
    </row>
    <row r="897" ht="13.5" customHeight="1" spans="1:15">
      <c r="A897" s="110" t="s">
        <v>344</v>
      </c>
      <c r="B897" s="110" t="s">
        <v>460</v>
      </c>
      <c r="C897" s="110" t="s">
        <v>463</v>
      </c>
      <c r="D897" s="109"/>
      <c r="E897" s="110" t="s">
        <v>464</v>
      </c>
      <c r="F897" s="110" t="s">
        <v>1286</v>
      </c>
      <c r="G897" s="111">
        <v>156328.8</v>
      </c>
      <c r="H897" s="112">
        <v>0</v>
      </c>
      <c r="I897" s="112">
        <v>0</v>
      </c>
      <c r="J897" s="112">
        <v>0</v>
      </c>
      <c r="K897" s="112">
        <v>156328.8</v>
      </c>
      <c r="L897" s="112">
        <v>0</v>
      </c>
      <c r="M897" s="112">
        <v>0</v>
      </c>
      <c r="N897" s="112">
        <v>0</v>
      </c>
      <c r="O897" s="112">
        <v>0</v>
      </c>
    </row>
    <row r="898" ht="13.5" customHeight="1" spans="1:15">
      <c r="A898" s="109"/>
      <c r="B898" s="110" t="s">
        <v>494</v>
      </c>
      <c r="C898" s="109"/>
      <c r="D898" s="109"/>
      <c r="E898" s="110" t="s">
        <v>495</v>
      </c>
      <c r="F898" s="109"/>
      <c r="G898" s="111">
        <v>11806.61</v>
      </c>
      <c r="H898" s="112">
        <v>0</v>
      </c>
      <c r="I898" s="112">
        <v>0</v>
      </c>
      <c r="J898" s="112">
        <v>0</v>
      </c>
      <c r="K898" s="112">
        <v>11806.61</v>
      </c>
      <c r="L898" s="112">
        <v>0</v>
      </c>
      <c r="M898" s="112">
        <v>0</v>
      </c>
      <c r="N898" s="112">
        <v>0</v>
      </c>
      <c r="O898" s="112">
        <v>0</v>
      </c>
    </row>
    <row r="899" ht="13.5" customHeight="1" spans="1:15">
      <c r="A899" s="110" t="s">
        <v>344</v>
      </c>
      <c r="B899" s="110" t="s">
        <v>494</v>
      </c>
      <c r="C899" s="110" t="s">
        <v>496</v>
      </c>
      <c r="D899" s="109"/>
      <c r="E899" s="110" t="s">
        <v>497</v>
      </c>
      <c r="F899" s="110" t="s">
        <v>1287</v>
      </c>
      <c r="G899" s="111">
        <v>4041.84</v>
      </c>
      <c r="H899" s="112">
        <v>0</v>
      </c>
      <c r="I899" s="112">
        <v>0</v>
      </c>
      <c r="J899" s="112">
        <v>0</v>
      </c>
      <c r="K899" s="112">
        <v>4041.84</v>
      </c>
      <c r="L899" s="112">
        <v>0</v>
      </c>
      <c r="M899" s="112">
        <v>0</v>
      </c>
      <c r="N899" s="112">
        <v>0</v>
      </c>
      <c r="O899" s="112">
        <v>0</v>
      </c>
    </row>
    <row r="900" ht="13.5" customHeight="1" spans="1:15">
      <c r="A900" s="110" t="s">
        <v>344</v>
      </c>
      <c r="B900" s="110" t="s">
        <v>494</v>
      </c>
      <c r="C900" s="110" t="s">
        <v>498</v>
      </c>
      <c r="D900" s="109"/>
      <c r="E900" s="110" t="s">
        <v>371</v>
      </c>
      <c r="F900" s="110" t="s">
        <v>1288</v>
      </c>
      <c r="G900" s="111">
        <v>7764.77</v>
      </c>
      <c r="H900" s="112">
        <v>0</v>
      </c>
      <c r="I900" s="112">
        <v>0</v>
      </c>
      <c r="J900" s="112">
        <v>0</v>
      </c>
      <c r="K900" s="112">
        <v>7764.77</v>
      </c>
      <c r="L900" s="112">
        <v>0</v>
      </c>
      <c r="M900" s="112">
        <v>0</v>
      </c>
      <c r="N900" s="112">
        <v>0</v>
      </c>
      <c r="O900" s="112">
        <v>0</v>
      </c>
    </row>
    <row r="901" ht="13.5" customHeight="1" spans="1:15">
      <c r="A901" s="110" t="s">
        <v>612</v>
      </c>
      <c r="B901" s="109"/>
      <c r="C901" s="109"/>
      <c r="D901" s="109"/>
      <c r="E901" s="110" t="s">
        <v>613</v>
      </c>
      <c r="F901" s="109"/>
      <c r="G901" s="111">
        <v>953203</v>
      </c>
      <c r="H901" s="112">
        <v>340284</v>
      </c>
      <c r="I901" s="112">
        <v>516732</v>
      </c>
      <c r="J901" s="112">
        <v>0</v>
      </c>
      <c r="K901" s="112">
        <v>0</v>
      </c>
      <c r="L901" s="112">
        <v>0</v>
      </c>
      <c r="M901" s="112">
        <v>0</v>
      </c>
      <c r="N901" s="112">
        <v>23928</v>
      </c>
      <c r="O901" s="112">
        <v>72259</v>
      </c>
    </row>
    <row r="902" ht="13.5" customHeight="1" spans="1:15">
      <c r="A902" s="109"/>
      <c r="B902" s="110" t="s">
        <v>632</v>
      </c>
      <c r="C902" s="109"/>
      <c r="D902" s="109"/>
      <c r="E902" s="110" t="s">
        <v>633</v>
      </c>
      <c r="F902" s="109"/>
      <c r="G902" s="111">
        <v>953203</v>
      </c>
      <c r="H902" s="112">
        <v>340284</v>
      </c>
      <c r="I902" s="112">
        <v>516732</v>
      </c>
      <c r="J902" s="112">
        <v>0</v>
      </c>
      <c r="K902" s="112">
        <v>0</v>
      </c>
      <c r="L902" s="112">
        <v>0</v>
      </c>
      <c r="M902" s="112">
        <v>0</v>
      </c>
      <c r="N902" s="112">
        <v>23928</v>
      </c>
      <c r="O902" s="112">
        <v>72259</v>
      </c>
    </row>
    <row r="903" ht="13.5" customHeight="1" spans="1:15">
      <c r="A903" s="110" t="s">
        <v>612</v>
      </c>
      <c r="B903" s="110" t="s">
        <v>632</v>
      </c>
      <c r="C903" s="110" t="s">
        <v>635</v>
      </c>
      <c r="D903" s="109"/>
      <c r="E903" s="110" t="s">
        <v>636</v>
      </c>
      <c r="F903" s="110" t="s">
        <v>1282</v>
      </c>
      <c r="G903" s="111">
        <v>396</v>
      </c>
      <c r="H903" s="112">
        <v>0</v>
      </c>
      <c r="I903" s="112">
        <v>0</v>
      </c>
      <c r="J903" s="112">
        <v>0</v>
      </c>
      <c r="K903" s="112">
        <v>0</v>
      </c>
      <c r="L903" s="112">
        <v>0</v>
      </c>
      <c r="M903" s="112">
        <v>0</v>
      </c>
      <c r="N903" s="112">
        <v>0</v>
      </c>
      <c r="O903" s="112">
        <v>396</v>
      </c>
    </row>
    <row r="904" ht="13.5" customHeight="1" spans="1:15">
      <c r="A904" s="110" t="s">
        <v>612</v>
      </c>
      <c r="B904" s="110" t="s">
        <v>632</v>
      </c>
      <c r="C904" s="110" t="s">
        <v>635</v>
      </c>
      <c r="D904" s="109"/>
      <c r="E904" s="110" t="s">
        <v>636</v>
      </c>
      <c r="F904" s="110" t="s">
        <v>1291</v>
      </c>
      <c r="G904" s="111">
        <v>907344</v>
      </c>
      <c r="H904" s="112">
        <v>340284</v>
      </c>
      <c r="I904" s="112">
        <v>516732</v>
      </c>
      <c r="J904" s="112">
        <v>0</v>
      </c>
      <c r="K904" s="112">
        <v>0</v>
      </c>
      <c r="L904" s="112">
        <v>0</v>
      </c>
      <c r="M904" s="112">
        <v>0</v>
      </c>
      <c r="N904" s="112">
        <v>23928</v>
      </c>
      <c r="O904" s="112">
        <v>26400</v>
      </c>
    </row>
    <row r="905" ht="13.5" customHeight="1" spans="1:15">
      <c r="A905" s="110" t="s">
        <v>612</v>
      </c>
      <c r="B905" s="110" t="s">
        <v>632</v>
      </c>
      <c r="C905" s="110" t="s">
        <v>635</v>
      </c>
      <c r="D905" s="109"/>
      <c r="E905" s="110" t="s">
        <v>636</v>
      </c>
      <c r="F905" s="110" t="s">
        <v>1303</v>
      </c>
      <c r="G905" s="111">
        <v>45463</v>
      </c>
      <c r="H905" s="112">
        <v>0</v>
      </c>
      <c r="I905" s="112">
        <v>0</v>
      </c>
      <c r="J905" s="112">
        <v>0</v>
      </c>
      <c r="K905" s="112">
        <v>0</v>
      </c>
      <c r="L905" s="112">
        <v>0</v>
      </c>
      <c r="M905" s="112">
        <v>0</v>
      </c>
      <c r="N905" s="112">
        <v>0</v>
      </c>
      <c r="O905" s="112">
        <v>45463</v>
      </c>
    </row>
    <row r="906" ht="13.5" customHeight="1" spans="1:15">
      <c r="A906" s="109"/>
      <c r="B906" s="109"/>
      <c r="C906" s="109"/>
      <c r="D906" s="110" t="s">
        <v>895</v>
      </c>
      <c r="E906" s="110" t="s">
        <v>638</v>
      </c>
      <c r="F906" s="109"/>
      <c r="G906" s="111">
        <v>481779.14</v>
      </c>
      <c r="H906" s="112">
        <v>160320</v>
      </c>
      <c r="I906" s="112">
        <v>87252</v>
      </c>
      <c r="J906" s="112">
        <v>0</v>
      </c>
      <c r="K906" s="112">
        <v>76663.14</v>
      </c>
      <c r="L906" s="112">
        <v>0</v>
      </c>
      <c r="M906" s="112">
        <v>0</v>
      </c>
      <c r="N906" s="112">
        <v>140868</v>
      </c>
      <c r="O906" s="112">
        <v>16676</v>
      </c>
    </row>
    <row r="907" ht="13.5" customHeight="1" spans="1:15">
      <c r="A907" s="110" t="s">
        <v>612</v>
      </c>
      <c r="B907" s="109"/>
      <c r="C907" s="109"/>
      <c r="D907" s="109"/>
      <c r="E907" s="110" t="s">
        <v>613</v>
      </c>
      <c r="F907" s="109"/>
      <c r="G907" s="111">
        <v>481779.14</v>
      </c>
      <c r="H907" s="112">
        <v>160320</v>
      </c>
      <c r="I907" s="112">
        <v>87252</v>
      </c>
      <c r="J907" s="112">
        <v>0</v>
      </c>
      <c r="K907" s="112">
        <v>76663.14</v>
      </c>
      <c r="L907" s="112">
        <v>0</v>
      </c>
      <c r="M907" s="112">
        <v>0</v>
      </c>
      <c r="N907" s="112">
        <v>140868</v>
      </c>
      <c r="O907" s="112">
        <v>16676</v>
      </c>
    </row>
    <row r="908" ht="13.5" customHeight="1" spans="1:15">
      <c r="A908" s="109"/>
      <c r="B908" s="110" t="s">
        <v>632</v>
      </c>
      <c r="C908" s="109"/>
      <c r="D908" s="109"/>
      <c r="E908" s="110" t="s">
        <v>633</v>
      </c>
      <c r="F908" s="109"/>
      <c r="G908" s="111">
        <v>481779.14</v>
      </c>
      <c r="H908" s="112">
        <v>160320</v>
      </c>
      <c r="I908" s="112">
        <v>87252</v>
      </c>
      <c r="J908" s="112">
        <v>0</v>
      </c>
      <c r="K908" s="112">
        <v>76663.14</v>
      </c>
      <c r="L908" s="112">
        <v>0</v>
      </c>
      <c r="M908" s="112">
        <v>0</v>
      </c>
      <c r="N908" s="112">
        <v>140868</v>
      </c>
      <c r="O908" s="112">
        <v>16676</v>
      </c>
    </row>
    <row r="909" ht="13.5" customHeight="1" spans="1:15">
      <c r="A909" s="110" t="s">
        <v>612</v>
      </c>
      <c r="B909" s="110" t="s">
        <v>632</v>
      </c>
      <c r="C909" s="110" t="s">
        <v>635</v>
      </c>
      <c r="D909" s="109"/>
      <c r="E909" s="110" t="s">
        <v>636</v>
      </c>
      <c r="F909" s="110" t="s">
        <v>1288</v>
      </c>
      <c r="G909" s="111">
        <v>3885.84</v>
      </c>
      <c r="H909" s="112">
        <v>0</v>
      </c>
      <c r="I909" s="112">
        <v>0</v>
      </c>
      <c r="J909" s="112">
        <v>0</v>
      </c>
      <c r="K909" s="112">
        <v>3885.84</v>
      </c>
      <c r="L909" s="112">
        <v>0</v>
      </c>
      <c r="M909" s="112">
        <v>0</v>
      </c>
      <c r="N909" s="112">
        <v>0</v>
      </c>
      <c r="O909" s="112">
        <v>0</v>
      </c>
    </row>
    <row r="910" ht="13.5" customHeight="1" spans="1:15">
      <c r="A910" s="110" t="s">
        <v>612</v>
      </c>
      <c r="B910" s="110" t="s">
        <v>632</v>
      </c>
      <c r="C910" s="110" t="s">
        <v>635</v>
      </c>
      <c r="D910" s="109"/>
      <c r="E910" s="110" t="s">
        <v>636</v>
      </c>
      <c r="F910" s="110" t="s">
        <v>1286</v>
      </c>
      <c r="G910" s="111">
        <v>70939.2</v>
      </c>
      <c r="H910" s="112">
        <v>0</v>
      </c>
      <c r="I910" s="112">
        <v>0</v>
      </c>
      <c r="J910" s="112">
        <v>0</v>
      </c>
      <c r="K910" s="112">
        <v>70939.2</v>
      </c>
      <c r="L910" s="112">
        <v>0</v>
      </c>
      <c r="M910" s="112">
        <v>0</v>
      </c>
      <c r="N910" s="112">
        <v>0</v>
      </c>
      <c r="O910" s="112">
        <v>0</v>
      </c>
    </row>
    <row r="911" ht="13.5" customHeight="1" spans="1:15">
      <c r="A911" s="110" t="s">
        <v>612</v>
      </c>
      <c r="B911" s="110" t="s">
        <v>632</v>
      </c>
      <c r="C911" s="110" t="s">
        <v>635</v>
      </c>
      <c r="D911" s="109"/>
      <c r="E911" s="110" t="s">
        <v>636</v>
      </c>
      <c r="F911" s="110" t="s">
        <v>1287</v>
      </c>
      <c r="G911" s="111">
        <v>1838.1</v>
      </c>
      <c r="H911" s="112">
        <v>0</v>
      </c>
      <c r="I911" s="112">
        <v>0</v>
      </c>
      <c r="J911" s="112">
        <v>0</v>
      </c>
      <c r="K911" s="112">
        <v>1838.1</v>
      </c>
      <c r="L911" s="112">
        <v>0</v>
      </c>
      <c r="M911" s="112">
        <v>0</v>
      </c>
      <c r="N911" s="112">
        <v>0</v>
      </c>
      <c r="O911" s="112">
        <v>0</v>
      </c>
    </row>
    <row r="912" ht="13.5" customHeight="1" spans="1:15">
      <c r="A912" s="110" t="s">
        <v>612</v>
      </c>
      <c r="B912" s="110" t="s">
        <v>632</v>
      </c>
      <c r="C912" s="110" t="s">
        <v>635</v>
      </c>
      <c r="D912" s="109"/>
      <c r="E912" s="110" t="s">
        <v>636</v>
      </c>
      <c r="F912" s="110" t="s">
        <v>1291</v>
      </c>
      <c r="G912" s="111">
        <v>388584</v>
      </c>
      <c r="H912" s="112">
        <v>160320</v>
      </c>
      <c r="I912" s="112">
        <v>87252</v>
      </c>
      <c r="J912" s="112">
        <v>0</v>
      </c>
      <c r="K912" s="112">
        <v>0</v>
      </c>
      <c r="L912" s="112">
        <v>0</v>
      </c>
      <c r="M912" s="112">
        <v>0</v>
      </c>
      <c r="N912" s="112">
        <v>140868</v>
      </c>
      <c r="O912" s="112">
        <v>144</v>
      </c>
    </row>
    <row r="913" ht="13.5" customHeight="1" spans="1:15">
      <c r="A913" s="110" t="s">
        <v>612</v>
      </c>
      <c r="B913" s="110" t="s">
        <v>632</v>
      </c>
      <c r="C913" s="110" t="s">
        <v>635</v>
      </c>
      <c r="D913" s="109"/>
      <c r="E913" s="110" t="s">
        <v>636</v>
      </c>
      <c r="F913" s="110" t="s">
        <v>1303</v>
      </c>
      <c r="G913" s="111">
        <v>16532</v>
      </c>
      <c r="H913" s="112">
        <v>0</v>
      </c>
      <c r="I913" s="112">
        <v>0</v>
      </c>
      <c r="J913" s="112">
        <v>0</v>
      </c>
      <c r="K913" s="112">
        <v>0</v>
      </c>
      <c r="L913" s="112">
        <v>0</v>
      </c>
      <c r="M913" s="112">
        <v>0</v>
      </c>
      <c r="N913" s="112">
        <v>0</v>
      </c>
      <c r="O913" s="112">
        <v>16532</v>
      </c>
    </row>
    <row r="914" ht="13.5" customHeight="1" spans="1:15">
      <c r="A914" s="109"/>
      <c r="B914" s="109"/>
      <c r="C914" s="109"/>
      <c r="D914" s="110" t="s">
        <v>896</v>
      </c>
      <c r="E914" s="110" t="s">
        <v>639</v>
      </c>
      <c r="F914" s="109"/>
      <c r="G914" s="111">
        <v>467914</v>
      </c>
      <c r="H914" s="112">
        <v>151452</v>
      </c>
      <c r="I914" s="112">
        <v>116292</v>
      </c>
      <c r="J914" s="112">
        <v>0</v>
      </c>
      <c r="K914" s="112">
        <v>0</v>
      </c>
      <c r="L914" s="112">
        <v>0</v>
      </c>
      <c r="M914" s="112">
        <v>0</v>
      </c>
      <c r="N914" s="112">
        <v>177156</v>
      </c>
      <c r="O914" s="112">
        <v>23014</v>
      </c>
    </row>
    <row r="915" ht="13.5" customHeight="1" spans="1:15">
      <c r="A915" s="110" t="s">
        <v>612</v>
      </c>
      <c r="B915" s="109"/>
      <c r="C915" s="109"/>
      <c r="D915" s="109"/>
      <c r="E915" s="110" t="s">
        <v>613</v>
      </c>
      <c r="F915" s="109"/>
      <c r="G915" s="111">
        <v>467914</v>
      </c>
      <c r="H915" s="112">
        <v>151452</v>
      </c>
      <c r="I915" s="112">
        <v>116292</v>
      </c>
      <c r="J915" s="112">
        <v>0</v>
      </c>
      <c r="K915" s="112">
        <v>0</v>
      </c>
      <c r="L915" s="112">
        <v>0</v>
      </c>
      <c r="M915" s="112">
        <v>0</v>
      </c>
      <c r="N915" s="112">
        <v>177156</v>
      </c>
      <c r="O915" s="112">
        <v>23014</v>
      </c>
    </row>
    <row r="916" ht="13.5" customHeight="1" spans="1:15">
      <c r="A916" s="109"/>
      <c r="B916" s="110" t="s">
        <v>632</v>
      </c>
      <c r="C916" s="109"/>
      <c r="D916" s="109"/>
      <c r="E916" s="110" t="s">
        <v>633</v>
      </c>
      <c r="F916" s="109"/>
      <c r="G916" s="111">
        <v>467914</v>
      </c>
      <c r="H916" s="112">
        <v>151452</v>
      </c>
      <c r="I916" s="112">
        <v>116292</v>
      </c>
      <c r="J916" s="112">
        <v>0</v>
      </c>
      <c r="K916" s="112">
        <v>0</v>
      </c>
      <c r="L916" s="112">
        <v>0</v>
      </c>
      <c r="M916" s="112">
        <v>0</v>
      </c>
      <c r="N916" s="112">
        <v>177156</v>
      </c>
      <c r="O916" s="112">
        <v>23014</v>
      </c>
    </row>
    <row r="917" ht="13.5" customHeight="1" spans="1:15">
      <c r="A917" s="110" t="s">
        <v>612</v>
      </c>
      <c r="B917" s="110" t="s">
        <v>632</v>
      </c>
      <c r="C917" s="110" t="s">
        <v>635</v>
      </c>
      <c r="D917" s="109"/>
      <c r="E917" s="110" t="s">
        <v>636</v>
      </c>
      <c r="F917" s="110" t="s">
        <v>1291</v>
      </c>
      <c r="G917" s="111">
        <v>447084</v>
      </c>
      <c r="H917" s="112">
        <v>151452</v>
      </c>
      <c r="I917" s="112">
        <v>116292</v>
      </c>
      <c r="J917" s="112">
        <v>0</v>
      </c>
      <c r="K917" s="112">
        <v>0</v>
      </c>
      <c r="L917" s="112">
        <v>0</v>
      </c>
      <c r="M917" s="112">
        <v>0</v>
      </c>
      <c r="N917" s="112">
        <v>177156</v>
      </c>
      <c r="O917" s="112">
        <v>2184</v>
      </c>
    </row>
    <row r="918" ht="13.5" customHeight="1" spans="1:15">
      <c r="A918" s="110" t="s">
        <v>612</v>
      </c>
      <c r="B918" s="110" t="s">
        <v>632</v>
      </c>
      <c r="C918" s="110" t="s">
        <v>635</v>
      </c>
      <c r="D918" s="109"/>
      <c r="E918" s="110" t="s">
        <v>636</v>
      </c>
      <c r="F918" s="110" t="s">
        <v>1303</v>
      </c>
      <c r="G918" s="111">
        <v>20830</v>
      </c>
      <c r="H918" s="112">
        <v>0</v>
      </c>
      <c r="I918" s="112">
        <v>0</v>
      </c>
      <c r="J918" s="112">
        <v>0</v>
      </c>
      <c r="K918" s="112">
        <v>0</v>
      </c>
      <c r="L918" s="112">
        <v>0</v>
      </c>
      <c r="M918" s="112">
        <v>0</v>
      </c>
      <c r="N918" s="112">
        <v>0</v>
      </c>
      <c r="O918" s="112">
        <v>20830</v>
      </c>
    </row>
    <row r="919" ht="13.5" customHeight="1" spans="1:15">
      <c r="A919" s="109"/>
      <c r="B919" s="109"/>
      <c r="C919" s="109"/>
      <c r="D919" s="110" t="s">
        <v>897</v>
      </c>
      <c r="E919" s="110" t="s">
        <v>898</v>
      </c>
      <c r="F919" s="109"/>
      <c r="G919" s="111">
        <v>1038496.68</v>
      </c>
      <c r="H919" s="112">
        <v>339192</v>
      </c>
      <c r="I919" s="112">
        <v>451872</v>
      </c>
      <c r="J919" s="112">
        <v>65922</v>
      </c>
      <c r="K919" s="112">
        <v>144277.68</v>
      </c>
      <c r="L919" s="112">
        <v>0</v>
      </c>
      <c r="M919" s="112">
        <v>0</v>
      </c>
      <c r="N919" s="112">
        <v>0</v>
      </c>
      <c r="O919" s="112">
        <v>37233</v>
      </c>
    </row>
    <row r="920" ht="13.5" customHeight="1" spans="1:15">
      <c r="A920" s="109"/>
      <c r="B920" s="109"/>
      <c r="C920" s="109"/>
      <c r="D920" s="110" t="s">
        <v>899</v>
      </c>
      <c r="E920" s="110" t="s">
        <v>474</v>
      </c>
      <c r="F920" s="109"/>
      <c r="G920" s="111">
        <v>1038496.68</v>
      </c>
      <c r="H920" s="112">
        <v>339192</v>
      </c>
      <c r="I920" s="112">
        <v>451872</v>
      </c>
      <c r="J920" s="112">
        <v>65922</v>
      </c>
      <c r="K920" s="112">
        <v>144277.68</v>
      </c>
      <c r="L920" s="112">
        <v>0</v>
      </c>
      <c r="M920" s="112">
        <v>0</v>
      </c>
      <c r="N920" s="112">
        <v>0</v>
      </c>
      <c r="O920" s="112">
        <v>37233</v>
      </c>
    </row>
    <row r="921" ht="13.5" customHeight="1" spans="1:15">
      <c r="A921" s="110" t="s">
        <v>344</v>
      </c>
      <c r="B921" s="109"/>
      <c r="C921" s="109"/>
      <c r="D921" s="109"/>
      <c r="E921" s="110" t="s">
        <v>345</v>
      </c>
      <c r="F921" s="109"/>
      <c r="G921" s="111">
        <v>144277.68</v>
      </c>
      <c r="H921" s="112">
        <v>0</v>
      </c>
      <c r="I921" s="112">
        <v>0</v>
      </c>
      <c r="J921" s="112">
        <v>0</v>
      </c>
      <c r="K921" s="112">
        <v>144277.68</v>
      </c>
      <c r="L921" s="112">
        <v>0</v>
      </c>
      <c r="M921" s="112">
        <v>0</v>
      </c>
      <c r="N921" s="112">
        <v>0</v>
      </c>
      <c r="O921" s="112">
        <v>0</v>
      </c>
    </row>
    <row r="922" ht="13.5" customHeight="1" spans="1:15">
      <c r="A922" s="109"/>
      <c r="B922" s="110" t="s">
        <v>460</v>
      </c>
      <c r="C922" s="109"/>
      <c r="D922" s="109"/>
      <c r="E922" s="110" t="s">
        <v>369</v>
      </c>
      <c r="F922" s="109"/>
      <c r="G922" s="111">
        <v>136022.4</v>
      </c>
      <c r="H922" s="112">
        <v>0</v>
      </c>
      <c r="I922" s="112">
        <v>0</v>
      </c>
      <c r="J922" s="112">
        <v>0</v>
      </c>
      <c r="K922" s="112">
        <v>136022.4</v>
      </c>
      <c r="L922" s="112">
        <v>0</v>
      </c>
      <c r="M922" s="112">
        <v>0</v>
      </c>
      <c r="N922" s="112">
        <v>0</v>
      </c>
      <c r="O922" s="112">
        <v>0</v>
      </c>
    </row>
    <row r="923" ht="13.5" customHeight="1" spans="1:15">
      <c r="A923" s="110" t="s">
        <v>344</v>
      </c>
      <c r="B923" s="110" t="s">
        <v>460</v>
      </c>
      <c r="C923" s="110" t="s">
        <v>463</v>
      </c>
      <c r="D923" s="109"/>
      <c r="E923" s="110" t="s">
        <v>464</v>
      </c>
      <c r="F923" s="110" t="s">
        <v>1286</v>
      </c>
      <c r="G923" s="111">
        <v>136022.4</v>
      </c>
      <c r="H923" s="112">
        <v>0</v>
      </c>
      <c r="I923" s="112">
        <v>0</v>
      </c>
      <c r="J923" s="112">
        <v>0</v>
      </c>
      <c r="K923" s="112">
        <v>136022.4</v>
      </c>
      <c r="L923" s="112">
        <v>0</v>
      </c>
      <c r="M923" s="112">
        <v>0</v>
      </c>
      <c r="N923" s="112">
        <v>0</v>
      </c>
      <c r="O923" s="112">
        <v>0</v>
      </c>
    </row>
    <row r="924" ht="13.5" customHeight="1" spans="1:15">
      <c r="A924" s="109"/>
      <c r="B924" s="110" t="s">
        <v>494</v>
      </c>
      <c r="C924" s="109"/>
      <c r="D924" s="109"/>
      <c r="E924" s="110" t="s">
        <v>495</v>
      </c>
      <c r="F924" s="109"/>
      <c r="G924" s="111">
        <v>8255.28</v>
      </c>
      <c r="H924" s="112">
        <v>0</v>
      </c>
      <c r="I924" s="112">
        <v>0</v>
      </c>
      <c r="J924" s="112">
        <v>0</v>
      </c>
      <c r="K924" s="112">
        <v>8255.28</v>
      </c>
      <c r="L924" s="112">
        <v>0</v>
      </c>
      <c r="M924" s="112">
        <v>0</v>
      </c>
      <c r="N924" s="112">
        <v>0</v>
      </c>
      <c r="O924" s="112">
        <v>0</v>
      </c>
    </row>
    <row r="925" ht="13.5" customHeight="1" spans="1:15">
      <c r="A925" s="110" t="s">
        <v>344</v>
      </c>
      <c r="B925" s="110" t="s">
        <v>494</v>
      </c>
      <c r="C925" s="110" t="s">
        <v>496</v>
      </c>
      <c r="D925" s="109"/>
      <c r="E925" s="110" t="s">
        <v>497</v>
      </c>
      <c r="F925" s="110" t="s">
        <v>1287</v>
      </c>
      <c r="G925" s="111">
        <v>344.64</v>
      </c>
      <c r="H925" s="112">
        <v>0</v>
      </c>
      <c r="I925" s="112">
        <v>0</v>
      </c>
      <c r="J925" s="112">
        <v>0</v>
      </c>
      <c r="K925" s="112">
        <v>344.64</v>
      </c>
      <c r="L925" s="112">
        <v>0</v>
      </c>
      <c r="M925" s="112">
        <v>0</v>
      </c>
      <c r="N925" s="112">
        <v>0</v>
      </c>
      <c r="O925" s="112">
        <v>0</v>
      </c>
    </row>
    <row r="926" ht="13.5" customHeight="1" spans="1:15">
      <c r="A926" s="110" t="s">
        <v>344</v>
      </c>
      <c r="B926" s="110" t="s">
        <v>494</v>
      </c>
      <c r="C926" s="110" t="s">
        <v>498</v>
      </c>
      <c r="D926" s="109"/>
      <c r="E926" s="110" t="s">
        <v>371</v>
      </c>
      <c r="F926" s="110" t="s">
        <v>1288</v>
      </c>
      <c r="G926" s="111">
        <v>7910.64</v>
      </c>
      <c r="H926" s="112">
        <v>0</v>
      </c>
      <c r="I926" s="112">
        <v>0</v>
      </c>
      <c r="J926" s="112">
        <v>0</v>
      </c>
      <c r="K926" s="112">
        <v>7910.64</v>
      </c>
      <c r="L926" s="112">
        <v>0</v>
      </c>
      <c r="M926" s="112">
        <v>0</v>
      </c>
      <c r="N926" s="112">
        <v>0</v>
      </c>
      <c r="O926" s="112">
        <v>0</v>
      </c>
    </row>
    <row r="927" ht="13.5" customHeight="1" spans="1:15">
      <c r="A927" s="110" t="s">
        <v>612</v>
      </c>
      <c r="B927" s="109"/>
      <c r="C927" s="109"/>
      <c r="D927" s="109"/>
      <c r="E927" s="110" t="s">
        <v>613</v>
      </c>
      <c r="F927" s="109"/>
      <c r="G927" s="111">
        <v>894219</v>
      </c>
      <c r="H927" s="112">
        <v>339192</v>
      </c>
      <c r="I927" s="112">
        <v>451872</v>
      </c>
      <c r="J927" s="112">
        <v>65922</v>
      </c>
      <c r="K927" s="112">
        <v>0</v>
      </c>
      <c r="L927" s="112">
        <v>0</v>
      </c>
      <c r="M927" s="112">
        <v>0</v>
      </c>
      <c r="N927" s="112">
        <v>0</v>
      </c>
      <c r="O927" s="112">
        <v>37233</v>
      </c>
    </row>
    <row r="928" ht="13.5" customHeight="1" spans="1:15">
      <c r="A928" s="109"/>
      <c r="B928" s="110" t="s">
        <v>663</v>
      </c>
      <c r="C928" s="109"/>
      <c r="D928" s="109"/>
      <c r="E928" s="110" t="s">
        <v>664</v>
      </c>
      <c r="F928" s="109"/>
      <c r="G928" s="111">
        <v>894219</v>
      </c>
      <c r="H928" s="112">
        <v>339192</v>
      </c>
      <c r="I928" s="112">
        <v>451872</v>
      </c>
      <c r="J928" s="112">
        <v>65922</v>
      </c>
      <c r="K928" s="112">
        <v>0</v>
      </c>
      <c r="L928" s="112">
        <v>0</v>
      </c>
      <c r="M928" s="112">
        <v>0</v>
      </c>
      <c r="N928" s="112">
        <v>0</v>
      </c>
      <c r="O928" s="112">
        <v>37233</v>
      </c>
    </row>
    <row r="929" ht="13.5" customHeight="1" spans="1:15">
      <c r="A929" s="110" t="s">
        <v>612</v>
      </c>
      <c r="B929" s="110" t="s">
        <v>663</v>
      </c>
      <c r="C929" s="110" t="s">
        <v>665</v>
      </c>
      <c r="D929" s="109"/>
      <c r="E929" s="110" t="s">
        <v>42</v>
      </c>
      <c r="F929" s="110" t="s">
        <v>1284</v>
      </c>
      <c r="G929" s="111">
        <v>857022</v>
      </c>
      <c r="H929" s="112">
        <v>339192</v>
      </c>
      <c r="I929" s="112">
        <v>451872</v>
      </c>
      <c r="J929" s="112">
        <v>65922</v>
      </c>
      <c r="K929" s="112">
        <v>0</v>
      </c>
      <c r="L929" s="112">
        <v>0</v>
      </c>
      <c r="M929" s="112">
        <v>0</v>
      </c>
      <c r="N929" s="112">
        <v>0</v>
      </c>
      <c r="O929" s="112">
        <v>36</v>
      </c>
    </row>
    <row r="930" ht="13.5" customHeight="1" spans="1:15">
      <c r="A930" s="110" t="s">
        <v>612</v>
      </c>
      <c r="B930" s="110" t="s">
        <v>663</v>
      </c>
      <c r="C930" s="110" t="s">
        <v>665</v>
      </c>
      <c r="D930" s="109"/>
      <c r="E930" s="110" t="s">
        <v>42</v>
      </c>
      <c r="F930" s="110" t="s">
        <v>1285</v>
      </c>
      <c r="G930" s="111">
        <v>37197</v>
      </c>
      <c r="H930" s="112">
        <v>0</v>
      </c>
      <c r="I930" s="112">
        <v>0</v>
      </c>
      <c r="J930" s="112">
        <v>0</v>
      </c>
      <c r="K930" s="112">
        <v>0</v>
      </c>
      <c r="L930" s="112">
        <v>0</v>
      </c>
      <c r="M930" s="112">
        <v>0</v>
      </c>
      <c r="N930" s="112">
        <v>0</v>
      </c>
      <c r="O930" s="112">
        <v>37197</v>
      </c>
    </row>
    <row r="931" ht="13.5" customHeight="1" spans="1:15">
      <c r="A931" s="109"/>
      <c r="B931" s="109"/>
      <c r="C931" s="109"/>
      <c r="D931" s="110" t="s">
        <v>900</v>
      </c>
      <c r="E931" s="110" t="s">
        <v>901</v>
      </c>
      <c r="F931" s="109"/>
      <c r="G931" s="111">
        <v>2333327.58</v>
      </c>
      <c r="H931" s="112">
        <v>717372</v>
      </c>
      <c r="I931" s="112">
        <v>698388</v>
      </c>
      <c r="J931" s="112">
        <v>52456</v>
      </c>
      <c r="K931" s="112">
        <v>386259.58</v>
      </c>
      <c r="L931" s="112">
        <v>0</v>
      </c>
      <c r="M931" s="112">
        <v>0</v>
      </c>
      <c r="N931" s="112">
        <v>395436</v>
      </c>
      <c r="O931" s="112">
        <v>83416</v>
      </c>
    </row>
    <row r="932" ht="13.5" customHeight="1" spans="1:15">
      <c r="A932" s="109"/>
      <c r="B932" s="109"/>
      <c r="C932" s="109"/>
      <c r="D932" s="110" t="s">
        <v>902</v>
      </c>
      <c r="E932" s="110" t="s">
        <v>649</v>
      </c>
      <c r="F932" s="109"/>
      <c r="G932" s="111">
        <v>839166.72</v>
      </c>
      <c r="H932" s="112">
        <v>281040</v>
      </c>
      <c r="I932" s="112">
        <v>348432</v>
      </c>
      <c r="J932" s="112">
        <v>52456</v>
      </c>
      <c r="K932" s="112">
        <v>132188.72</v>
      </c>
      <c r="L932" s="112">
        <v>0</v>
      </c>
      <c r="M932" s="112">
        <v>0</v>
      </c>
      <c r="N932" s="112">
        <v>0</v>
      </c>
      <c r="O932" s="112">
        <v>25050</v>
      </c>
    </row>
    <row r="933" ht="13.5" customHeight="1" spans="1:15">
      <c r="A933" s="110" t="s">
        <v>612</v>
      </c>
      <c r="B933" s="109"/>
      <c r="C933" s="109"/>
      <c r="D933" s="109"/>
      <c r="E933" s="110" t="s">
        <v>613</v>
      </c>
      <c r="F933" s="109"/>
      <c r="G933" s="111">
        <v>839166.72</v>
      </c>
      <c r="H933" s="112">
        <v>281040</v>
      </c>
      <c r="I933" s="112">
        <v>348432</v>
      </c>
      <c r="J933" s="112">
        <v>52456</v>
      </c>
      <c r="K933" s="112">
        <v>132188.72</v>
      </c>
      <c r="L933" s="112">
        <v>0</v>
      </c>
      <c r="M933" s="112">
        <v>0</v>
      </c>
      <c r="N933" s="112">
        <v>0</v>
      </c>
      <c r="O933" s="112">
        <v>25050</v>
      </c>
    </row>
    <row r="934" ht="13.5" customHeight="1" spans="1:15">
      <c r="A934" s="109"/>
      <c r="B934" s="110" t="s">
        <v>646</v>
      </c>
      <c r="C934" s="109"/>
      <c r="D934" s="109"/>
      <c r="E934" s="110" t="s">
        <v>647</v>
      </c>
      <c r="F934" s="109"/>
      <c r="G934" s="111">
        <v>839166.72</v>
      </c>
      <c r="H934" s="112">
        <v>281040</v>
      </c>
      <c r="I934" s="112">
        <v>348432</v>
      </c>
      <c r="J934" s="112">
        <v>52456</v>
      </c>
      <c r="K934" s="112">
        <v>132188.72</v>
      </c>
      <c r="L934" s="112">
        <v>0</v>
      </c>
      <c r="M934" s="112">
        <v>0</v>
      </c>
      <c r="N934" s="112">
        <v>0</v>
      </c>
      <c r="O934" s="112">
        <v>25050</v>
      </c>
    </row>
    <row r="935" ht="13.5" customHeight="1" spans="1:15">
      <c r="A935" s="110" t="s">
        <v>612</v>
      </c>
      <c r="B935" s="110" t="s">
        <v>646</v>
      </c>
      <c r="C935" s="110" t="s">
        <v>648</v>
      </c>
      <c r="D935" s="109"/>
      <c r="E935" s="110" t="s">
        <v>42</v>
      </c>
      <c r="F935" s="110" t="s">
        <v>1288</v>
      </c>
      <c r="G935" s="111">
        <v>6294.72</v>
      </c>
      <c r="H935" s="112">
        <v>0</v>
      </c>
      <c r="I935" s="112">
        <v>0</v>
      </c>
      <c r="J935" s="112">
        <v>0</v>
      </c>
      <c r="K935" s="112">
        <v>6294.72</v>
      </c>
      <c r="L935" s="112">
        <v>0</v>
      </c>
      <c r="M935" s="112">
        <v>0</v>
      </c>
      <c r="N935" s="112">
        <v>0</v>
      </c>
      <c r="O935" s="112">
        <v>0</v>
      </c>
    </row>
    <row r="936" ht="13.5" customHeight="1" spans="1:15">
      <c r="A936" s="110" t="s">
        <v>612</v>
      </c>
      <c r="B936" s="110" t="s">
        <v>646</v>
      </c>
      <c r="C936" s="110" t="s">
        <v>648</v>
      </c>
      <c r="D936" s="109"/>
      <c r="E936" s="110" t="s">
        <v>42</v>
      </c>
      <c r="F936" s="110" t="s">
        <v>1286</v>
      </c>
      <c r="G936" s="111">
        <v>125894</v>
      </c>
      <c r="H936" s="112">
        <v>0</v>
      </c>
      <c r="I936" s="112">
        <v>0</v>
      </c>
      <c r="J936" s="112">
        <v>0</v>
      </c>
      <c r="K936" s="112">
        <v>125894</v>
      </c>
      <c r="L936" s="112">
        <v>0</v>
      </c>
      <c r="M936" s="112">
        <v>0</v>
      </c>
      <c r="N936" s="112">
        <v>0</v>
      </c>
      <c r="O936" s="112">
        <v>0</v>
      </c>
    </row>
    <row r="937" ht="13.5" customHeight="1" spans="1:15">
      <c r="A937" s="110" t="s">
        <v>612</v>
      </c>
      <c r="B937" s="110" t="s">
        <v>646</v>
      </c>
      <c r="C937" s="110" t="s">
        <v>648</v>
      </c>
      <c r="D937" s="109"/>
      <c r="E937" s="110" t="s">
        <v>42</v>
      </c>
      <c r="F937" s="110" t="s">
        <v>1283</v>
      </c>
      <c r="G937" s="111">
        <v>252</v>
      </c>
      <c r="H937" s="112">
        <v>0</v>
      </c>
      <c r="I937" s="112">
        <v>0</v>
      </c>
      <c r="J937" s="112">
        <v>0</v>
      </c>
      <c r="K937" s="112">
        <v>0</v>
      </c>
      <c r="L937" s="112">
        <v>0</v>
      </c>
      <c r="M937" s="112">
        <v>0</v>
      </c>
      <c r="N937" s="112">
        <v>0</v>
      </c>
      <c r="O937" s="112">
        <v>252</v>
      </c>
    </row>
    <row r="938" ht="13.5" customHeight="1" spans="1:15">
      <c r="A938" s="110" t="s">
        <v>612</v>
      </c>
      <c r="B938" s="110" t="s">
        <v>646</v>
      </c>
      <c r="C938" s="110" t="s">
        <v>648</v>
      </c>
      <c r="D938" s="109"/>
      <c r="E938" s="110" t="s">
        <v>42</v>
      </c>
      <c r="F938" s="110" t="s">
        <v>1284</v>
      </c>
      <c r="G938" s="111">
        <v>681928</v>
      </c>
      <c r="H938" s="112">
        <v>281040</v>
      </c>
      <c r="I938" s="112">
        <v>348432</v>
      </c>
      <c r="J938" s="112">
        <v>52456</v>
      </c>
      <c r="K938" s="112">
        <v>0</v>
      </c>
      <c r="L938" s="112">
        <v>0</v>
      </c>
      <c r="M938" s="112">
        <v>0</v>
      </c>
      <c r="N938" s="112">
        <v>0</v>
      </c>
      <c r="O938" s="112">
        <v>0</v>
      </c>
    </row>
    <row r="939" ht="13.5" customHeight="1" spans="1:15">
      <c r="A939" s="110" t="s">
        <v>612</v>
      </c>
      <c r="B939" s="110" t="s">
        <v>646</v>
      </c>
      <c r="C939" s="110" t="s">
        <v>648</v>
      </c>
      <c r="D939" s="109"/>
      <c r="E939" s="110" t="s">
        <v>42</v>
      </c>
      <c r="F939" s="110" t="s">
        <v>1285</v>
      </c>
      <c r="G939" s="111">
        <v>24798</v>
      </c>
      <c r="H939" s="112">
        <v>0</v>
      </c>
      <c r="I939" s="112">
        <v>0</v>
      </c>
      <c r="J939" s="112">
        <v>0</v>
      </c>
      <c r="K939" s="112">
        <v>0</v>
      </c>
      <c r="L939" s="112">
        <v>0</v>
      </c>
      <c r="M939" s="112">
        <v>0</v>
      </c>
      <c r="N939" s="112">
        <v>0</v>
      </c>
      <c r="O939" s="112">
        <v>24798</v>
      </c>
    </row>
    <row r="940" ht="13.5" customHeight="1" spans="1:15">
      <c r="A940" s="109"/>
      <c r="B940" s="109"/>
      <c r="C940" s="109"/>
      <c r="D940" s="110" t="s">
        <v>903</v>
      </c>
      <c r="E940" s="110" t="s">
        <v>650</v>
      </c>
      <c r="F940" s="109"/>
      <c r="G940" s="111">
        <v>1494160.86</v>
      </c>
      <c r="H940" s="112">
        <v>436332</v>
      </c>
      <c r="I940" s="112">
        <v>349956</v>
      </c>
      <c r="J940" s="112">
        <v>0</v>
      </c>
      <c r="K940" s="112">
        <v>254070.86</v>
      </c>
      <c r="L940" s="112">
        <v>0</v>
      </c>
      <c r="M940" s="112">
        <v>0</v>
      </c>
      <c r="N940" s="112">
        <v>395436</v>
      </c>
      <c r="O940" s="112">
        <v>58366</v>
      </c>
    </row>
    <row r="941" ht="13.5" customHeight="1" spans="1:15">
      <c r="A941" s="110" t="s">
        <v>612</v>
      </c>
      <c r="B941" s="109"/>
      <c r="C941" s="109"/>
      <c r="D941" s="109"/>
      <c r="E941" s="110" t="s">
        <v>613</v>
      </c>
      <c r="F941" s="109"/>
      <c r="G941" s="111">
        <v>1494160.86</v>
      </c>
      <c r="H941" s="112">
        <v>436332</v>
      </c>
      <c r="I941" s="112">
        <v>349956</v>
      </c>
      <c r="J941" s="112">
        <v>0</v>
      </c>
      <c r="K941" s="112">
        <v>254070.86</v>
      </c>
      <c r="L941" s="112">
        <v>0</v>
      </c>
      <c r="M941" s="112">
        <v>0</v>
      </c>
      <c r="N941" s="112">
        <v>395436</v>
      </c>
      <c r="O941" s="112">
        <v>58366</v>
      </c>
    </row>
    <row r="942" ht="13.5" customHeight="1" spans="1:15">
      <c r="A942" s="109"/>
      <c r="B942" s="110" t="s">
        <v>646</v>
      </c>
      <c r="C942" s="109"/>
      <c r="D942" s="109"/>
      <c r="E942" s="110" t="s">
        <v>647</v>
      </c>
      <c r="F942" s="109"/>
      <c r="G942" s="111">
        <v>1494160.86</v>
      </c>
      <c r="H942" s="112">
        <v>436332</v>
      </c>
      <c r="I942" s="112">
        <v>349956</v>
      </c>
      <c r="J942" s="112">
        <v>0</v>
      </c>
      <c r="K942" s="112">
        <v>254070.86</v>
      </c>
      <c r="L942" s="112">
        <v>0</v>
      </c>
      <c r="M942" s="112">
        <v>0</v>
      </c>
      <c r="N942" s="112">
        <v>395436</v>
      </c>
      <c r="O942" s="112">
        <v>58366</v>
      </c>
    </row>
    <row r="943" ht="13.5" customHeight="1" spans="1:15">
      <c r="A943" s="110" t="s">
        <v>612</v>
      </c>
      <c r="B943" s="110" t="s">
        <v>646</v>
      </c>
      <c r="C943" s="110" t="s">
        <v>653</v>
      </c>
      <c r="D943" s="109"/>
      <c r="E943" s="110" t="s">
        <v>654</v>
      </c>
      <c r="F943" s="110" t="s">
        <v>1288</v>
      </c>
      <c r="G943" s="111">
        <v>11817.24</v>
      </c>
      <c r="H943" s="112">
        <v>0</v>
      </c>
      <c r="I943" s="112">
        <v>0</v>
      </c>
      <c r="J943" s="112">
        <v>0</v>
      </c>
      <c r="K943" s="112">
        <v>11817.24</v>
      </c>
      <c r="L943" s="112">
        <v>0</v>
      </c>
      <c r="M943" s="112">
        <v>0</v>
      </c>
      <c r="N943" s="112">
        <v>0</v>
      </c>
      <c r="O943" s="112">
        <v>0</v>
      </c>
    </row>
    <row r="944" ht="13.5" customHeight="1" spans="1:15">
      <c r="A944" s="110" t="s">
        <v>612</v>
      </c>
      <c r="B944" s="110" t="s">
        <v>646</v>
      </c>
      <c r="C944" s="110" t="s">
        <v>653</v>
      </c>
      <c r="D944" s="109"/>
      <c r="E944" s="110" t="s">
        <v>654</v>
      </c>
      <c r="F944" s="110" t="s">
        <v>1286</v>
      </c>
      <c r="G944" s="111">
        <v>236345</v>
      </c>
      <c r="H944" s="112">
        <v>0</v>
      </c>
      <c r="I944" s="112">
        <v>0</v>
      </c>
      <c r="J944" s="112">
        <v>0</v>
      </c>
      <c r="K944" s="112">
        <v>236345</v>
      </c>
      <c r="L944" s="112">
        <v>0</v>
      </c>
      <c r="M944" s="112">
        <v>0</v>
      </c>
      <c r="N944" s="112">
        <v>0</v>
      </c>
      <c r="O944" s="112">
        <v>0</v>
      </c>
    </row>
    <row r="945" ht="13.5" customHeight="1" spans="1:15">
      <c r="A945" s="110" t="s">
        <v>612</v>
      </c>
      <c r="B945" s="110" t="s">
        <v>646</v>
      </c>
      <c r="C945" s="110" t="s">
        <v>653</v>
      </c>
      <c r="D945" s="109"/>
      <c r="E945" s="110" t="s">
        <v>654</v>
      </c>
      <c r="F945" s="110" t="s">
        <v>1287</v>
      </c>
      <c r="G945" s="111">
        <v>5908.62</v>
      </c>
      <c r="H945" s="112">
        <v>0</v>
      </c>
      <c r="I945" s="112">
        <v>0</v>
      </c>
      <c r="J945" s="112">
        <v>0</v>
      </c>
      <c r="K945" s="112">
        <v>5908.62</v>
      </c>
      <c r="L945" s="112">
        <v>0</v>
      </c>
      <c r="M945" s="112">
        <v>0</v>
      </c>
      <c r="N945" s="112">
        <v>0</v>
      </c>
      <c r="O945" s="112">
        <v>0</v>
      </c>
    </row>
    <row r="946" ht="13.5" customHeight="1" spans="1:15">
      <c r="A946" s="110" t="s">
        <v>612</v>
      </c>
      <c r="B946" s="110" t="s">
        <v>646</v>
      </c>
      <c r="C946" s="110" t="s">
        <v>653</v>
      </c>
      <c r="D946" s="109"/>
      <c r="E946" s="110" t="s">
        <v>654</v>
      </c>
      <c r="F946" s="110" t="s">
        <v>1283</v>
      </c>
      <c r="G946" s="111">
        <v>504</v>
      </c>
      <c r="H946" s="112">
        <v>0</v>
      </c>
      <c r="I946" s="112">
        <v>0</v>
      </c>
      <c r="J946" s="112">
        <v>0</v>
      </c>
      <c r="K946" s="112">
        <v>0</v>
      </c>
      <c r="L946" s="112">
        <v>0</v>
      </c>
      <c r="M946" s="112">
        <v>0</v>
      </c>
      <c r="N946" s="112">
        <v>0</v>
      </c>
      <c r="O946" s="112">
        <v>504</v>
      </c>
    </row>
    <row r="947" ht="13.5" customHeight="1" spans="1:15">
      <c r="A947" s="110" t="s">
        <v>612</v>
      </c>
      <c r="B947" s="110" t="s">
        <v>646</v>
      </c>
      <c r="C947" s="110" t="s">
        <v>653</v>
      </c>
      <c r="D947" s="109"/>
      <c r="E947" s="110" t="s">
        <v>654</v>
      </c>
      <c r="F947" s="110" t="s">
        <v>1291</v>
      </c>
      <c r="G947" s="111">
        <v>1181724</v>
      </c>
      <c r="H947" s="112">
        <v>436332</v>
      </c>
      <c r="I947" s="112">
        <v>349956</v>
      </c>
      <c r="J947" s="112">
        <v>0</v>
      </c>
      <c r="K947" s="112">
        <v>0</v>
      </c>
      <c r="L947" s="112">
        <v>0</v>
      </c>
      <c r="M947" s="112">
        <v>0</v>
      </c>
      <c r="N947" s="112">
        <v>395436</v>
      </c>
      <c r="O947" s="112">
        <v>0</v>
      </c>
    </row>
    <row r="948" ht="13.5" customHeight="1" spans="1:15">
      <c r="A948" s="110" t="s">
        <v>612</v>
      </c>
      <c r="B948" s="110" t="s">
        <v>646</v>
      </c>
      <c r="C948" s="110" t="s">
        <v>653</v>
      </c>
      <c r="D948" s="109"/>
      <c r="E948" s="110" t="s">
        <v>654</v>
      </c>
      <c r="F948" s="110" t="s">
        <v>1303</v>
      </c>
      <c r="G948" s="111">
        <v>57862</v>
      </c>
      <c r="H948" s="112">
        <v>0</v>
      </c>
      <c r="I948" s="112">
        <v>0</v>
      </c>
      <c r="J948" s="112">
        <v>0</v>
      </c>
      <c r="K948" s="112">
        <v>0</v>
      </c>
      <c r="L948" s="112">
        <v>0</v>
      </c>
      <c r="M948" s="112">
        <v>0</v>
      </c>
      <c r="N948" s="112">
        <v>0</v>
      </c>
      <c r="O948" s="112">
        <v>57862</v>
      </c>
    </row>
    <row r="949" ht="13.5" customHeight="1" spans="1:15">
      <c r="A949" s="109"/>
      <c r="B949" s="109"/>
      <c r="C949" s="109"/>
      <c r="D949" s="110" t="s">
        <v>904</v>
      </c>
      <c r="E949" s="110" t="s">
        <v>905</v>
      </c>
      <c r="F949" s="109"/>
      <c r="G949" s="111">
        <v>481851.16</v>
      </c>
      <c r="H949" s="112">
        <v>162204</v>
      </c>
      <c r="I949" s="112">
        <v>178464</v>
      </c>
      <c r="J949" s="112">
        <v>14906</v>
      </c>
      <c r="K949" s="112">
        <v>78941.16</v>
      </c>
      <c r="L949" s="112">
        <v>0</v>
      </c>
      <c r="M949" s="112">
        <v>0</v>
      </c>
      <c r="N949" s="112">
        <v>0</v>
      </c>
      <c r="O949" s="112">
        <v>47336</v>
      </c>
    </row>
    <row r="950" ht="13.5" customHeight="1" spans="1:15">
      <c r="A950" s="109"/>
      <c r="B950" s="109"/>
      <c r="C950" s="109"/>
      <c r="D950" s="110" t="s">
        <v>906</v>
      </c>
      <c r="E950" s="110" t="s">
        <v>299</v>
      </c>
      <c r="F950" s="109"/>
      <c r="G950" s="111">
        <v>481851.16</v>
      </c>
      <c r="H950" s="112">
        <v>162204</v>
      </c>
      <c r="I950" s="112">
        <v>178464</v>
      </c>
      <c r="J950" s="112">
        <v>14906</v>
      </c>
      <c r="K950" s="112">
        <v>78941.16</v>
      </c>
      <c r="L950" s="112">
        <v>0</v>
      </c>
      <c r="M950" s="112">
        <v>0</v>
      </c>
      <c r="N950" s="112">
        <v>0</v>
      </c>
      <c r="O950" s="112">
        <v>47336</v>
      </c>
    </row>
    <row r="951" ht="13.5" customHeight="1" spans="1:15">
      <c r="A951" s="110" t="s">
        <v>294</v>
      </c>
      <c r="B951" s="109"/>
      <c r="C951" s="109"/>
      <c r="D951" s="109"/>
      <c r="E951" s="110" t="s">
        <v>295</v>
      </c>
      <c r="F951" s="109"/>
      <c r="G951" s="111">
        <v>481851.16</v>
      </c>
      <c r="H951" s="112">
        <v>162204</v>
      </c>
      <c r="I951" s="112">
        <v>178464</v>
      </c>
      <c r="J951" s="112">
        <v>14906</v>
      </c>
      <c r="K951" s="112">
        <v>78941.16</v>
      </c>
      <c r="L951" s="112">
        <v>0</v>
      </c>
      <c r="M951" s="112">
        <v>0</v>
      </c>
      <c r="N951" s="112">
        <v>0</v>
      </c>
      <c r="O951" s="112">
        <v>47336</v>
      </c>
    </row>
    <row r="952" ht="13.5" customHeight="1" spans="1:15">
      <c r="A952" s="109"/>
      <c r="B952" s="110" t="s">
        <v>296</v>
      </c>
      <c r="C952" s="109"/>
      <c r="D952" s="109"/>
      <c r="E952" s="110" t="s">
        <v>297</v>
      </c>
      <c r="F952" s="109"/>
      <c r="G952" s="111">
        <v>481851.16</v>
      </c>
      <c r="H952" s="112">
        <v>162204</v>
      </c>
      <c r="I952" s="112">
        <v>178464</v>
      </c>
      <c r="J952" s="112">
        <v>14906</v>
      </c>
      <c r="K952" s="112">
        <v>78941.16</v>
      </c>
      <c r="L952" s="112">
        <v>0</v>
      </c>
      <c r="M952" s="112">
        <v>0</v>
      </c>
      <c r="N952" s="112">
        <v>0</v>
      </c>
      <c r="O952" s="112">
        <v>47336</v>
      </c>
    </row>
    <row r="953" ht="13.5" customHeight="1" spans="1:15">
      <c r="A953" s="110" t="s">
        <v>294</v>
      </c>
      <c r="B953" s="110" t="s">
        <v>296</v>
      </c>
      <c r="C953" s="110" t="s">
        <v>298</v>
      </c>
      <c r="D953" s="109"/>
      <c r="E953" s="110" t="s">
        <v>42</v>
      </c>
      <c r="F953" s="110" t="s">
        <v>1288</v>
      </c>
      <c r="G953" s="111">
        <v>3713.28</v>
      </c>
      <c r="H953" s="112">
        <v>0</v>
      </c>
      <c r="I953" s="112">
        <v>0</v>
      </c>
      <c r="J953" s="112">
        <v>0</v>
      </c>
      <c r="K953" s="112">
        <v>3713.28</v>
      </c>
      <c r="L953" s="112">
        <v>0</v>
      </c>
      <c r="M953" s="112">
        <v>0</v>
      </c>
      <c r="N953" s="112">
        <v>0</v>
      </c>
      <c r="O953" s="112">
        <v>0</v>
      </c>
    </row>
    <row r="954" ht="13.5" customHeight="1" spans="1:15">
      <c r="A954" s="110" t="s">
        <v>294</v>
      </c>
      <c r="B954" s="110" t="s">
        <v>296</v>
      </c>
      <c r="C954" s="110" t="s">
        <v>298</v>
      </c>
      <c r="D954" s="109"/>
      <c r="E954" s="110" t="s">
        <v>42</v>
      </c>
      <c r="F954" s="110" t="s">
        <v>1286</v>
      </c>
      <c r="G954" s="111">
        <v>74265.6</v>
      </c>
      <c r="H954" s="112">
        <v>0</v>
      </c>
      <c r="I954" s="112">
        <v>0</v>
      </c>
      <c r="J954" s="112">
        <v>0</v>
      </c>
      <c r="K954" s="112">
        <v>74265.6</v>
      </c>
      <c r="L954" s="112">
        <v>0</v>
      </c>
      <c r="M954" s="112">
        <v>0</v>
      </c>
      <c r="N954" s="112">
        <v>0</v>
      </c>
      <c r="O954" s="112">
        <v>0</v>
      </c>
    </row>
    <row r="955" ht="13.5" customHeight="1" spans="1:15">
      <c r="A955" s="110" t="s">
        <v>294</v>
      </c>
      <c r="B955" s="110" t="s">
        <v>296</v>
      </c>
      <c r="C955" s="110" t="s">
        <v>298</v>
      </c>
      <c r="D955" s="109"/>
      <c r="E955" s="110" t="s">
        <v>42</v>
      </c>
      <c r="F955" s="110" t="s">
        <v>1287</v>
      </c>
      <c r="G955" s="111">
        <v>962.28</v>
      </c>
      <c r="H955" s="112">
        <v>0</v>
      </c>
      <c r="I955" s="112">
        <v>0</v>
      </c>
      <c r="J955" s="112">
        <v>0</v>
      </c>
      <c r="K955" s="112">
        <v>962.28</v>
      </c>
      <c r="L955" s="112">
        <v>0</v>
      </c>
      <c r="M955" s="112">
        <v>0</v>
      </c>
      <c r="N955" s="112">
        <v>0</v>
      </c>
      <c r="O955" s="112">
        <v>0</v>
      </c>
    </row>
    <row r="956" ht="13.5" customHeight="1" spans="1:15">
      <c r="A956" s="110" t="s">
        <v>294</v>
      </c>
      <c r="B956" s="110" t="s">
        <v>296</v>
      </c>
      <c r="C956" s="110" t="s">
        <v>298</v>
      </c>
      <c r="D956" s="109"/>
      <c r="E956" s="110" t="s">
        <v>42</v>
      </c>
      <c r="F956" s="110" t="s">
        <v>1282</v>
      </c>
      <c r="G956" s="111">
        <v>30804</v>
      </c>
      <c r="H956" s="112">
        <v>0</v>
      </c>
      <c r="I956" s="112">
        <v>0</v>
      </c>
      <c r="J956" s="112">
        <v>0</v>
      </c>
      <c r="K956" s="112">
        <v>0</v>
      </c>
      <c r="L956" s="112">
        <v>0</v>
      </c>
      <c r="M956" s="112">
        <v>0</v>
      </c>
      <c r="N956" s="112">
        <v>0</v>
      </c>
      <c r="O956" s="112">
        <v>30804</v>
      </c>
    </row>
    <row r="957" ht="13.5" customHeight="1" spans="1:15">
      <c r="A957" s="110" t="s">
        <v>294</v>
      </c>
      <c r="B957" s="110" t="s">
        <v>296</v>
      </c>
      <c r="C957" s="110" t="s">
        <v>298</v>
      </c>
      <c r="D957" s="109"/>
      <c r="E957" s="110" t="s">
        <v>42</v>
      </c>
      <c r="F957" s="110" t="s">
        <v>1284</v>
      </c>
      <c r="G957" s="111">
        <v>355574</v>
      </c>
      <c r="H957" s="112">
        <v>162204</v>
      </c>
      <c r="I957" s="112">
        <v>178464</v>
      </c>
      <c r="J957" s="112">
        <v>14906</v>
      </c>
      <c r="K957" s="112">
        <v>0</v>
      </c>
      <c r="L957" s="112">
        <v>0</v>
      </c>
      <c r="M957" s="112">
        <v>0</v>
      </c>
      <c r="N957" s="112">
        <v>0</v>
      </c>
      <c r="O957" s="112">
        <v>0</v>
      </c>
    </row>
    <row r="958" ht="13.5" customHeight="1" spans="1:15">
      <c r="A958" s="110" t="s">
        <v>294</v>
      </c>
      <c r="B958" s="110" t="s">
        <v>296</v>
      </c>
      <c r="C958" s="110" t="s">
        <v>298</v>
      </c>
      <c r="D958" s="109"/>
      <c r="E958" s="110" t="s">
        <v>42</v>
      </c>
      <c r="F958" s="110" t="s">
        <v>1285</v>
      </c>
      <c r="G958" s="111">
        <v>16532</v>
      </c>
      <c r="H958" s="112">
        <v>0</v>
      </c>
      <c r="I958" s="112">
        <v>0</v>
      </c>
      <c r="J958" s="112">
        <v>0</v>
      </c>
      <c r="K958" s="112">
        <v>0</v>
      </c>
      <c r="L958" s="112">
        <v>0</v>
      </c>
      <c r="M958" s="112">
        <v>0</v>
      </c>
      <c r="N958" s="112">
        <v>0</v>
      </c>
      <c r="O958" s="112">
        <v>16532</v>
      </c>
    </row>
    <row r="959" ht="13.5" customHeight="1" spans="1:15">
      <c r="A959" s="109"/>
      <c r="B959" s="109"/>
      <c r="C959" s="109"/>
      <c r="D959" s="110" t="s">
        <v>907</v>
      </c>
      <c r="E959" s="110" t="s">
        <v>908</v>
      </c>
      <c r="F959" s="109"/>
      <c r="G959" s="111">
        <v>64800</v>
      </c>
      <c r="H959" s="112">
        <v>0</v>
      </c>
      <c r="I959" s="112">
        <v>0</v>
      </c>
      <c r="J959" s="112">
        <v>0</v>
      </c>
      <c r="K959" s="112">
        <v>0</v>
      </c>
      <c r="L959" s="112">
        <v>0</v>
      </c>
      <c r="M959" s="112">
        <v>0</v>
      </c>
      <c r="N959" s="112">
        <v>0</v>
      </c>
      <c r="O959" s="112">
        <v>64800</v>
      </c>
    </row>
    <row r="960" ht="13.5" customHeight="1" spans="1:15">
      <c r="A960" s="109"/>
      <c r="B960" s="109"/>
      <c r="C960" s="109"/>
      <c r="D960" s="110" t="s">
        <v>909</v>
      </c>
      <c r="E960" s="110" t="s">
        <v>576</v>
      </c>
      <c r="F960" s="109"/>
      <c r="G960" s="111">
        <v>64800</v>
      </c>
      <c r="H960" s="112">
        <v>0</v>
      </c>
      <c r="I960" s="112">
        <v>0</v>
      </c>
      <c r="J960" s="112">
        <v>0</v>
      </c>
      <c r="K960" s="112">
        <v>0</v>
      </c>
      <c r="L960" s="112">
        <v>0</v>
      </c>
      <c r="M960" s="112">
        <v>0</v>
      </c>
      <c r="N960" s="112">
        <v>0</v>
      </c>
      <c r="O960" s="112">
        <v>64800</v>
      </c>
    </row>
    <row r="961" ht="13.5" customHeight="1" spans="1:15">
      <c r="A961" s="110" t="s">
        <v>570</v>
      </c>
      <c r="B961" s="109"/>
      <c r="C961" s="109"/>
      <c r="D961" s="109"/>
      <c r="E961" s="110" t="s">
        <v>571</v>
      </c>
      <c r="F961" s="109"/>
      <c r="G961" s="111">
        <v>64800</v>
      </c>
      <c r="H961" s="112">
        <v>0</v>
      </c>
      <c r="I961" s="112">
        <v>0</v>
      </c>
      <c r="J961" s="112">
        <v>0</v>
      </c>
      <c r="K961" s="112">
        <v>0</v>
      </c>
      <c r="L961" s="112">
        <v>0</v>
      </c>
      <c r="M961" s="112">
        <v>0</v>
      </c>
      <c r="N961" s="112">
        <v>0</v>
      </c>
      <c r="O961" s="112">
        <v>64800</v>
      </c>
    </row>
    <row r="962" ht="13.5" customHeight="1" spans="1:15">
      <c r="A962" s="109"/>
      <c r="B962" s="110" t="s">
        <v>572</v>
      </c>
      <c r="C962" s="109"/>
      <c r="D962" s="109"/>
      <c r="E962" s="110" t="s">
        <v>573</v>
      </c>
      <c r="F962" s="109"/>
      <c r="G962" s="111">
        <v>64800</v>
      </c>
      <c r="H962" s="112">
        <v>0</v>
      </c>
      <c r="I962" s="112">
        <v>0</v>
      </c>
      <c r="J962" s="112">
        <v>0</v>
      </c>
      <c r="K962" s="112">
        <v>0</v>
      </c>
      <c r="L962" s="112">
        <v>0</v>
      </c>
      <c r="M962" s="112">
        <v>0</v>
      </c>
      <c r="N962" s="112">
        <v>0</v>
      </c>
      <c r="O962" s="112">
        <v>64800</v>
      </c>
    </row>
    <row r="963" ht="13.5" customHeight="1" spans="1:15">
      <c r="A963" s="110" t="s">
        <v>570</v>
      </c>
      <c r="B963" s="110" t="s">
        <v>572</v>
      </c>
      <c r="C963" s="110" t="s">
        <v>574</v>
      </c>
      <c r="D963" s="109"/>
      <c r="E963" s="110" t="s">
        <v>575</v>
      </c>
      <c r="F963" s="110" t="s">
        <v>1289</v>
      </c>
      <c r="G963" s="111">
        <v>64800</v>
      </c>
      <c r="H963" s="112">
        <v>0</v>
      </c>
      <c r="I963" s="112">
        <v>0</v>
      </c>
      <c r="J963" s="112">
        <v>0</v>
      </c>
      <c r="K963" s="112">
        <v>0</v>
      </c>
      <c r="L963" s="112">
        <v>0</v>
      </c>
      <c r="M963" s="112">
        <v>0</v>
      </c>
      <c r="N963" s="112">
        <v>0</v>
      </c>
      <c r="O963" s="112">
        <v>64800</v>
      </c>
    </row>
    <row r="964" ht="13.5" customHeight="1" spans="1:15">
      <c r="A964" s="109"/>
      <c r="B964" s="109"/>
      <c r="C964" s="109"/>
      <c r="D964" s="110" t="s">
        <v>911</v>
      </c>
      <c r="E964" s="110" t="s">
        <v>912</v>
      </c>
      <c r="F964" s="109"/>
      <c r="G964" s="111">
        <v>373969</v>
      </c>
      <c r="H964" s="112">
        <v>128316</v>
      </c>
      <c r="I964" s="112">
        <v>151248</v>
      </c>
      <c r="J964" s="112">
        <v>23297</v>
      </c>
      <c r="K964" s="112">
        <v>58709</v>
      </c>
      <c r="L964" s="112">
        <v>0</v>
      </c>
      <c r="M964" s="112">
        <v>0</v>
      </c>
      <c r="N964" s="112">
        <v>0</v>
      </c>
      <c r="O964" s="112">
        <v>12399</v>
      </c>
    </row>
    <row r="965" ht="13.5" customHeight="1" spans="1:15">
      <c r="A965" s="109"/>
      <c r="B965" s="109"/>
      <c r="C965" s="109"/>
      <c r="D965" s="110" t="s">
        <v>913</v>
      </c>
      <c r="E965" s="110" t="s">
        <v>172</v>
      </c>
      <c r="F965" s="109"/>
      <c r="G965" s="111">
        <v>373969</v>
      </c>
      <c r="H965" s="112">
        <v>128316</v>
      </c>
      <c r="I965" s="112">
        <v>151248</v>
      </c>
      <c r="J965" s="112">
        <v>23297</v>
      </c>
      <c r="K965" s="112">
        <v>58709</v>
      </c>
      <c r="L965" s="112">
        <v>0</v>
      </c>
      <c r="M965" s="112">
        <v>0</v>
      </c>
      <c r="N965" s="112">
        <v>0</v>
      </c>
      <c r="O965" s="112">
        <v>12399</v>
      </c>
    </row>
    <row r="966" ht="13.5" customHeight="1" spans="1:15">
      <c r="A966" s="110" t="s">
        <v>37</v>
      </c>
      <c r="B966" s="109"/>
      <c r="C966" s="109"/>
      <c r="D966" s="109"/>
      <c r="E966" s="110" t="s">
        <v>38</v>
      </c>
      <c r="F966" s="109"/>
      <c r="G966" s="111">
        <v>315260</v>
      </c>
      <c r="H966" s="112">
        <v>128316</v>
      </c>
      <c r="I966" s="112">
        <v>151248</v>
      </c>
      <c r="J966" s="112">
        <v>23297</v>
      </c>
      <c r="K966" s="112">
        <v>0</v>
      </c>
      <c r="L966" s="112">
        <v>0</v>
      </c>
      <c r="M966" s="112">
        <v>0</v>
      </c>
      <c r="N966" s="112">
        <v>0</v>
      </c>
      <c r="O966" s="112">
        <v>12399</v>
      </c>
    </row>
    <row r="967" ht="13.5" customHeight="1" spans="1:15">
      <c r="A967" s="109"/>
      <c r="B967" s="110" t="s">
        <v>167</v>
      </c>
      <c r="C967" s="109"/>
      <c r="D967" s="109"/>
      <c r="E967" s="110" t="s">
        <v>168</v>
      </c>
      <c r="F967" s="109"/>
      <c r="G967" s="111">
        <v>315260</v>
      </c>
      <c r="H967" s="112">
        <v>128316</v>
      </c>
      <c r="I967" s="112">
        <v>151248</v>
      </c>
      <c r="J967" s="112">
        <v>23297</v>
      </c>
      <c r="K967" s="112">
        <v>0</v>
      </c>
      <c r="L967" s="112">
        <v>0</v>
      </c>
      <c r="M967" s="112">
        <v>0</v>
      </c>
      <c r="N967" s="112">
        <v>0</v>
      </c>
      <c r="O967" s="112">
        <v>12399</v>
      </c>
    </row>
    <row r="968" ht="13.5" customHeight="1" spans="1:15">
      <c r="A968" s="110" t="s">
        <v>37</v>
      </c>
      <c r="B968" s="110" t="s">
        <v>167</v>
      </c>
      <c r="C968" s="110" t="s">
        <v>169</v>
      </c>
      <c r="D968" s="109"/>
      <c r="E968" s="110" t="s">
        <v>42</v>
      </c>
      <c r="F968" s="110" t="s">
        <v>1284</v>
      </c>
      <c r="G968" s="111">
        <v>302861</v>
      </c>
      <c r="H968" s="112">
        <v>128316</v>
      </c>
      <c r="I968" s="112">
        <v>151248</v>
      </c>
      <c r="J968" s="112">
        <v>23297</v>
      </c>
      <c r="K968" s="112">
        <v>0</v>
      </c>
      <c r="L968" s="112">
        <v>0</v>
      </c>
      <c r="M968" s="112">
        <v>0</v>
      </c>
      <c r="N968" s="112">
        <v>0</v>
      </c>
      <c r="O968" s="112">
        <v>0</v>
      </c>
    </row>
    <row r="969" ht="13.5" customHeight="1" spans="1:15">
      <c r="A969" s="110" t="s">
        <v>37</v>
      </c>
      <c r="B969" s="110" t="s">
        <v>167</v>
      </c>
      <c r="C969" s="110" t="s">
        <v>169</v>
      </c>
      <c r="D969" s="109"/>
      <c r="E969" s="110" t="s">
        <v>42</v>
      </c>
      <c r="F969" s="110" t="s">
        <v>1285</v>
      </c>
      <c r="G969" s="111">
        <v>12399</v>
      </c>
      <c r="H969" s="112">
        <v>0</v>
      </c>
      <c r="I969" s="112">
        <v>0</v>
      </c>
      <c r="J969" s="112">
        <v>0</v>
      </c>
      <c r="K969" s="112">
        <v>0</v>
      </c>
      <c r="L969" s="112">
        <v>0</v>
      </c>
      <c r="M969" s="112">
        <v>0</v>
      </c>
      <c r="N969" s="112">
        <v>0</v>
      </c>
      <c r="O969" s="112">
        <v>12399</v>
      </c>
    </row>
    <row r="970" ht="13.5" customHeight="1" spans="1:15">
      <c r="A970" s="110" t="s">
        <v>344</v>
      </c>
      <c r="B970" s="109"/>
      <c r="C970" s="109"/>
      <c r="D970" s="109"/>
      <c r="E970" s="110" t="s">
        <v>345</v>
      </c>
      <c r="F970" s="109"/>
      <c r="G970" s="111">
        <v>58709</v>
      </c>
      <c r="H970" s="112">
        <v>0</v>
      </c>
      <c r="I970" s="112">
        <v>0</v>
      </c>
      <c r="J970" s="112">
        <v>0</v>
      </c>
      <c r="K970" s="112">
        <v>58709</v>
      </c>
      <c r="L970" s="112">
        <v>0</v>
      </c>
      <c r="M970" s="112">
        <v>0</v>
      </c>
      <c r="N970" s="112">
        <v>0</v>
      </c>
      <c r="O970" s="112">
        <v>0</v>
      </c>
    </row>
    <row r="971" ht="13.5" customHeight="1" spans="1:15">
      <c r="A971" s="109"/>
      <c r="B971" s="110" t="s">
        <v>460</v>
      </c>
      <c r="C971" s="109"/>
      <c r="D971" s="109"/>
      <c r="E971" s="110" t="s">
        <v>369</v>
      </c>
      <c r="F971" s="109"/>
      <c r="G971" s="111">
        <v>55913</v>
      </c>
      <c r="H971" s="112">
        <v>0</v>
      </c>
      <c r="I971" s="112">
        <v>0</v>
      </c>
      <c r="J971" s="112">
        <v>0</v>
      </c>
      <c r="K971" s="112">
        <v>55913</v>
      </c>
      <c r="L971" s="112">
        <v>0</v>
      </c>
      <c r="M971" s="112">
        <v>0</v>
      </c>
      <c r="N971" s="112">
        <v>0</v>
      </c>
      <c r="O971" s="112">
        <v>0</v>
      </c>
    </row>
    <row r="972" ht="13.5" customHeight="1" spans="1:15">
      <c r="A972" s="110" t="s">
        <v>344</v>
      </c>
      <c r="B972" s="110" t="s">
        <v>460</v>
      </c>
      <c r="C972" s="110" t="s">
        <v>463</v>
      </c>
      <c r="D972" s="109"/>
      <c r="E972" s="110" t="s">
        <v>464</v>
      </c>
      <c r="F972" s="110" t="s">
        <v>1286</v>
      </c>
      <c r="G972" s="111">
        <v>55913</v>
      </c>
      <c r="H972" s="112">
        <v>0</v>
      </c>
      <c r="I972" s="112">
        <v>0</v>
      </c>
      <c r="J972" s="112">
        <v>0</v>
      </c>
      <c r="K972" s="112">
        <v>55913</v>
      </c>
      <c r="L972" s="112">
        <v>0</v>
      </c>
      <c r="M972" s="112">
        <v>0</v>
      </c>
      <c r="N972" s="112">
        <v>0</v>
      </c>
      <c r="O972" s="112">
        <v>0</v>
      </c>
    </row>
    <row r="973" ht="13.5" customHeight="1" spans="1:15">
      <c r="A973" s="109"/>
      <c r="B973" s="110" t="s">
        <v>494</v>
      </c>
      <c r="C973" s="109"/>
      <c r="D973" s="109"/>
      <c r="E973" s="110" t="s">
        <v>495</v>
      </c>
      <c r="F973" s="109"/>
      <c r="G973" s="111">
        <v>2796</v>
      </c>
      <c r="H973" s="112">
        <v>0</v>
      </c>
      <c r="I973" s="112">
        <v>0</v>
      </c>
      <c r="J973" s="112">
        <v>0</v>
      </c>
      <c r="K973" s="112">
        <v>2796</v>
      </c>
      <c r="L973" s="112">
        <v>0</v>
      </c>
      <c r="M973" s="112">
        <v>0</v>
      </c>
      <c r="N973" s="112">
        <v>0</v>
      </c>
      <c r="O973" s="112">
        <v>0</v>
      </c>
    </row>
    <row r="974" ht="13.5" customHeight="1" spans="1:15">
      <c r="A974" s="110" t="s">
        <v>344</v>
      </c>
      <c r="B974" s="110" t="s">
        <v>494</v>
      </c>
      <c r="C974" s="110" t="s">
        <v>498</v>
      </c>
      <c r="D974" s="109"/>
      <c r="E974" s="110" t="s">
        <v>371</v>
      </c>
      <c r="F974" s="110" t="s">
        <v>1288</v>
      </c>
      <c r="G974" s="111">
        <v>2796</v>
      </c>
      <c r="H974" s="112">
        <v>0</v>
      </c>
      <c r="I974" s="112">
        <v>0</v>
      </c>
      <c r="J974" s="112">
        <v>0</v>
      </c>
      <c r="K974" s="112">
        <v>2796</v>
      </c>
      <c r="L974" s="112">
        <v>0</v>
      </c>
      <c r="M974" s="112">
        <v>0</v>
      </c>
      <c r="N974" s="112">
        <v>0</v>
      </c>
      <c r="O974" s="112">
        <v>0</v>
      </c>
    </row>
    <row r="975" ht="13.5" customHeight="1" spans="1:15">
      <c r="A975" s="109"/>
      <c r="B975" s="109"/>
      <c r="C975" s="109"/>
      <c r="D975" s="110" t="s">
        <v>914</v>
      </c>
      <c r="E975" s="110" t="s">
        <v>915</v>
      </c>
      <c r="F975" s="109"/>
      <c r="G975" s="111">
        <v>2191236</v>
      </c>
      <c r="H975" s="112">
        <v>570540</v>
      </c>
      <c r="I975" s="112">
        <v>760908</v>
      </c>
      <c r="J975" s="112">
        <v>110954</v>
      </c>
      <c r="K975" s="112">
        <v>279605</v>
      </c>
      <c r="L975" s="112">
        <v>0</v>
      </c>
      <c r="M975" s="112">
        <v>0</v>
      </c>
      <c r="N975" s="112">
        <v>0</v>
      </c>
      <c r="O975" s="112">
        <v>469229</v>
      </c>
    </row>
    <row r="976" ht="13.5" customHeight="1" spans="1:15">
      <c r="A976" s="109"/>
      <c r="B976" s="109"/>
      <c r="C976" s="109"/>
      <c r="D976" s="110" t="s">
        <v>916</v>
      </c>
      <c r="E976" s="110" t="s">
        <v>138</v>
      </c>
      <c r="F976" s="109"/>
      <c r="G976" s="111">
        <v>2191236</v>
      </c>
      <c r="H976" s="112">
        <v>570540</v>
      </c>
      <c r="I976" s="112">
        <v>760908</v>
      </c>
      <c r="J976" s="112">
        <v>110954</v>
      </c>
      <c r="K976" s="112">
        <v>279605</v>
      </c>
      <c r="L976" s="112">
        <v>0</v>
      </c>
      <c r="M976" s="112">
        <v>0</v>
      </c>
      <c r="N976" s="112">
        <v>0</v>
      </c>
      <c r="O976" s="112">
        <v>469229</v>
      </c>
    </row>
    <row r="977" ht="13.5" customHeight="1" spans="1:15">
      <c r="A977" s="110" t="s">
        <v>37</v>
      </c>
      <c r="B977" s="109"/>
      <c r="C977" s="109"/>
      <c r="D977" s="109"/>
      <c r="E977" s="110" t="s">
        <v>38</v>
      </c>
      <c r="F977" s="109"/>
      <c r="G977" s="111">
        <v>299200</v>
      </c>
      <c r="H977" s="112">
        <v>0</v>
      </c>
      <c r="I977" s="112">
        <v>0</v>
      </c>
      <c r="J977" s="112">
        <v>0</v>
      </c>
      <c r="K977" s="112">
        <v>0</v>
      </c>
      <c r="L977" s="112">
        <v>0</v>
      </c>
      <c r="M977" s="112">
        <v>0</v>
      </c>
      <c r="N977" s="112">
        <v>0</v>
      </c>
      <c r="O977" s="112">
        <v>299200</v>
      </c>
    </row>
    <row r="978" ht="13.5" customHeight="1" spans="1:15">
      <c r="A978" s="109"/>
      <c r="B978" s="110" t="s">
        <v>132</v>
      </c>
      <c r="C978" s="109"/>
      <c r="D978" s="109"/>
      <c r="E978" s="110" t="s">
        <v>133</v>
      </c>
      <c r="F978" s="109"/>
      <c r="G978" s="111">
        <v>299200</v>
      </c>
      <c r="H978" s="112">
        <v>0</v>
      </c>
      <c r="I978" s="112">
        <v>0</v>
      </c>
      <c r="J978" s="112">
        <v>0</v>
      </c>
      <c r="K978" s="112">
        <v>0</v>
      </c>
      <c r="L978" s="112">
        <v>0</v>
      </c>
      <c r="M978" s="112">
        <v>0</v>
      </c>
      <c r="N978" s="112">
        <v>0</v>
      </c>
      <c r="O978" s="112">
        <v>299200</v>
      </c>
    </row>
    <row r="979" ht="13.5" customHeight="1" spans="1:15">
      <c r="A979" s="110" t="s">
        <v>37</v>
      </c>
      <c r="B979" s="110" t="s">
        <v>132</v>
      </c>
      <c r="C979" s="110" t="s">
        <v>136</v>
      </c>
      <c r="D979" s="109"/>
      <c r="E979" s="110" t="s">
        <v>137</v>
      </c>
      <c r="F979" s="110" t="s">
        <v>1316</v>
      </c>
      <c r="G979" s="111">
        <v>299200</v>
      </c>
      <c r="H979" s="112">
        <v>0</v>
      </c>
      <c r="I979" s="112">
        <v>0</v>
      </c>
      <c r="J979" s="112">
        <v>0</v>
      </c>
      <c r="K979" s="112">
        <v>0</v>
      </c>
      <c r="L979" s="112">
        <v>0</v>
      </c>
      <c r="M979" s="112">
        <v>0</v>
      </c>
      <c r="N979" s="112">
        <v>0</v>
      </c>
      <c r="O979" s="112">
        <v>299200</v>
      </c>
    </row>
    <row r="980" ht="13.5" customHeight="1" spans="1:15">
      <c r="A980" s="110" t="s">
        <v>344</v>
      </c>
      <c r="B980" s="109"/>
      <c r="C980" s="109"/>
      <c r="D980" s="109"/>
      <c r="E980" s="110" t="s">
        <v>345</v>
      </c>
      <c r="F980" s="109"/>
      <c r="G980" s="111">
        <v>1892036</v>
      </c>
      <c r="H980" s="112">
        <v>570540</v>
      </c>
      <c r="I980" s="112">
        <v>760908</v>
      </c>
      <c r="J980" s="112">
        <v>110954</v>
      </c>
      <c r="K980" s="112">
        <v>279605</v>
      </c>
      <c r="L980" s="112">
        <v>0</v>
      </c>
      <c r="M980" s="112">
        <v>0</v>
      </c>
      <c r="N980" s="112">
        <v>0</v>
      </c>
      <c r="O980" s="112">
        <v>170029</v>
      </c>
    </row>
    <row r="981" ht="13.5" customHeight="1" spans="1:15">
      <c r="A981" s="109"/>
      <c r="B981" s="110" t="s">
        <v>346</v>
      </c>
      <c r="C981" s="109"/>
      <c r="D981" s="109"/>
      <c r="E981" s="110" t="s">
        <v>347</v>
      </c>
      <c r="F981" s="109"/>
      <c r="G981" s="111">
        <v>1612431</v>
      </c>
      <c r="H981" s="112">
        <v>570540</v>
      </c>
      <c r="I981" s="112">
        <v>760908</v>
      </c>
      <c r="J981" s="112">
        <v>110954</v>
      </c>
      <c r="K981" s="112">
        <v>0</v>
      </c>
      <c r="L981" s="112">
        <v>0</v>
      </c>
      <c r="M981" s="112">
        <v>0</v>
      </c>
      <c r="N981" s="112">
        <v>0</v>
      </c>
      <c r="O981" s="112">
        <v>170029</v>
      </c>
    </row>
    <row r="982" ht="13.5" customHeight="1" spans="1:15">
      <c r="A982" s="110" t="s">
        <v>344</v>
      </c>
      <c r="B982" s="110" t="s">
        <v>346</v>
      </c>
      <c r="C982" s="110" t="s">
        <v>348</v>
      </c>
      <c r="D982" s="109"/>
      <c r="E982" s="110" t="s">
        <v>42</v>
      </c>
      <c r="F982" s="110" t="s">
        <v>1283</v>
      </c>
      <c r="G982" s="111">
        <v>576</v>
      </c>
      <c r="H982" s="112">
        <v>0</v>
      </c>
      <c r="I982" s="112">
        <v>0</v>
      </c>
      <c r="J982" s="112">
        <v>0</v>
      </c>
      <c r="K982" s="112">
        <v>0</v>
      </c>
      <c r="L982" s="112">
        <v>0</v>
      </c>
      <c r="M982" s="112">
        <v>0</v>
      </c>
      <c r="N982" s="112">
        <v>0</v>
      </c>
      <c r="O982" s="112">
        <v>576</v>
      </c>
    </row>
    <row r="983" ht="13.5" customHeight="1" spans="1:15">
      <c r="A983" s="110" t="s">
        <v>344</v>
      </c>
      <c r="B983" s="110" t="s">
        <v>346</v>
      </c>
      <c r="C983" s="110" t="s">
        <v>348</v>
      </c>
      <c r="D983" s="109"/>
      <c r="E983" s="110" t="s">
        <v>42</v>
      </c>
      <c r="F983" s="110" t="s">
        <v>1317</v>
      </c>
      <c r="G983" s="111">
        <v>103325</v>
      </c>
      <c r="H983" s="112">
        <v>0</v>
      </c>
      <c r="I983" s="112">
        <v>0</v>
      </c>
      <c r="J983" s="112">
        <v>0</v>
      </c>
      <c r="K983" s="112">
        <v>0</v>
      </c>
      <c r="L983" s="112">
        <v>0</v>
      </c>
      <c r="M983" s="112">
        <v>0</v>
      </c>
      <c r="N983" s="112">
        <v>0</v>
      </c>
      <c r="O983" s="112">
        <v>103325</v>
      </c>
    </row>
    <row r="984" ht="13.5" customHeight="1" spans="1:15">
      <c r="A984" s="110" t="s">
        <v>344</v>
      </c>
      <c r="B984" s="110" t="s">
        <v>346</v>
      </c>
      <c r="C984" s="110" t="s">
        <v>348</v>
      </c>
      <c r="D984" s="109"/>
      <c r="E984" s="110" t="s">
        <v>42</v>
      </c>
      <c r="F984" s="110" t="s">
        <v>1284</v>
      </c>
      <c r="G984" s="111">
        <v>1442402</v>
      </c>
      <c r="H984" s="112">
        <v>570540</v>
      </c>
      <c r="I984" s="112">
        <v>760908</v>
      </c>
      <c r="J984" s="112">
        <v>110954</v>
      </c>
      <c r="K984" s="112">
        <v>0</v>
      </c>
      <c r="L984" s="112">
        <v>0</v>
      </c>
      <c r="M984" s="112">
        <v>0</v>
      </c>
      <c r="N984" s="112">
        <v>0</v>
      </c>
      <c r="O984" s="112">
        <v>0</v>
      </c>
    </row>
    <row r="985" ht="13.5" customHeight="1" spans="1:15">
      <c r="A985" s="110" t="s">
        <v>344</v>
      </c>
      <c r="B985" s="110" t="s">
        <v>346</v>
      </c>
      <c r="C985" s="110" t="s">
        <v>348</v>
      </c>
      <c r="D985" s="109"/>
      <c r="E985" s="110" t="s">
        <v>42</v>
      </c>
      <c r="F985" s="110" t="s">
        <v>1285</v>
      </c>
      <c r="G985" s="111">
        <v>66128</v>
      </c>
      <c r="H985" s="112">
        <v>0</v>
      </c>
      <c r="I985" s="112">
        <v>0</v>
      </c>
      <c r="J985" s="112">
        <v>0</v>
      </c>
      <c r="K985" s="112">
        <v>0</v>
      </c>
      <c r="L985" s="112">
        <v>0</v>
      </c>
      <c r="M985" s="112">
        <v>0</v>
      </c>
      <c r="N985" s="112">
        <v>0</v>
      </c>
      <c r="O985" s="112">
        <v>66128</v>
      </c>
    </row>
    <row r="986" ht="13.5" customHeight="1" spans="1:15">
      <c r="A986" s="109"/>
      <c r="B986" s="110" t="s">
        <v>460</v>
      </c>
      <c r="C986" s="109"/>
      <c r="D986" s="109"/>
      <c r="E986" s="110" t="s">
        <v>369</v>
      </c>
      <c r="F986" s="109"/>
      <c r="G986" s="111">
        <v>266290</v>
      </c>
      <c r="H986" s="112">
        <v>0</v>
      </c>
      <c r="I986" s="112">
        <v>0</v>
      </c>
      <c r="J986" s="112">
        <v>0</v>
      </c>
      <c r="K986" s="112">
        <v>266290</v>
      </c>
      <c r="L986" s="112">
        <v>0</v>
      </c>
      <c r="M986" s="112">
        <v>0</v>
      </c>
      <c r="N986" s="112">
        <v>0</v>
      </c>
      <c r="O986" s="112">
        <v>0</v>
      </c>
    </row>
    <row r="987" ht="13.5" customHeight="1" spans="1:15">
      <c r="A987" s="110" t="s">
        <v>344</v>
      </c>
      <c r="B987" s="110" t="s">
        <v>460</v>
      </c>
      <c r="C987" s="110" t="s">
        <v>463</v>
      </c>
      <c r="D987" s="109"/>
      <c r="E987" s="110" t="s">
        <v>464</v>
      </c>
      <c r="F987" s="110" t="s">
        <v>1286</v>
      </c>
      <c r="G987" s="111">
        <v>266290</v>
      </c>
      <c r="H987" s="112">
        <v>0</v>
      </c>
      <c r="I987" s="112">
        <v>0</v>
      </c>
      <c r="J987" s="112">
        <v>0</v>
      </c>
      <c r="K987" s="112">
        <v>266290</v>
      </c>
      <c r="L987" s="112">
        <v>0</v>
      </c>
      <c r="M987" s="112">
        <v>0</v>
      </c>
      <c r="N987" s="112">
        <v>0</v>
      </c>
      <c r="O987" s="112">
        <v>0</v>
      </c>
    </row>
    <row r="988" ht="13.5" customHeight="1" spans="1:15">
      <c r="A988" s="109"/>
      <c r="B988" s="110" t="s">
        <v>494</v>
      </c>
      <c r="C988" s="109"/>
      <c r="D988" s="109"/>
      <c r="E988" s="110" t="s">
        <v>495</v>
      </c>
      <c r="F988" s="109"/>
      <c r="G988" s="111">
        <v>13315</v>
      </c>
      <c r="H988" s="112">
        <v>0</v>
      </c>
      <c r="I988" s="112">
        <v>0</v>
      </c>
      <c r="J988" s="112">
        <v>0</v>
      </c>
      <c r="K988" s="112">
        <v>13315</v>
      </c>
      <c r="L988" s="112">
        <v>0</v>
      </c>
      <c r="M988" s="112">
        <v>0</v>
      </c>
      <c r="N988" s="112">
        <v>0</v>
      </c>
      <c r="O988" s="112">
        <v>0</v>
      </c>
    </row>
    <row r="989" ht="13.5" customHeight="1" spans="1:15">
      <c r="A989" s="110" t="s">
        <v>344</v>
      </c>
      <c r="B989" s="110" t="s">
        <v>494</v>
      </c>
      <c r="C989" s="110" t="s">
        <v>498</v>
      </c>
      <c r="D989" s="109"/>
      <c r="E989" s="110" t="s">
        <v>371</v>
      </c>
      <c r="F989" s="110" t="s">
        <v>1288</v>
      </c>
      <c r="G989" s="111">
        <v>13315</v>
      </c>
      <c r="H989" s="112">
        <v>0</v>
      </c>
      <c r="I989" s="112">
        <v>0</v>
      </c>
      <c r="J989" s="112">
        <v>0</v>
      </c>
      <c r="K989" s="112">
        <v>13315</v>
      </c>
      <c r="L989" s="112">
        <v>0</v>
      </c>
      <c r="M989" s="112">
        <v>0</v>
      </c>
      <c r="N989" s="112">
        <v>0</v>
      </c>
      <c r="O989" s="112">
        <v>0</v>
      </c>
    </row>
    <row r="990" ht="13.5" customHeight="1" spans="1:15">
      <c r="A990" s="109"/>
      <c r="B990" s="109"/>
      <c r="C990" s="109"/>
      <c r="D990" s="110" t="s">
        <v>917</v>
      </c>
      <c r="E990" s="110" t="s">
        <v>918</v>
      </c>
      <c r="F990" s="109"/>
      <c r="G990" s="111">
        <v>41731953.08</v>
      </c>
      <c r="H990" s="112">
        <v>11592294</v>
      </c>
      <c r="I990" s="112">
        <v>11334434.4</v>
      </c>
      <c r="J990" s="112">
        <v>41414</v>
      </c>
      <c r="K990" s="112">
        <v>5653117.88</v>
      </c>
      <c r="L990" s="112">
        <v>0</v>
      </c>
      <c r="M990" s="112">
        <v>0</v>
      </c>
      <c r="N990" s="112">
        <v>6757722</v>
      </c>
      <c r="O990" s="112">
        <v>6352970.8</v>
      </c>
    </row>
    <row r="991" ht="13.5" customHeight="1" spans="1:15">
      <c r="A991" s="109"/>
      <c r="B991" s="109"/>
      <c r="C991" s="109"/>
      <c r="D991" s="110" t="s">
        <v>919</v>
      </c>
      <c r="E991" s="110" t="s">
        <v>439</v>
      </c>
      <c r="F991" s="109"/>
      <c r="G991" s="111">
        <v>4934327.34</v>
      </c>
      <c r="H991" s="112">
        <v>570660</v>
      </c>
      <c r="I991" s="112">
        <v>591276</v>
      </c>
      <c r="J991" s="112">
        <v>28758</v>
      </c>
      <c r="K991" s="112">
        <v>227756.54</v>
      </c>
      <c r="L991" s="112">
        <v>0</v>
      </c>
      <c r="M991" s="112">
        <v>0</v>
      </c>
      <c r="N991" s="112">
        <v>187512</v>
      </c>
      <c r="O991" s="112">
        <v>3328364.8</v>
      </c>
    </row>
    <row r="992" ht="13.5" customHeight="1" spans="1:15">
      <c r="A992" s="110" t="s">
        <v>506</v>
      </c>
      <c r="B992" s="109"/>
      <c r="C992" s="109"/>
      <c r="D992" s="109"/>
      <c r="E992" s="110" t="s">
        <v>507</v>
      </c>
      <c r="F992" s="109"/>
      <c r="G992" s="111">
        <v>4934327.34</v>
      </c>
      <c r="H992" s="112">
        <v>570660</v>
      </c>
      <c r="I992" s="112">
        <v>591276</v>
      </c>
      <c r="J992" s="112">
        <v>28758</v>
      </c>
      <c r="K992" s="112">
        <v>227756.54</v>
      </c>
      <c r="L992" s="112">
        <v>0</v>
      </c>
      <c r="M992" s="112">
        <v>0</v>
      </c>
      <c r="N992" s="112">
        <v>187512</v>
      </c>
      <c r="O992" s="112">
        <v>3328364.8</v>
      </c>
    </row>
    <row r="993" ht="13.5" customHeight="1" spans="1:15">
      <c r="A993" s="109"/>
      <c r="B993" s="110" t="s">
        <v>508</v>
      </c>
      <c r="C993" s="109"/>
      <c r="D993" s="109"/>
      <c r="E993" s="110" t="s">
        <v>509</v>
      </c>
      <c r="F993" s="109"/>
      <c r="G993" s="111">
        <v>1694327.34</v>
      </c>
      <c r="H993" s="112">
        <v>570660</v>
      </c>
      <c r="I993" s="112">
        <v>591276</v>
      </c>
      <c r="J993" s="112">
        <v>28758</v>
      </c>
      <c r="K993" s="112">
        <v>227756.54</v>
      </c>
      <c r="L993" s="112">
        <v>0</v>
      </c>
      <c r="M993" s="112">
        <v>0</v>
      </c>
      <c r="N993" s="112">
        <v>187512</v>
      </c>
      <c r="O993" s="112">
        <v>88364.8</v>
      </c>
    </row>
    <row r="994" ht="13.5" customHeight="1" spans="1:15">
      <c r="A994" s="110" t="s">
        <v>506</v>
      </c>
      <c r="B994" s="110" t="s">
        <v>508</v>
      </c>
      <c r="C994" s="110" t="s">
        <v>510</v>
      </c>
      <c r="D994" s="109"/>
      <c r="E994" s="110" t="s">
        <v>42</v>
      </c>
      <c r="F994" s="110" t="s">
        <v>1288</v>
      </c>
      <c r="G994" s="111">
        <v>1124.54</v>
      </c>
      <c r="H994" s="112">
        <v>0</v>
      </c>
      <c r="I994" s="112">
        <v>0</v>
      </c>
      <c r="J994" s="112">
        <v>0</v>
      </c>
      <c r="K994" s="112">
        <v>1124.54</v>
      </c>
      <c r="L994" s="112">
        <v>0</v>
      </c>
      <c r="M994" s="112">
        <v>0</v>
      </c>
      <c r="N994" s="112">
        <v>0</v>
      </c>
      <c r="O994" s="112">
        <v>0</v>
      </c>
    </row>
    <row r="995" ht="13.5" customHeight="1" spans="1:15">
      <c r="A995" s="110" t="s">
        <v>506</v>
      </c>
      <c r="B995" s="110" t="s">
        <v>508</v>
      </c>
      <c r="C995" s="110" t="s">
        <v>510</v>
      </c>
      <c r="D995" s="109"/>
      <c r="E995" s="110" t="s">
        <v>42</v>
      </c>
      <c r="F995" s="110" t="s">
        <v>1286</v>
      </c>
      <c r="G995" s="111">
        <v>223576.8</v>
      </c>
      <c r="H995" s="112">
        <v>0</v>
      </c>
      <c r="I995" s="112">
        <v>0</v>
      </c>
      <c r="J995" s="112">
        <v>0</v>
      </c>
      <c r="K995" s="112">
        <v>223576.8</v>
      </c>
      <c r="L995" s="112">
        <v>0</v>
      </c>
      <c r="M995" s="112">
        <v>0</v>
      </c>
      <c r="N995" s="112">
        <v>0</v>
      </c>
      <c r="O995" s="112">
        <v>0</v>
      </c>
    </row>
    <row r="996" ht="13.5" customHeight="1" spans="1:15">
      <c r="A996" s="110" t="s">
        <v>506</v>
      </c>
      <c r="B996" s="110" t="s">
        <v>508</v>
      </c>
      <c r="C996" s="110" t="s">
        <v>510</v>
      </c>
      <c r="D996" s="109"/>
      <c r="E996" s="110" t="s">
        <v>42</v>
      </c>
      <c r="F996" s="110" t="s">
        <v>1287</v>
      </c>
      <c r="G996" s="111">
        <v>3055.2</v>
      </c>
      <c r="H996" s="112">
        <v>0</v>
      </c>
      <c r="I996" s="112">
        <v>0</v>
      </c>
      <c r="J996" s="112">
        <v>0</v>
      </c>
      <c r="K996" s="112">
        <v>3055.2</v>
      </c>
      <c r="L996" s="112">
        <v>0</v>
      </c>
      <c r="M996" s="112">
        <v>0</v>
      </c>
      <c r="N996" s="112">
        <v>0</v>
      </c>
      <c r="O996" s="112">
        <v>0</v>
      </c>
    </row>
    <row r="997" ht="13.5" customHeight="1" spans="1:15">
      <c r="A997" s="110" t="s">
        <v>506</v>
      </c>
      <c r="B997" s="110" t="s">
        <v>508</v>
      </c>
      <c r="C997" s="110" t="s">
        <v>510</v>
      </c>
      <c r="D997" s="109"/>
      <c r="E997" s="110" t="s">
        <v>42</v>
      </c>
      <c r="F997" s="110" t="s">
        <v>1283</v>
      </c>
      <c r="G997" s="111">
        <v>504</v>
      </c>
      <c r="H997" s="112">
        <v>0</v>
      </c>
      <c r="I997" s="112">
        <v>0</v>
      </c>
      <c r="J997" s="112">
        <v>0</v>
      </c>
      <c r="K997" s="112">
        <v>0</v>
      </c>
      <c r="L997" s="112">
        <v>0</v>
      </c>
      <c r="M997" s="112">
        <v>0</v>
      </c>
      <c r="N997" s="112">
        <v>0</v>
      </c>
      <c r="O997" s="112">
        <v>504</v>
      </c>
    </row>
    <row r="998" ht="13.5" customHeight="1" spans="1:15">
      <c r="A998" s="110" t="s">
        <v>506</v>
      </c>
      <c r="B998" s="110" t="s">
        <v>508</v>
      </c>
      <c r="C998" s="110" t="s">
        <v>510</v>
      </c>
      <c r="D998" s="109"/>
      <c r="E998" s="110" t="s">
        <v>42</v>
      </c>
      <c r="F998" s="110" t="s">
        <v>1318</v>
      </c>
      <c r="G998" s="111">
        <v>29998.8</v>
      </c>
      <c r="H998" s="112">
        <v>0</v>
      </c>
      <c r="I998" s="112">
        <v>0</v>
      </c>
      <c r="J998" s="112">
        <v>0</v>
      </c>
      <c r="K998" s="112">
        <v>0</v>
      </c>
      <c r="L998" s="112">
        <v>0</v>
      </c>
      <c r="M998" s="112">
        <v>0</v>
      </c>
      <c r="N998" s="112">
        <v>0</v>
      </c>
      <c r="O998" s="112">
        <v>29998.8</v>
      </c>
    </row>
    <row r="999" ht="13.5" customHeight="1" spans="1:15">
      <c r="A999" s="110" t="s">
        <v>506</v>
      </c>
      <c r="B999" s="110" t="s">
        <v>508</v>
      </c>
      <c r="C999" s="110" t="s">
        <v>510</v>
      </c>
      <c r="D999" s="109"/>
      <c r="E999" s="110" t="s">
        <v>42</v>
      </c>
      <c r="F999" s="110" t="s">
        <v>1291</v>
      </c>
      <c r="G999" s="111">
        <v>541572</v>
      </c>
      <c r="H999" s="112">
        <v>225564</v>
      </c>
      <c r="I999" s="112">
        <v>128496</v>
      </c>
      <c r="J999" s="112">
        <v>0</v>
      </c>
      <c r="K999" s="112">
        <v>0</v>
      </c>
      <c r="L999" s="112">
        <v>0</v>
      </c>
      <c r="M999" s="112">
        <v>0</v>
      </c>
      <c r="N999" s="112">
        <v>187512</v>
      </c>
      <c r="O999" s="112">
        <v>0</v>
      </c>
    </row>
    <row r="1000" ht="13.5" customHeight="1" spans="1:15">
      <c r="A1000" s="110" t="s">
        <v>506</v>
      </c>
      <c r="B1000" s="110" t="s">
        <v>508</v>
      </c>
      <c r="C1000" s="110" t="s">
        <v>510</v>
      </c>
      <c r="D1000" s="109"/>
      <c r="E1000" s="110" t="s">
        <v>42</v>
      </c>
      <c r="F1000" s="110" t="s">
        <v>1303</v>
      </c>
      <c r="G1000" s="111">
        <v>20665</v>
      </c>
      <c r="H1000" s="112">
        <v>0</v>
      </c>
      <c r="I1000" s="112">
        <v>0</v>
      </c>
      <c r="J1000" s="112">
        <v>0</v>
      </c>
      <c r="K1000" s="112">
        <v>0</v>
      </c>
      <c r="L1000" s="112">
        <v>0</v>
      </c>
      <c r="M1000" s="112">
        <v>0</v>
      </c>
      <c r="N1000" s="112">
        <v>0</v>
      </c>
      <c r="O1000" s="112">
        <v>20665</v>
      </c>
    </row>
    <row r="1001" ht="13.5" customHeight="1" spans="1:15">
      <c r="A1001" s="110" t="s">
        <v>506</v>
      </c>
      <c r="B1001" s="110" t="s">
        <v>508</v>
      </c>
      <c r="C1001" s="110" t="s">
        <v>510</v>
      </c>
      <c r="D1001" s="109"/>
      <c r="E1001" s="110" t="s">
        <v>42</v>
      </c>
      <c r="F1001" s="110" t="s">
        <v>1284</v>
      </c>
      <c r="G1001" s="111">
        <v>836634</v>
      </c>
      <c r="H1001" s="112">
        <v>345096</v>
      </c>
      <c r="I1001" s="112">
        <v>462780</v>
      </c>
      <c r="J1001" s="112">
        <v>28758</v>
      </c>
      <c r="K1001" s="112">
        <v>0</v>
      </c>
      <c r="L1001" s="112">
        <v>0</v>
      </c>
      <c r="M1001" s="112">
        <v>0</v>
      </c>
      <c r="N1001" s="112">
        <v>0</v>
      </c>
      <c r="O1001" s="112">
        <v>0</v>
      </c>
    </row>
    <row r="1002" ht="13.5" customHeight="1" spans="1:15">
      <c r="A1002" s="110" t="s">
        <v>506</v>
      </c>
      <c r="B1002" s="110" t="s">
        <v>508</v>
      </c>
      <c r="C1002" s="110" t="s">
        <v>510</v>
      </c>
      <c r="D1002" s="109"/>
      <c r="E1002" s="110" t="s">
        <v>42</v>
      </c>
      <c r="F1002" s="110" t="s">
        <v>1285</v>
      </c>
      <c r="G1002" s="111">
        <v>37197</v>
      </c>
      <c r="H1002" s="112">
        <v>0</v>
      </c>
      <c r="I1002" s="112">
        <v>0</v>
      </c>
      <c r="J1002" s="112">
        <v>0</v>
      </c>
      <c r="K1002" s="112">
        <v>0</v>
      </c>
      <c r="L1002" s="112">
        <v>0</v>
      </c>
      <c r="M1002" s="112">
        <v>0</v>
      </c>
      <c r="N1002" s="112">
        <v>0</v>
      </c>
      <c r="O1002" s="112">
        <v>37197</v>
      </c>
    </row>
    <row r="1003" ht="13.5" customHeight="1" spans="1:15">
      <c r="A1003" s="109"/>
      <c r="B1003" s="110" t="s">
        <v>515</v>
      </c>
      <c r="C1003" s="109"/>
      <c r="D1003" s="109"/>
      <c r="E1003" s="110" t="s">
        <v>516</v>
      </c>
      <c r="F1003" s="109"/>
      <c r="G1003" s="111">
        <v>3240000</v>
      </c>
      <c r="H1003" s="112">
        <v>0</v>
      </c>
      <c r="I1003" s="112">
        <v>0</v>
      </c>
      <c r="J1003" s="112">
        <v>0</v>
      </c>
      <c r="K1003" s="112">
        <v>0</v>
      </c>
      <c r="L1003" s="112">
        <v>0</v>
      </c>
      <c r="M1003" s="112">
        <v>0</v>
      </c>
      <c r="N1003" s="112">
        <v>0</v>
      </c>
      <c r="O1003" s="112">
        <v>3240000</v>
      </c>
    </row>
    <row r="1004" ht="13.5" customHeight="1" spans="1:15">
      <c r="A1004" s="110" t="s">
        <v>506</v>
      </c>
      <c r="B1004" s="110" t="s">
        <v>515</v>
      </c>
      <c r="C1004" s="110" t="s">
        <v>519</v>
      </c>
      <c r="D1004" s="109"/>
      <c r="E1004" s="110" t="s">
        <v>520</v>
      </c>
      <c r="F1004" s="110" t="s">
        <v>1292</v>
      </c>
      <c r="G1004" s="111">
        <v>3240000</v>
      </c>
      <c r="H1004" s="112">
        <v>0</v>
      </c>
      <c r="I1004" s="112">
        <v>0</v>
      </c>
      <c r="J1004" s="112">
        <v>0</v>
      </c>
      <c r="K1004" s="112">
        <v>0</v>
      </c>
      <c r="L1004" s="112">
        <v>0</v>
      </c>
      <c r="M1004" s="112">
        <v>0</v>
      </c>
      <c r="N1004" s="112">
        <v>0</v>
      </c>
      <c r="O1004" s="112">
        <v>3240000</v>
      </c>
    </row>
    <row r="1005" ht="13.5" customHeight="1" spans="1:15">
      <c r="A1005" s="109"/>
      <c r="B1005" s="109"/>
      <c r="C1005" s="109"/>
      <c r="D1005" s="110" t="s">
        <v>920</v>
      </c>
      <c r="E1005" s="110" t="s">
        <v>475</v>
      </c>
      <c r="F1005" s="109"/>
      <c r="G1005" s="111">
        <v>1065918.76</v>
      </c>
      <c r="H1005" s="112">
        <v>354360</v>
      </c>
      <c r="I1005" s="112">
        <v>316860</v>
      </c>
      <c r="J1005" s="112">
        <v>12656</v>
      </c>
      <c r="K1005" s="112">
        <v>167588.76</v>
      </c>
      <c r="L1005" s="112">
        <v>0</v>
      </c>
      <c r="M1005" s="112">
        <v>0</v>
      </c>
      <c r="N1005" s="112">
        <v>172764</v>
      </c>
      <c r="O1005" s="112">
        <v>41690</v>
      </c>
    </row>
    <row r="1006" ht="13.5" customHeight="1" spans="1:15">
      <c r="A1006" s="110" t="s">
        <v>344</v>
      </c>
      <c r="B1006" s="109"/>
      <c r="C1006" s="109"/>
      <c r="D1006" s="109"/>
      <c r="E1006" s="110" t="s">
        <v>345</v>
      </c>
      <c r="F1006" s="109"/>
      <c r="G1006" s="111">
        <v>167588.76</v>
      </c>
      <c r="H1006" s="112">
        <v>0</v>
      </c>
      <c r="I1006" s="112">
        <v>0</v>
      </c>
      <c r="J1006" s="112">
        <v>0</v>
      </c>
      <c r="K1006" s="112">
        <v>167588.76</v>
      </c>
      <c r="L1006" s="112">
        <v>0</v>
      </c>
      <c r="M1006" s="112">
        <v>0</v>
      </c>
      <c r="N1006" s="112">
        <v>0</v>
      </c>
      <c r="O1006" s="112">
        <v>0</v>
      </c>
    </row>
    <row r="1007" ht="13.5" customHeight="1" spans="1:15">
      <c r="A1007" s="109"/>
      <c r="B1007" s="110" t="s">
        <v>460</v>
      </c>
      <c r="C1007" s="109"/>
      <c r="D1007" s="109"/>
      <c r="E1007" s="110" t="s">
        <v>369</v>
      </c>
      <c r="F1007" s="109"/>
      <c r="G1007" s="111">
        <v>156792</v>
      </c>
      <c r="H1007" s="112">
        <v>0</v>
      </c>
      <c r="I1007" s="112">
        <v>0</v>
      </c>
      <c r="J1007" s="112">
        <v>0</v>
      </c>
      <c r="K1007" s="112">
        <v>156792</v>
      </c>
      <c r="L1007" s="112">
        <v>0</v>
      </c>
      <c r="M1007" s="112">
        <v>0</v>
      </c>
      <c r="N1007" s="112">
        <v>0</v>
      </c>
      <c r="O1007" s="112">
        <v>0</v>
      </c>
    </row>
    <row r="1008" ht="13.5" customHeight="1" spans="1:15">
      <c r="A1008" s="110" t="s">
        <v>344</v>
      </c>
      <c r="B1008" s="110" t="s">
        <v>460</v>
      </c>
      <c r="C1008" s="110" t="s">
        <v>463</v>
      </c>
      <c r="D1008" s="109"/>
      <c r="E1008" s="110" t="s">
        <v>464</v>
      </c>
      <c r="F1008" s="110" t="s">
        <v>1286</v>
      </c>
      <c r="G1008" s="111">
        <v>156792</v>
      </c>
      <c r="H1008" s="112">
        <v>0</v>
      </c>
      <c r="I1008" s="112">
        <v>0</v>
      </c>
      <c r="J1008" s="112">
        <v>0</v>
      </c>
      <c r="K1008" s="112">
        <v>156792</v>
      </c>
      <c r="L1008" s="112">
        <v>0</v>
      </c>
      <c r="M1008" s="112">
        <v>0</v>
      </c>
      <c r="N1008" s="112">
        <v>0</v>
      </c>
      <c r="O1008" s="112">
        <v>0</v>
      </c>
    </row>
    <row r="1009" ht="13.5" customHeight="1" spans="1:15">
      <c r="A1009" s="109"/>
      <c r="B1009" s="110" t="s">
        <v>494</v>
      </c>
      <c r="C1009" s="109"/>
      <c r="D1009" s="109"/>
      <c r="E1009" s="110" t="s">
        <v>495</v>
      </c>
      <c r="F1009" s="109"/>
      <c r="G1009" s="111">
        <v>10796.76</v>
      </c>
      <c r="H1009" s="112">
        <v>0</v>
      </c>
      <c r="I1009" s="112">
        <v>0</v>
      </c>
      <c r="J1009" s="112">
        <v>0</v>
      </c>
      <c r="K1009" s="112">
        <v>10796.76</v>
      </c>
      <c r="L1009" s="112">
        <v>0</v>
      </c>
      <c r="M1009" s="112">
        <v>0</v>
      </c>
      <c r="N1009" s="112">
        <v>0</v>
      </c>
      <c r="O1009" s="112">
        <v>0</v>
      </c>
    </row>
    <row r="1010" ht="13.5" customHeight="1" spans="1:15">
      <c r="A1010" s="110" t="s">
        <v>344</v>
      </c>
      <c r="B1010" s="110" t="s">
        <v>494</v>
      </c>
      <c r="C1010" s="110" t="s">
        <v>496</v>
      </c>
      <c r="D1010" s="109"/>
      <c r="E1010" s="110" t="s">
        <v>497</v>
      </c>
      <c r="F1010" s="110" t="s">
        <v>1287</v>
      </c>
      <c r="G1010" s="111">
        <v>2356.92</v>
      </c>
      <c r="H1010" s="112">
        <v>0</v>
      </c>
      <c r="I1010" s="112">
        <v>0</v>
      </c>
      <c r="J1010" s="112">
        <v>0</v>
      </c>
      <c r="K1010" s="112">
        <v>2356.92</v>
      </c>
      <c r="L1010" s="112">
        <v>0</v>
      </c>
      <c r="M1010" s="112">
        <v>0</v>
      </c>
      <c r="N1010" s="112">
        <v>0</v>
      </c>
      <c r="O1010" s="112">
        <v>0</v>
      </c>
    </row>
    <row r="1011" ht="13.5" customHeight="1" spans="1:15">
      <c r="A1011" s="110" t="s">
        <v>344</v>
      </c>
      <c r="B1011" s="110" t="s">
        <v>494</v>
      </c>
      <c r="C1011" s="110" t="s">
        <v>498</v>
      </c>
      <c r="D1011" s="109"/>
      <c r="E1011" s="110" t="s">
        <v>371</v>
      </c>
      <c r="F1011" s="110" t="s">
        <v>1288</v>
      </c>
      <c r="G1011" s="111">
        <v>8439.84</v>
      </c>
      <c r="H1011" s="112">
        <v>0</v>
      </c>
      <c r="I1011" s="112">
        <v>0</v>
      </c>
      <c r="J1011" s="112">
        <v>0</v>
      </c>
      <c r="K1011" s="112">
        <v>8439.84</v>
      </c>
      <c r="L1011" s="112">
        <v>0</v>
      </c>
      <c r="M1011" s="112">
        <v>0</v>
      </c>
      <c r="N1011" s="112">
        <v>0</v>
      </c>
      <c r="O1011" s="112">
        <v>0</v>
      </c>
    </row>
    <row r="1012" ht="13.5" customHeight="1" spans="1:15">
      <c r="A1012" s="110" t="s">
        <v>506</v>
      </c>
      <c r="B1012" s="109"/>
      <c r="C1012" s="109"/>
      <c r="D1012" s="109"/>
      <c r="E1012" s="110" t="s">
        <v>507</v>
      </c>
      <c r="F1012" s="109"/>
      <c r="G1012" s="111">
        <v>898330</v>
      </c>
      <c r="H1012" s="112">
        <v>354360</v>
      </c>
      <c r="I1012" s="112">
        <v>316860</v>
      </c>
      <c r="J1012" s="112">
        <v>12656</v>
      </c>
      <c r="K1012" s="112">
        <v>0</v>
      </c>
      <c r="L1012" s="112">
        <v>0</v>
      </c>
      <c r="M1012" s="112">
        <v>0</v>
      </c>
      <c r="N1012" s="112">
        <v>172764</v>
      </c>
      <c r="O1012" s="112">
        <v>41690</v>
      </c>
    </row>
    <row r="1013" ht="13.5" customHeight="1" spans="1:15">
      <c r="A1013" s="109"/>
      <c r="B1013" s="110" t="s">
        <v>521</v>
      </c>
      <c r="C1013" s="109"/>
      <c r="D1013" s="109"/>
      <c r="E1013" s="110" t="s">
        <v>522</v>
      </c>
      <c r="F1013" s="109"/>
      <c r="G1013" s="111">
        <v>898330</v>
      </c>
      <c r="H1013" s="112">
        <v>354360</v>
      </c>
      <c r="I1013" s="112">
        <v>316860</v>
      </c>
      <c r="J1013" s="112">
        <v>12656</v>
      </c>
      <c r="K1013" s="112">
        <v>0</v>
      </c>
      <c r="L1013" s="112">
        <v>0</v>
      </c>
      <c r="M1013" s="112">
        <v>0</v>
      </c>
      <c r="N1013" s="112">
        <v>172764</v>
      </c>
      <c r="O1013" s="112">
        <v>41690</v>
      </c>
    </row>
    <row r="1014" ht="13.5" customHeight="1" spans="1:15">
      <c r="A1014" s="110" t="s">
        <v>506</v>
      </c>
      <c r="B1014" s="110" t="s">
        <v>521</v>
      </c>
      <c r="C1014" s="110" t="s">
        <v>525</v>
      </c>
      <c r="D1014" s="109"/>
      <c r="E1014" s="110" t="s">
        <v>526</v>
      </c>
      <c r="F1014" s="110" t="s">
        <v>1283</v>
      </c>
      <c r="G1014" s="111">
        <v>360</v>
      </c>
      <c r="H1014" s="112">
        <v>0</v>
      </c>
      <c r="I1014" s="112">
        <v>0</v>
      </c>
      <c r="J1014" s="112">
        <v>0</v>
      </c>
      <c r="K1014" s="112">
        <v>0</v>
      </c>
      <c r="L1014" s="112">
        <v>0</v>
      </c>
      <c r="M1014" s="112">
        <v>0</v>
      </c>
      <c r="N1014" s="112">
        <v>0</v>
      </c>
      <c r="O1014" s="112">
        <v>360</v>
      </c>
    </row>
    <row r="1015" ht="13.5" customHeight="1" spans="1:15">
      <c r="A1015" s="110" t="s">
        <v>506</v>
      </c>
      <c r="B1015" s="110" t="s">
        <v>521</v>
      </c>
      <c r="C1015" s="110" t="s">
        <v>525</v>
      </c>
      <c r="D1015" s="109"/>
      <c r="E1015" s="110" t="s">
        <v>526</v>
      </c>
      <c r="F1015" s="110" t="s">
        <v>1291</v>
      </c>
      <c r="G1015" s="111">
        <v>471348</v>
      </c>
      <c r="H1015" s="112">
        <v>189252</v>
      </c>
      <c r="I1015" s="112">
        <v>109332</v>
      </c>
      <c r="J1015" s="112">
        <v>0</v>
      </c>
      <c r="K1015" s="112">
        <v>0</v>
      </c>
      <c r="L1015" s="112">
        <v>0</v>
      </c>
      <c r="M1015" s="112">
        <v>0</v>
      </c>
      <c r="N1015" s="112">
        <v>172764</v>
      </c>
      <c r="O1015" s="112">
        <v>0</v>
      </c>
    </row>
    <row r="1016" ht="13.5" customHeight="1" spans="1:15">
      <c r="A1016" s="110" t="s">
        <v>506</v>
      </c>
      <c r="B1016" s="110" t="s">
        <v>521</v>
      </c>
      <c r="C1016" s="110" t="s">
        <v>525</v>
      </c>
      <c r="D1016" s="109"/>
      <c r="E1016" s="110" t="s">
        <v>526</v>
      </c>
      <c r="F1016" s="110" t="s">
        <v>1303</v>
      </c>
      <c r="G1016" s="111">
        <v>41330</v>
      </c>
      <c r="H1016" s="112">
        <v>0</v>
      </c>
      <c r="I1016" s="112">
        <v>0</v>
      </c>
      <c r="J1016" s="112">
        <v>0</v>
      </c>
      <c r="K1016" s="112">
        <v>0</v>
      </c>
      <c r="L1016" s="112">
        <v>0</v>
      </c>
      <c r="M1016" s="112">
        <v>0</v>
      </c>
      <c r="N1016" s="112">
        <v>0</v>
      </c>
      <c r="O1016" s="112">
        <v>41330</v>
      </c>
    </row>
    <row r="1017" ht="13.5" customHeight="1" spans="1:15">
      <c r="A1017" s="110" t="s">
        <v>506</v>
      </c>
      <c r="B1017" s="110" t="s">
        <v>521</v>
      </c>
      <c r="C1017" s="110" t="s">
        <v>525</v>
      </c>
      <c r="D1017" s="109"/>
      <c r="E1017" s="110" t="s">
        <v>526</v>
      </c>
      <c r="F1017" s="110" t="s">
        <v>1284</v>
      </c>
      <c r="G1017" s="111">
        <v>385292</v>
      </c>
      <c r="H1017" s="112">
        <v>165108</v>
      </c>
      <c r="I1017" s="112">
        <v>207528</v>
      </c>
      <c r="J1017" s="112">
        <v>12656</v>
      </c>
      <c r="K1017" s="112">
        <v>0</v>
      </c>
      <c r="L1017" s="112">
        <v>0</v>
      </c>
      <c r="M1017" s="112">
        <v>0</v>
      </c>
      <c r="N1017" s="112">
        <v>0</v>
      </c>
      <c r="O1017" s="112">
        <v>0</v>
      </c>
    </row>
    <row r="1018" ht="13.5" customHeight="1" spans="1:15">
      <c r="A1018" s="109"/>
      <c r="B1018" s="109"/>
      <c r="C1018" s="109"/>
      <c r="D1018" s="110" t="s">
        <v>922</v>
      </c>
      <c r="E1018" s="110" t="s">
        <v>476</v>
      </c>
      <c r="F1018" s="109"/>
      <c r="G1018" s="111">
        <v>3073297.34</v>
      </c>
      <c r="H1018" s="112">
        <v>1030230</v>
      </c>
      <c r="I1018" s="112">
        <v>602892</v>
      </c>
      <c r="J1018" s="112">
        <v>0</v>
      </c>
      <c r="K1018" s="112">
        <v>490478.34</v>
      </c>
      <c r="L1018" s="112">
        <v>0</v>
      </c>
      <c r="M1018" s="112">
        <v>0</v>
      </c>
      <c r="N1018" s="112">
        <v>845472</v>
      </c>
      <c r="O1018" s="112">
        <v>104225</v>
      </c>
    </row>
    <row r="1019" ht="13.5" customHeight="1" spans="1:15">
      <c r="A1019" s="110" t="s">
        <v>344</v>
      </c>
      <c r="B1019" s="109"/>
      <c r="C1019" s="109"/>
      <c r="D1019" s="109"/>
      <c r="E1019" s="110" t="s">
        <v>345</v>
      </c>
      <c r="F1019" s="109"/>
      <c r="G1019" s="111">
        <v>490478.34</v>
      </c>
      <c r="H1019" s="112">
        <v>0</v>
      </c>
      <c r="I1019" s="112">
        <v>0</v>
      </c>
      <c r="J1019" s="112">
        <v>0</v>
      </c>
      <c r="K1019" s="112">
        <v>490478.34</v>
      </c>
      <c r="L1019" s="112">
        <v>0</v>
      </c>
      <c r="M1019" s="112">
        <v>0</v>
      </c>
      <c r="N1019" s="112">
        <v>0</v>
      </c>
      <c r="O1019" s="112">
        <v>0</v>
      </c>
    </row>
    <row r="1020" ht="13.5" customHeight="1" spans="1:15">
      <c r="A1020" s="109"/>
      <c r="B1020" s="110" t="s">
        <v>460</v>
      </c>
      <c r="C1020" s="109"/>
      <c r="D1020" s="109"/>
      <c r="E1020" s="110" t="s">
        <v>369</v>
      </c>
      <c r="F1020" s="109"/>
      <c r="G1020" s="111">
        <v>453936</v>
      </c>
      <c r="H1020" s="112">
        <v>0</v>
      </c>
      <c r="I1020" s="112">
        <v>0</v>
      </c>
      <c r="J1020" s="112">
        <v>0</v>
      </c>
      <c r="K1020" s="112">
        <v>453936</v>
      </c>
      <c r="L1020" s="112">
        <v>0</v>
      </c>
      <c r="M1020" s="112">
        <v>0</v>
      </c>
      <c r="N1020" s="112">
        <v>0</v>
      </c>
      <c r="O1020" s="112">
        <v>0</v>
      </c>
    </row>
    <row r="1021" ht="13.5" customHeight="1" spans="1:15">
      <c r="A1021" s="110" t="s">
        <v>344</v>
      </c>
      <c r="B1021" s="110" t="s">
        <v>460</v>
      </c>
      <c r="C1021" s="110" t="s">
        <v>463</v>
      </c>
      <c r="D1021" s="109"/>
      <c r="E1021" s="110" t="s">
        <v>464</v>
      </c>
      <c r="F1021" s="110" t="s">
        <v>1286</v>
      </c>
      <c r="G1021" s="111">
        <v>453936</v>
      </c>
      <c r="H1021" s="112">
        <v>0</v>
      </c>
      <c r="I1021" s="112">
        <v>0</v>
      </c>
      <c r="J1021" s="112">
        <v>0</v>
      </c>
      <c r="K1021" s="112">
        <v>453936</v>
      </c>
      <c r="L1021" s="112">
        <v>0</v>
      </c>
      <c r="M1021" s="112">
        <v>0</v>
      </c>
      <c r="N1021" s="112">
        <v>0</v>
      </c>
      <c r="O1021" s="112">
        <v>0</v>
      </c>
    </row>
    <row r="1022" ht="13.5" customHeight="1" spans="1:15">
      <c r="A1022" s="109"/>
      <c r="B1022" s="110" t="s">
        <v>494</v>
      </c>
      <c r="C1022" s="109"/>
      <c r="D1022" s="109"/>
      <c r="E1022" s="110" t="s">
        <v>495</v>
      </c>
      <c r="F1022" s="109"/>
      <c r="G1022" s="111">
        <v>36542.34</v>
      </c>
      <c r="H1022" s="112">
        <v>0</v>
      </c>
      <c r="I1022" s="112">
        <v>0</v>
      </c>
      <c r="J1022" s="112">
        <v>0</v>
      </c>
      <c r="K1022" s="112">
        <v>36542.34</v>
      </c>
      <c r="L1022" s="112">
        <v>0</v>
      </c>
      <c r="M1022" s="112">
        <v>0</v>
      </c>
      <c r="N1022" s="112">
        <v>0</v>
      </c>
      <c r="O1022" s="112">
        <v>0</v>
      </c>
    </row>
    <row r="1023" ht="13.5" customHeight="1" spans="1:15">
      <c r="A1023" s="110" t="s">
        <v>344</v>
      </c>
      <c r="B1023" s="110" t="s">
        <v>494</v>
      </c>
      <c r="C1023" s="110" t="s">
        <v>496</v>
      </c>
      <c r="D1023" s="109"/>
      <c r="E1023" s="110" t="s">
        <v>497</v>
      </c>
      <c r="F1023" s="110" t="s">
        <v>1287</v>
      </c>
      <c r="G1023" s="111">
        <v>11756.4</v>
      </c>
      <c r="H1023" s="112">
        <v>0</v>
      </c>
      <c r="I1023" s="112">
        <v>0</v>
      </c>
      <c r="J1023" s="112">
        <v>0</v>
      </c>
      <c r="K1023" s="112">
        <v>11756.4</v>
      </c>
      <c r="L1023" s="112">
        <v>0</v>
      </c>
      <c r="M1023" s="112">
        <v>0</v>
      </c>
      <c r="N1023" s="112">
        <v>0</v>
      </c>
      <c r="O1023" s="112">
        <v>0</v>
      </c>
    </row>
    <row r="1024" ht="13.5" customHeight="1" spans="1:15">
      <c r="A1024" s="110" t="s">
        <v>344</v>
      </c>
      <c r="B1024" s="110" t="s">
        <v>494</v>
      </c>
      <c r="C1024" s="110" t="s">
        <v>498</v>
      </c>
      <c r="D1024" s="109"/>
      <c r="E1024" s="110" t="s">
        <v>371</v>
      </c>
      <c r="F1024" s="110" t="s">
        <v>1288</v>
      </c>
      <c r="G1024" s="111">
        <v>24785.94</v>
      </c>
      <c r="H1024" s="112">
        <v>0</v>
      </c>
      <c r="I1024" s="112">
        <v>0</v>
      </c>
      <c r="J1024" s="112">
        <v>0</v>
      </c>
      <c r="K1024" s="112">
        <v>24785.94</v>
      </c>
      <c r="L1024" s="112">
        <v>0</v>
      </c>
      <c r="M1024" s="112">
        <v>0</v>
      </c>
      <c r="N1024" s="112">
        <v>0</v>
      </c>
      <c r="O1024" s="112">
        <v>0</v>
      </c>
    </row>
    <row r="1025" ht="13.5" customHeight="1" spans="1:15">
      <c r="A1025" s="110" t="s">
        <v>506</v>
      </c>
      <c r="B1025" s="109"/>
      <c r="C1025" s="109"/>
      <c r="D1025" s="109"/>
      <c r="E1025" s="110" t="s">
        <v>507</v>
      </c>
      <c r="F1025" s="109"/>
      <c r="G1025" s="111">
        <v>2582819</v>
      </c>
      <c r="H1025" s="112">
        <v>1030230</v>
      </c>
      <c r="I1025" s="112">
        <v>602892</v>
      </c>
      <c r="J1025" s="112">
        <v>0</v>
      </c>
      <c r="K1025" s="112">
        <v>0</v>
      </c>
      <c r="L1025" s="112">
        <v>0</v>
      </c>
      <c r="M1025" s="112">
        <v>0</v>
      </c>
      <c r="N1025" s="112">
        <v>845472</v>
      </c>
      <c r="O1025" s="112">
        <v>104225</v>
      </c>
    </row>
    <row r="1026" ht="13.5" customHeight="1" spans="1:15">
      <c r="A1026" s="109"/>
      <c r="B1026" s="110" t="s">
        <v>521</v>
      </c>
      <c r="C1026" s="109"/>
      <c r="D1026" s="109"/>
      <c r="E1026" s="110" t="s">
        <v>522</v>
      </c>
      <c r="F1026" s="109"/>
      <c r="G1026" s="111">
        <v>2582819</v>
      </c>
      <c r="H1026" s="112">
        <v>1030230</v>
      </c>
      <c r="I1026" s="112">
        <v>602892</v>
      </c>
      <c r="J1026" s="112">
        <v>0</v>
      </c>
      <c r="K1026" s="112">
        <v>0</v>
      </c>
      <c r="L1026" s="112">
        <v>0</v>
      </c>
      <c r="M1026" s="112">
        <v>0</v>
      </c>
      <c r="N1026" s="112">
        <v>845472</v>
      </c>
      <c r="O1026" s="112">
        <v>104225</v>
      </c>
    </row>
    <row r="1027" ht="13.5" customHeight="1" spans="1:15">
      <c r="A1027" s="110" t="s">
        <v>506</v>
      </c>
      <c r="B1027" s="110" t="s">
        <v>521</v>
      </c>
      <c r="C1027" s="110" t="s">
        <v>523</v>
      </c>
      <c r="D1027" s="109"/>
      <c r="E1027" s="110" t="s">
        <v>524</v>
      </c>
      <c r="F1027" s="110" t="s">
        <v>1283</v>
      </c>
      <c r="G1027" s="111">
        <v>900</v>
      </c>
      <c r="H1027" s="112">
        <v>0</v>
      </c>
      <c r="I1027" s="112">
        <v>0</v>
      </c>
      <c r="J1027" s="112">
        <v>0</v>
      </c>
      <c r="K1027" s="112">
        <v>0</v>
      </c>
      <c r="L1027" s="112">
        <v>0</v>
      </c>
      <c r="M1027" s="112">
        <v>0</v>
      </c>
      <c r="N1027" s="112">
        <v>0</v>
      </c>
      <c r="O1027" s="112">
        <v>900</v>
      </c>
    </row>
    <row r="1028" ht="13.5" customHeight="1" spans="1:15">
      <c r="A1028" s="110" t="s">
        <v>506</v>
      </c>
      <c r="B1028" s="110" t="s">
        <v>521</v>
      </c>
      <c r="C1028" s="110" t="s">
        <v>523</v>
      </c>
      <c r="D1028" s="109"/>
      <c r="E1028" s="110" t="s">
        <v>524</v>
      </c>
      <c r="F1028" s="110" t="s">
        <v>1291</v>
      </c>
      <c r="G1028" s="111">
        <v>2478594</v>
      </c>
      <c r="H1028" s="112">
        <v>1030230</v>
      </c>
      <c r="I1028" s="112">
        <v>602892</v>
      </c>
      <c r="J1028" s="112">
        <v>0</v>
      </c>
      <c r="K1028" s="112">
        <v>0</v>
      </c>
      <c r="L1028" s="112">
        <v>0</v>
      </c>
      <c r="M1028" s="112">
        <v>0</v>
      </c>
      <c r="N1028" s="112">
        <v>845472</v>
      </c>
      <c r="O1028" s="112">
        <v>0</v>
      </c>
    </row>
    <row r="1029" ht="13.5" customHeight="1" spans="1:15">
      <c r="A1029" s="110" t="s">
        <v>506</v>
      </c>
      <c r="B1029" s="110" t="s">
        <v>521</v>
      </c>
      <c r="C1029" s="110" t="s">
        <v>523</v>
      </c>
      <c r="D1029" s="109"/>
      <c r="E1029" s="110" t="s">
        <v>524</v>
      </c>
      <c r="F1029" s="110" t="s">
        <v>1303</v>
      </c>
      <c r="G1029" s="111">
        <v>103325</v>
      </c>
      <c r="H1029" s="112">
        <v>0</v>
      </c>
      <c r="I1029" s="112">
        <v>0</v>
      </c>
      <c r="J1029" s="112">
        <v>0</v>
      </c>
      <c r="K1029" s="112">
        <v>0</v>
      </c>
      <c r="L1029" s="112">
        <v>0</v>
      </c>
      <c r="M1029" s="112">
        <v>0</v>
      </c>
      <c r="N1029" s="112">
        <v>0</v>
      </c>
      <c r="O1029" s="112">
        <v>103325</v>
      </c>
    </row>
    <row r="1030" ht="13.5" customHeight="1" spans="1:15">
      <c r="A1030" s="109"/>
      <c r="B1030" s="109"/>
      <c r="C1030" s="109"/>
      <c r="D1030" s="110" t="s">
        <v>924</v>
      </c>
      <c r="E1030" s="110" t="s">
        <v>477</v>
      </c>
      <c r="F1030" s="109"/>
      <c r="G1030" s="111">
        <v>2814731.34</v>
      </c>
      <c r="H1030" s="112">
        <v>737388</v>
      </c>
      <c r="I1030" s="112">
        <v>419436</v>
      </c>
      <c r="J1030" s="112">
        <v>0</v>
      </c>
      <c r="K1030" s="112">
        <v>416987.34</v>
      </c>
      <c r="L1030" s="112">
        <v>0</v>
      </c>
      <c r="M1030" s="112">
        <v>0</v>
      </c>
      <c r="N1030" s="112">
        <v>782652</v>
      </c>
      <c r="O1030" s="112">
        <v>458268</v>
      </c>
    </row>
    <row r="1031" ht="13.5" customHeight="1" spans="1:15">
      <c r="A1031" s="110" t="s">
        <v>344</v>
      </c>
      <c r="B1031" s="109"/>
      <c r="C1031" s="109"/>
      <c r="D1031" s="109"/>
      <c r="E1031" s="110" t="s">
        <v>345</v>
      </c>
      <c r="F1031" s="109"/>
      <c r="G1031" s="111">
        <v>416987.34</v>
      </c>
      <c r="H1031" s="112">
        <v>0</v>
      </c>
      <c r="I1031" s="112">
        <v>0</v>
      </c>
      <c r="J1031" s="112">
        <v>0</v>
      </c>
      <c r="K1031" s="112">
        <v>416987.34</v>
      </c>
      <c r="L1031" s="112">
        <v>0</v>
      </c>
      <c r="M1031" s="112">
        <v>0</v>
      </c>
      <c r="N1031" s="112">
        <v>0</v>
      </c>
      <c r="O1031" s="112">
        <v>0</v>
      </c>
    </row>
    <row r="1032" ht="13.5" customHeight="1" spans="1:15">
      <c r="A1032" s="109"/>
      <c r="B1032" s="110" t="s">
        <v>460</v>
      </c>
      <c r="C1032" s="109"/>
      <c r="D1032" s="109"/>
      <c r="E1032" s="110" t="s">
        <v>369</v>
      </c>
      <c r="F1032" s="109"/>
      <c r="G1032" s="111">
        <v>387895.2</v>
      </c>
      <c r="H1032" s="112">
        <v>0</v>
      </c>
      <c r="I1032" s="112">
        <v>0</v>
      </c>
      <c r="J1032" s="112">
        <v>0</v>
      </c>
      <c r="K1032" s="112">
        <v>387895.2</v>
      </c>
      <c r="L1032" s="112">
        <v>0</v>
      </c>
      <c r="M1032" s="112">
        <v>0</v>
      </c>
      <c r="N1032" s="112">
        <v>0</v>
      </c>
      <c r="O1032" s="112">
        <v>0</v>
      </c>
    </row>
    <row r="1033" ht="13.5" customHeight="1" spans="1:15">
      <c r="A1033" s="110" t="s">
        <v>344</v>
      </c>
      <c r="B1033" s="110" t="s">
        <v>460</v>
      </c>
      <c r="C1033" s="110" t="s">
        <v>463</v>
      </c>
      <c r="D1033" s="109"/>
      <c r="E1033" s="110" t="s">
        <v>464</v>
      </c>
      <c r="F1033" s="110" t="s">
        <v>1286</v>
      </c>
      <c r="G1033" s="111">
        <v>387895.2</v>
      </c>
      <c r="H1033" s="112">
        <v>0</v>
      </c>
      <c r="I1033" s="112">
        <v>0</v>
      </c>
      <c r="J1033" s="112">
        <v>0</v>
      </c>
      <c r="K1033" s="112">
        <v>387895.2</v>
      </c>
      <c r="L1033" s="112">
        <v>0</v>
      </c>
      <c r="M1033" s="112">
        <v>0</v>
      </c>
      <c r="N1033" s="112">
        <v>0</v>
      </c>
      <c r="O1033" s="112">
        <v>0</v>
      </c>
    </row>
    <row r="1034" ht="13.5" customHeight="1" spans="1:15">
      <c r="A1034" s="109"/>
      <c r="B1034" s="110" t="s">
        <v>494</v>
      </c>
      <c r="C1034" s="109"/>
      <c r="D1034" s="109"/>
      <c r="E1034" s="110" t="s">
        <v>495</v>
      </c>
      <c r="F1034" s="109"/>
      <c r="G1034" s="111">
        <v>29092.14</v>
      </c>
      <c r="H1034" s="112">
        <v>0</v>
      </c>
      <c r="I1034" s="112">
        <v>0</v>
      </c>
      <c r="J1034" s="112">
        <v>0</v>
      </c>
      <c r="K1034" s="112">
        <v>29092.14</v>
      </c>
      <c r="L1034" s="112">
        <v>0</v>
      </c>
      <c r="M1034" s="112">
        <v>0</v>
      </c>
      <c r="N1034" s="112">
        <v>0</v>
      </c>
      <c r="O1034" s="112">
        <v>0</v>
      </c>
    </row>
    <row r="1035" ht="13.5" customHeight="1" spans="1:15">
      <c r="A1035" s="110" t="s">
        <v>344</v>
      </c>
      <c r="B1035" s="110" t="s">
        <v>494</v>
      </c>
      <c r="C1035" s="110" t="s">
        <v>496</v>
      </c>
      <c r="D1035" s="109"/>
      <c r="E1035" s="110" t="s">
        <v>497</v>
      </c>
      <c r="F1035" s="110" t="s">
        <v>1287</v>
      </c>
      <c r="G1035" s="111">
        <v>9697.38</v>
      </c>
      <c r="H1035" s="112">
        <v>0</v>
      </c>
      <c r="I1035" s="112">
        <v>0</v>
      </c>
      <c r="J1035" s="112">
        <v>0</v>
      </c>
      <c r="K1035" s="112">
        <v>9697.38</v>
      </c>
      <c r="L1035" s="112">
        <v>0</v>
      </c>
      <c r="M1035" s="112">
        <v>0</v>
      </c>
      <c r="N1035" s="112">
        <v>0</v>
      </c>
      <c r="O1035" s="112">
        <v>0</v>
      </c>
    </row>
    <row r="1036" ht="13.5" customHeight="1" spans="1:15">
      <c r="A1036" s="110" t="s">
        <v>344</v>
      </c>
      <c r="B1036" s="110" t="s">
        <v>494</v>
      </c>
      <c r="C1036" s="110" t="s">
        <v>498</v>
      </c>
      <c r="D1036" s="109"/>
      <c r="E1036" s="110" t="s">
        <v>371</v>
      </c>
      <c r="F1036" s="110" t="s">
        <v>1288</v>
      </c>
      <c r="G1036" s="111">
        <v>19394.76</v>
      </c>
      <c r="H1036" s="112">
        <v>0</v>
      </c>
      <c r="I1036" s="112">
        <v>0</v>
      </c>
      <c r="J1036" s="112">
        <v>0</v>
      </c>
      <c r="K1036" s="112">
        <v>19394.76</v>
      </c>
      <c r="L1036" s="112">
        <v>0</v>
      </c>
      <c r="M1036" s="112">
        <v>0</v>
      </c>
      <c r="N1036" s="112">
        <v>0</v>
      </c>
      <c r="O1036" s="112">
        <v>0</v>
      </c>
    </row>
    <row r="1037" ht="13.5" customHeight="1" spans="1:15">
      <c r="A1037" s="110" t="s">
        <v>506</v>
      </c>
      <c r="B1037" s="109"/>
      <c r="C1037" s="109"/>
      <c r="D1037" s="109"/>
      <c r="E1037" s="110" t="s">
        <v>507</v>
      </c>
      <c r="F1037" s="109"/>
      <c r="G1037" s="111">
        <v>2397744</v>
      </c>
      <c r="H1037" s="112">
        <v>737388</v>
      </c>
      <c r="I1037" s="112">
        <v>419436</v>
      </c>
      <c r="J1037" s="112">
        <v>0</v>
      </c>
      <c r="K1037" s="112">
        <v>0</v>
      </c>
      <c r="L1037" s="112">
        <v>0</v>
      </c>
      <c r="M1037" s="112">
        <v>0</v>
      </c>
      <c r="N1037" s="112">
        <v>782652</v>
      </c>
      <c r="O1037" s="112">
        <v>458268</v>
      </c>
    </row>
    <row r="1038" ht="13.5" customHeight="1" spans="1:15">
      <c r="A1038" s="109"/>
      <c r="B1038" s="110" t="s">
        <v>515</v>
      </c>
      <c r="C1038" s="109"/>
      <c r="D1038" s="109"/>
      <c r="E1038" s="110" t="s">
        <v>516</v>
      </c>
      <c r="F1038" s="109"/>
      <c r="G1038" s="111">
        <v>2397744</v>
      </c>
      <c r="H1038" s="112">
        <v>737388</v>
      </c>
      <c r="I1038" s="112">
        <v>419436</v>
      </c>
      <c r="J1038" s="112">
        <v>0</v>
      </c>
      <c r="K1038" s="112">
        <v>0</v>
      </c>
      <c r="L1038" s="112">
        <v>0</v>
      </c>
      <c r="M1038" s="112">
        <v>0</v>
      </c>
      <c r="N1038" s="112">
        <v>782652</v>
      </c>
      <c r="O1038" s="112">
        <v>458268</v>
      </c>
    </row>
    <row r="1039" ht="13.5" customHeight="1" spans="1:15">
      <c r="A1039" s="110" t="s">
        <v>506</v>
      </c>
      <c r="B1039" s="110" t="s">
        <v>515</v>
      </c>
      <c r="C1039" s="110" t="s">
        <v>517</v>
      </c>
      <c r="D1039" s="109"/>
      <c r="E1039" s="110" t="s">
        <v>518</v>
      </c>
      <c r="F1039" s="110" t="s">
        <v>1283</v>
      </c>
      <c r="G1039" s="111">
        <v>720</v>
      </c>
      <c r="H1039" s="112">
        <v>0</v>
      </c>
      <c r="I1039" s="112">
        <v>0</v>
      </c>
      <c r="J1039" s="112">
        <v>0</v>
      </c>
      <c r="K1039" s="112">
        <v>0</v>
      </c>
      <c r="L1039" s="112">
        <v>0</v>
      </c>
      <c r="M1039" s="112">
        <v>0</v>
      </c>
      <c r="N1039" s="112">
        <v>0</v>
      </c>
      <c r="O1039" s="112">
        <v>720</v>
      </c>
    </row>
    <row r="1040" ht="13.5" customHeight="1" spans="1:15">
      <c r="A1040" s="110" t="s">
        <v>506</v>
      </c>
      <c r="B1040" s="110" t="s">
        <v>515</v>
      </c>
      <c r="C1040" s="110" t="s">
        <v>517</v>
      </c>
      <c r="D1040" s="109"/>
      <c r="E1040" s="110" t="s">
        <v>518</v>
      </c>
      <c r="F1040" s="110" t="s">
        <v>1292</v>
      </c>
      <c r="G1040" s="111">
        <v>457548</v>
      </c>
      <c r="H1040" s="112">
        <v>0</v>
      </c>
      <c r="I1040" s="112">
        <v>0</v>
      </c>
      <c r="J1040" s="112">
        <v>0</v>
      </c>
      <c r="K1040" s="112">
        <v>0</v>
      </c>
      <c r="L1040" s="112">
        <v>0</v>
      </c>
      <c r="M1040" s="112">
        <v>0</v>
      </c>
      <c r="N1040" s="112">
        <v>0</v>
      </c>
      <c r="O1040" s="112">
        <v>457548</v>
      </c>
    </row>
    <row r="1041" ht="13.5" customHeight="1" spans="1:15">
      <c r="A1041" s="110" t="s">
        <v>506</v>
      </c>
      <c r="B1041" s="110" t="s">
        <v>515</v>
      </c>
      <c r="C1041" s="110" t="s">
        <v>517</v>
      </c>
      <c r="D1041" s="109"/>
      <c r="E1041" s="110" t="s">
        <v>518</v>
      </c>
      <c r="F1041" s="110" t="s">
        <v>1291</v>
      </c>
      <c r="G1041" s="111">
        <v>1939476</v>
      </c>
      <c r="H1041" s="112">
        <v>737388</v>
      </c>
      <c r="I1041" s="112">
        <v>419436</v>
      </c>
      <c r="J1041" s="112">
        <v>0</v>
      </c>
      <c r="K1041" s="112">
        <v>0</v>
      </c>
      <c r="L1041" s="112">
        <v>0</v>
      </c>
      <c r="M1041" s="112">
        <v>0</v>
      </c>
      <c r="N1041" s="112">
        <v>782652</v>
      </c>
      <c r="O1041" s="112">
        <v>0</v>
      </c>
    </row>
    <row r="1042" ht="13.5" customHeight="1" spans="1:15">
      <c r="A1042" s="109"/>
      <c r="B1042" s="109"/>
      <c r="C1042" s="109"/>
      <c r="D1042" s="110" t="s">
        <v>926</v>
      </c>
      <c r="E1042" s="110" t="s">
        <v>478</v>
      </c>
      <c r="F1042" s="109"/>
      <c r="G1042" s="111">
        <v>626533.77</v>
      </c>
      <c r="H1042" s="112">
        <v>171366</v>
      </c>
      <c r="I1042" s="112">
        <v>117648</v>
      </c>
      <c r="J1042" s="112">
        <v>0</v>
      </c>
      <c r="K1042" s="112">
        <v>106441.77</v>
      </c>
      <c r="L1042" s="112">
        <v>0</v>
      </c>
      <c r="M1042" s="112">
        <v>0</v>
      </c>
      <c r="N1042" s="112">
        <v>206064</v>
      </c>
      <c r="O1042" s="112">
        <v>25014</v>
      </c>
    </row>
    <row r="1043" ht="13.5" customHeight="1" spans="1:15">
      <c r="A1043" s="110" t="s">
        <v>344</v>
      </c>
      <c r="B1043" s="109"/>
      <c r="C1043" s="109"/>
      <c r="D1043" s="109"/>
      <c r="E1043" s="110" t="s">
        <v>345</v>
      </c>
      <c r="F1043" s="109"/>
      <c r="G1043" s="111">
        <v>106441.77</v>
      </c>
      <c r="H1043" s="112">
        <v>0</v>
      </c>
      <c r="I1043" s="112">
        <v>0</v>
      </c>
      <c r="J1043" s="112">
        <v>0</v>
      </c>
      <c r="K1043" s="112">
        <v>106441.77</v>
      </c>
      <c r="L1043" s="112">
        <v>0</v>
      </c>
      <c r="M1043" s="112">
        <v>0</v>
      </c>
      <c r="N1043" s="112">
        <v>0</v>
      </c>
      <c r="O1043" s="112">
        <v>0</v>
      </c>
    </row>
    <row r="1044" ht="13.5" customHeight="1" spans="1:15">
      <c r="A1044" s="109"/>
      <c r="B1044" s="110" t="s">
        <v>460</v>
      </c>
      <c r="C1044" s="109"/>
      <c r="D1044" s="109"/>
      <c r="E1044" s="110" t="s">
        <v>369</v>
      </c>
      <c r="F1044" s="109"/>
      <c r="G1044" s="111">
        <v>99015.6</v>
      </c>
      <c r="H1044" s="112">
        <v>0</v>
      </c>
      <c r="I1044" s="112">
        <v>0</v>
      </c>
      <c r="J1044" s="112">
        <v>0</v>
      </c>
      <c r="K1044" s="112">
        <v>99015.6</v>
      </c>
      <c r="L1044" s="112">
        <v>0</v>
      </c>
      <c r="M1044" s="112">
        <v>0</v>
      </c>
      <c r="N1044" s="112">
        <v>0</v>
      </c>
      <c r="O1044" s="112">
        <v>0</v>
      </c>
    </row>
    <row r="1045" ht="13.5" customHeight="1" spans="1:15">
      <c r="A1045" s="110" t="s">
        <v>344</v>
      </c>
      <c r="B1045" s="110" t="s">
        <v>460</v>
      </c>
      <c r="C1045" s="110" t="s">
        <v>463</v>
      </c>
      <c r="D1045" s="109"/>
      <c r="E1045" s="110" t="s">
        <v>464</v>
      </c>
      <c r="F1045" s="110" t="s">
        <v>1286</v>
      </c>
      <c r="G1045" s="111">
        <v>99015.6</v>
      </c>
      <c r="H1045" s="112">
        <v>0</v>
      </c>
      <c r="I1045" s="112">
        <v>0</v>
      </c>
      <c r="J1045" s="112">
        <v>0</v>
      </c>
      <c r="K1045" s="112">
        <v>99015.6</v>
      </c>
      <c r="L1045" s="112">
        <v>0</v>
      </c>
      <c r="M1045" s="112">
        <v>0</v>
      </c>
      <c r="N1045" s="112">
        <v>0</v>
      </c>
      <c r="O1045" s="112">
        <v>0</v>
      </c>
    </row>
    <row r="1046" ht="13.5" customHeight="1" spans="1:15">
      <c r="A1046" s="109"/>
      <c r="B1046" s="110" t="s">
        <v>494</v>
      </c>
      <c r="C1046" s="109"/>
      <c r="D1046" s="109"/>
      <c r="E1046" s="110" t="s">
        <v>495</v>
      </c>
      <c r="F1046" s="109"/>
      <c r="G1046" s="111">
        <v>7426.17</v>
      </c>
      <c r="H1046" s="112">
        <v>0</v>
      </c>
      <c r="I1046" s="112">
        <v>0</v>
      </c>
      <c r="J1046" s="112">
        <v>0</v>
      </c>
      <c r="K1046" s="112">
        <v>7426.17</v>
      </c>
      <c r="L1046" s="112">
        <v>0</v>
      </c>
      <c r="M1046" s="112">
        <v>0</v>
      </c>
      <c r="N1046" s="112">
        <v>0</v>
      </c>
      <c r="O1046" s="112">
        <v>0</v>
      </c>
    </row>
    <row r="1047" ht="13.5" customHeight="1" spans="1:15">
      <c r="A1047" s="110" t="s">
        <v>344</v>
      </c>
      <c r="B1047" s="110" t="s">
        <v>494</v>
      </c>
      <c r="C1047" s="110" t="s">
        <v>496</v>
      </c>
      <c r="D1047" s="109"/>
      <c r="E1047" s="110" t="s">
        <v>497</v>
      </c>
      <c r="F1047" s="110" t="s">
        <v>1287</v>
      </c>
      <c r="G1047" s="111">
        <v>2475.39</v>
      </c>
      <c r="H1047" s="112">
        <v>0</v>
      </c>
      <c r="I1047" s="112">
        <v>0</v>
      </c>
      <c r="J1047" s="112">
        <v>0</v>
      </c>
      <c r="K1047" s="112">
        <v>2475.39</v>
      </c>
      <c r="L1047" s="112">
        <v>0</v>
      </c>
      <c r="M1047" s="112">
        <v>0</v>
      </c>
      <c r="N1047" s="112">
        <v>0</v>
      </c>
      <c r="O1047" s="112">
        <v>0</v>
      </c>
    </row>
    <row r="1048" ht="13.5" customHeight="1" spans="1:15">
      <c r="A1048" s="110" t="s">
        <v>344</v>
      </c>
      <c r="B1048" s="110" t="s">
        <v>494</v>
      </c>
      <c r="C1048" s="110" t="s">
        <v>498</v>
      </c>
      <c r="D1048" s="109"/>
      <c r="E1048" s="110" t="s">
        <v>371</v>
      </c>
      <c r="F1048" s="110" t="s">
        <v>1288</v>
      </c>
      <c r="G1048" s="111">
        <v>4950.78</v>
      </c>
      <c r="H1048" s="112">
        <v>0</v>
      </c>
      <c r="I1048" s="112">
        <v>0</v>
      </c>
      <c r="J1048" s="112">
        <v>0</v>
      </c>
      <c r="K1048" s="112">
        <v>4950.78</v>
      </c>
      <c r="L1048" s="112">
        <v>0</v>
      </c>
      <c r="M1048" s="112">
        <v>0</v>
      </c>
      <c r="N1048" s="112">
        <v>0</v>
      </c>
      <c r="O1048" s="112">
        <v>0</v>
      </c>
    </row>
    <row r="1049" ht="13.5" customHeight="1" spans="1:15">
      <c r="A1049" s="110" t="s">
        <v>506</v>
      </c>
      <c r="B1049" s="109"/>
      <c r="C1049" s="109"/>
      <c r="D1049" s="109"/>
      <c r="E1049" s="110" t="s">
        <v>507</v>
      </c>
      <c r="F1049" s="109"/>
      <c r="G1049" s="111">
        <v>520092</v>
      </c>
      <c r="H1049" s="112">
        <v>171366</v>
      </c>
      <c r="I1049" s="112">
        <v>117648</v>
      </c>
      <c r="J1049" s="112">
        <v>0</v>
      </c>
      <c r="K1049" s="112">
        <v>0</v>
      </c>
      <c r="L1049" s="112">
        <v>0</v>
      </c>
      <c r="M1049" s="112">
        <v>0</v>
      </c>
      <c r="N1049" s="112">
        <v>206064</v>
      </c>
      <c r="O1049" s="112">
        <v>25014</v>
      </c>
    </row>
    <row r="1050" ht="13.5" customHeight="1" spans="1:15">
      <c r="A1050" s="109"/>
      <c r="B1050" s="110" t="s">
        <v>515</v>
      </c>
      <c r="C1050" s="109"/>
      <c r="D1050" s="109"/>
      <c r="E1050" s="110" t="s">
        <v>516</v>
      </c>
      <c r="F1050" s="109"/>
      <c r="G1050" s="111">
        <v>520092</v>
      </c>
      <c r="H1050" s="112">
        <v>171366</v>
      </c>
      <c r="I1050" s="112">
        <v>117648</v>
      </c>
      <c r="J1050" s="112">
        <v>0</v>
      </c>
      <c r="K1050" s="112">
        <v>0</v>
      </c>
      <c r="L1050" s="112">
        <v>0</v>
      </c>
      <c r="M1050" s="112">
        <v>0</v>
      </c>
      <c r="N1050" s="112">
        <v>206064</v>
      </c>
      <c r="O1050" s="112">
        <v>25014</v>
      </c>
    </row>
    <row r="1051" ht="13.5" customHeight="1" spans="1:15">
      <c r="A1051" s="110" t="s">
        <v>506</v>
      </c>
      <c r="B1051" s="110" t="s">
        <v>515</v>
      </c>
      <c r="C1051" s="110" t="s">
        <v>517</v>
      </c>
      <c r="D1051" s="109"/>
      <c r="E1051" s="110" t="s">
        <v>518</v>
      </c>
      <c r="F1051" s="110" t="s">
        <v>1283</v>
      </c>
      <c r="G1051" s="111">
        <v>216</v>
      </c>
      <c r="H1051" s="112">
        <v>0</v>
      </c>
      <c r="I1051" s="112">
        <v>0</v>
      </c>
      <c r="J1051" s="112">
        <v>0</v>
      </c>
      <c r="K1051" s="112">
        <v>0</v>
      </c>
      <c r="L1051" s="112">
        <v>0</v>
      </c>
      <c r="M1051" s="112">
        <v>0</v>
      </c>
      <c r="N1051" s="112">
        <v>0</v>
      </c>
      <c r="O1051" s="112">
        <v>216</v>
      </c>
    </row>
    <row r="1052" ht="13.5" customHeight="1" spans="1:15">
      <c r="A1052" s="110" t="s">
        <v>506</v>
      </c>
      <c r="B1052" s="110" t="s">
        <v>515</v>
      </c>
      <c r="C1052" s="110" t="s">
        <v>517</v>
      </c>
      <c r="D1052" s="109"/>
      <c r="E1052" s="110" t="s">
        <v>518</v>
      </c>
      <c r="F1052" s="110" t="s">
        <v>1291</v>
      </c>
      <c r="G1052" s="111">
        <v>495078</v>
      </c>
      <c r="H1052" s="112">
        <v>171366</v>
      </c>
      <c r="I1052" s="112">
        <v>117648</v>
      </c>
      <c r="J1052" s="112">
        <v>0</v>
      </c>
      <c r="K1052" s="112">
        <v>0</v>
      </c>
      <c r="L1052" s="112">
        <v>0</v>
      </c>
      <c r="M1052" s="112">
        <v>0</v>
      </c>
      <c r="N1052" s="112">
        <v>206064</v>
      </c>
      <c r="O1052" s="112">
        <v>0</v>
      </c>
    </row>
    <row r="1053" ht="13.5" customHeight="1" spans="1:15">
      <c r="A1053" s="110" t="s">
        <v>506</v>
      </c>
      <c r="B1053" s="110" t="s">
        <v>515</v>
      </c>
      <c r="C1053" s="110" t="s">
        <v>517</v>
      </c>
      <c r="D1053" s="109"/>
      <c r="E1053" s="110" t="s">
        <v>518</v>
      </c>
      <c r="F1053" s="110" t="s">
        <v>1303</v>
      </c>
      <c r="G1053" s="111">
        <v>24798</v>
      </c>
      <c r="H1053" s="112">
        <v>0</v>
      </c>
      <c r="I1053" s="112">
        <v>0</v>
      </c>
      <c r="J1053" s="112">
        <v>0</v>
      </c>
      <c r="K1053" s="112">
        <v>0</v>
      </c>
      <c r="L1053" s="112">
        <v>0</v>
      </c>
      <c r="M1053" s="112">
        <v>0</v>
      </c>
      <c r="N1053" s="112">
        <v>0</v>
      </c>
      <c r="O1053" s="112">
        <v>24798</v>
      </c>
    </row>
    <row r="1054" ht="13.5" customHeight="1" spans="1:15">
      <c r="A1054" s="109"/>
      <c r="B1054" s="109"/>
      <c r="C1054" s="109"/>
      <c r="D1054" s="110" t="s">
        <v>927</v>
      </c>
      <c r="E1054" s="110" t="s">
        <v>479</v>
      </c>
      <c r="F1054" s="109"/>
      <c r="G1054" s="111">
        <v>551673.64</v>
      </c>
      <c r="H1054" s="112">
        <v>154752</v>
      </c>
      <c r="I1054" s="112">
        <v>101172</v>
      </c>
      <c r="J1054" s="112">
        <v>0</v>
      </c>
      <c r="K1054" s="112">
        <v>93932.64</v>
      </c>
      <c r="L1054" s="112">
        <v>0</v>
      </c>
      <c r="M1054" s="112">
        <v>0</v>
      </c>
      <c r="N1054" s="112">
        <v>180972</v>
      </c>
      <c r="O1054" s="112">
        <v>20845</v>
      </c>
    </row>
    <row r="1055" ht="13.5" customHeight="1" spans="1:15">
      <c r="A1055" s="110" t="s">
        <v>344</v>
      </c>
      <c r="B1055" s="109"/>
      <c r="C1055" s="109"/>
      <c r="D1055" s="109"/>
      <c r="E1055" s="110" t="s">
        <v>345</v>
      </c>
      <c r="F1055" s="109"/>
      <c r="G1055" s="111">
        <v>93932.64</v>
      </c>
      <c r="H1055" s="112">
        <v>0</v>
      </c>
      <c r="I1055" s="112">
        <v>0</v>
      </c>
      <c r="J1055" s="112">
        <v>0</v>
      </c>
      <c r="K1055" s="112">
        <v>93932.64</v>
      </c>
      <c r="L1055" s="112">
        <v>0</v>
      </c>
      <c r="M1055" s="112">
        <v>0</v>
      </c>
      <c r="N1055" s="112">
        <v>0</v>
      </c>
      <c r="O1055" s="112">
        <v>0</v>
      </c>
    </row>
    <row r="1056" ht="13.5" customHeight="1" spans="1:15">
      <c r="A1056" s="109"/>
      <c r="B1056" s="110" t="s">
        <v>460</v>
      </c>
      <c r="C1056" s="109"/>
      <c r="D1056" s="109"/>
      <c r="E1056" s="110" t="s">
        <v>369</v>
      </c>
      <c r="F1056" s="109"/>
      <c r="G1056" s="111">
        <v>87379.2</v>
      </c>
      <c r="H1056" s="112">
        <v>0</v>
      </c>
      <c r="I1056" s="112">
        <v>0</v>
      </c>
      <c r="J1056" s="112">
        <v>0</v>
      </c>
      <c r="K1056" s="112">
        <v>87379.2</v>
      </c>
      <c r="L1056" s="112">
        <v>0</v>
      </c>
      <c r="M1056" s="112">
        <v>0</v>
      </c>
      <c r="N1056" s="112">
        <v>0</v>
      </c>
      <c r="O1056" s="112">
        <v>0</v>
      </c>
    </row>
    <row r="1057" ht="13.5" customHeight="1" spans="1:15">
      <c r="A1057" s="110" t="s">
        <v>344</v>
      </c>
      <c r="B1057" s="110" t="s">
        <v>460</v>
      </c>
      <c r="C1057" s="110" t="s">
        <v>463</v>
      </c>
      <c r="D1057" s="109"/>
      <c r="E1057" s="110" t="s">
        <v>464</v>
      </c>
      <c r="F1057" s="110" t="s">
        <v>1286</v>
      </c>
      <c r="G1057" s="111">
        <v>87379.2</v>
      </c>
      <c r="H1057" s="112">
        <v>0</v>
      </c>
      <c r="I1057" s="112">
        <v>0</v>
      </c>
      <c r="J1057" s="112">
        <v>0</v>
      </c>
      <c r="K1057" s="112">
        <v>87379.2</v>
      </c>
      <c r="L1057" s="112">
        <v>0</v>
      </c>
      <c r="M1057" s="112">
        <v>0</v>
      </c>
      <c r="N1057" s="112">
        <v>0</v>
      </c>
      <c r="O1057" s="112">
        <v>0</v>
      </c>
    </row>
    <row r="1058" ht="13.5" customHeight="1" spans="1:15">
      <c r="A1058" s="109"/>
      <c r="B1058" s="110" t="s">
        <v>494</v>
      </c>
      <c r="C1058" s="109"/>
      <c r="D1058" s="109"/>
      <c r="E1058" s="110" t="s">
        <v>495</v>
      </c>
      <c r="F1058" s="109"/>
      <c r="G1058" s="111">
        <v>6553.44</v>
      </c>
      <c r="H1058" s="112">
        <v>0</v>
      </c>
      <c r="I1058" s="112">
        <v>0</v>
      </c>
      <c r="J1058" s="112">
        <v>0</v>
      </c>
      <c r="K1058" s="112">
        <v>6553.44</v>
      </c>
      <c r="L1058" s="112">
        <v>0</v>
      </c>
      <c r="M1058" s="112">
        <v>0</v>
      </c>
      <c r="N1058" s="112">
        <v>0</v>
      </c>
      <c r="O1058" s="112">
        <v>0</v>
      </c>
    </row>
    <row r="1059" ht="13.5" customHeight="1" spans="1:15">
      <c r="A1059" s="110" t="s">
        <v>344</v>
      </c>
      <c r="B1059" s="110" t="s">
        <v>494</v>
      </c>
      <c r="C1059" s="110" t="s">
        <v>496</v>
      </c>
      <c r="D1059" s="109"/>
      <c r="E1059" s="110" t="s">
        <v>497</v>
      </c>
      <c r="F1059" s="110" t="s">
        <v>1287</v>
      </c>
      <c r="G1059" s="111">
        <v>2184.48</v>
      </c>
      <c r="H1059" s="112">
        <v>0</v>
      </c>
      <c r="I1059" s="112">
        <v>0</v>
      </c>
      <c r="J1059" s="112">
        <v>0</v>
      </c>
      <c r="K1059" s="112">
        <v>2184.48</v>
      </c>
      <c r="L1059" s="112">
        <v>0</v>
      </c>
      <c r="M1059" s="112">
        <v>0</v>
      </c>
      <c r="N1059" s="112">
        <v>0</v>
      </c>
      <c r="O1059" s="112">
        <v>0</v>
      </c>
    </row>
    <row r="1060" ht="13.5" customHeight="1" spans="1:15">
      <c r="A1060" s="110" t="s">
        <v>344</v>
      </c>
      <c r="B1060" s="110" t="s">
        <v>494</v>
      </c>
      <c r="C1060" s="110" t="s">
        <v>498</v>
      </c>
      <c r="D1060" s="109"/>
      <c r="E1060" s="110" t="s">
        <v>371</v>
      </c>
      <c r="F1060" s="110" t="s">
        <v>1288</v>
      </c>
      <c r="G1060" s="111">
        <v>4368.96</v>
      </c>
      <c r="H1060" s="112">
        <v>0</v>
      </c>
      <c r="I1060" s="112">
        <v>0</v>
      </c>
      <c r="J1060" s="112">
        <v>0</v>
      </c>
      <c r="K1060" s="112">
        <v>4368.96</v>
      </c>
      <c r="L1060" s="112">
        <v>0</v>
      </c>
      <c r="M1060" s="112">
        <v>0</v>
      </c>
      <c r="N1060" s="112">
        <v>0</v>
      </c>
      <c r="O1060" s="112">
        <v>0</v>
      </c>
    </row>
    <row r="1061" ht="13.5" customHeight="1" spans="1:15">
      <c r="A1061" s="110" t="s">
        <v>506</v>
      </c>
      <c r="B1061" s="109"/>
      <c r="C1061" s="109"/>
      <c r="D1061" s="109"/>
      <c r="E1061" s="110" t="s">
        <v>507</v>
      </c>
      <c r="F1061" s="109"/>
      <c r="G1061" s="111">
        <v>457741</v>
      </c>
      <c r="H1061" s="112">
        <v>154752</v>
      </c>
      <c r="I1061" s="112">
        <v>101172</v>
      </c>
      <c r="J1061" s="112">
        <v>0</v>
      </c>
      <c r="K1061" s="112">
        <v>0</v>
      </c>
      <c r="L1061" s="112">
        <v>0</v>
      </c>
      <c r="M1061" s="112">
        <v>0</v>
      </c>
      <c r="N1061" s="112">
        <v>180972</v>
      </c>
      <c r="O1061" s="112">
        <v>20845</v>
      </c>
    </row>
    <row r="1062" ht="13.5" customHeight="1" spans="1:15">
      <c r="A1062" s="109"/>
      <c r="B1062" s="110" t="s">
        <v>515</v>
      </c>
      <c r="C1062" s="109"/>
      <c r="D1062" s="109"/>
      <c r="E1062" s="110" t="s">
        <v>516</v>
      </c>
      <c r="F1062" s="109"/>
      <c r="G1062" s="111">
        <v>457741</v>
      </c>
      <c r="H1062" s="112">
        <v>154752</v>
      </c>
      <c r="I1062" s="112">
        <v>101172</v>
      </c>
      <c r="J1062" s="112">
        <v>0</v>
      </c>
      <c r="K1062" s="112">
        <v>0</v>
      </c>
      <c r="L1062" s="112">
        <v>0</v>
      </c>
      <c r="M1062" s="112">
        <v>0</v>
      </c>
      <c r="N1062" s="112">
        <v>180972</v>
      </c>
      <c r="O1062" s="112">
        <v>20845</v>
      </c>
    </row>
    <row r="1063" ht="13.5" customHeight="1" spans="1:15">
      <c r="A1063" s="110" t="s">
        <v>506</v>
      </c>
      <c r="B1063" s="110" t="s">
        <v>515</v>
      </c>
      <c r="C1063" s="110" t="s">
        <v>517</v>
      </c>
      <c r="D1063" s="109"/>
      <c r="E1063" s="110" t="s">
        <v>518</v>
      </c>
      <c r="F1063" s="110" t="s">
        <v>1283</v>
      </c>
      <c r="G1063" s="111">
        <v>180</v>
      </c>
      <c r="H1063" s="112">
        <v>0</v>
      </c>
      <c r="I1063" s="112">
        <v>0</v>
      </c>
      <c r="J1063" s="112">
        <v>0</v>
      </c>
      <c r="K1063" s="112">
        <v>0</v>
      </c>
      <c r="L1063" s="112">
        <v>0</v>
      </c>
      <c r="M1063" s="112">
        <v>0</v>
      </c>
      <c r="N1063" s="112">
        <v>0</v>
      </c>
      <c r="O1063" s="112">
        <v>180</v>
      </c>
    </row>
    <row r="1064" ht="13.5" customHeight="1" spans="1:15">
      <c r="A1064" s="110" t="s">
        <v>506</v>
      </c>
      <c r="B1064" s="110" t="s">
        <v>515</v>
      </c>
      <c r="C1064" s="110" t="s">
        <v>517</v>
      </c>
      <c r="D1064" s="109"/>
      <c r="E1064" s="110" t="s">
        <v>518</v>
      </c>
      <c r="F1064" s="110" t="s">
        <v>1291</v>
      </c>
      <c r="G1064" s="111">
        <v>436896</v>
      </c>
      <c r="H1064" s="112">
        <v>154752</v>
      </c>
      <c r="I1064" s="112">
        <v>101172</v>
      </c>
      <c r="J1064" s="112">
        <v>0</v>
      </c>
      <c r="K1064" s="112">
        <v>0</v>
      </c>
      <c r="L1064" s="112">
        <v>0</v>
      </c>
      <c r="M1064" s="112">
        <v>0</v>
      </c>
      <c r="N1064" s="112">
        <v>180972</v>
      </c>
      <c r="O1064" s="112">
        <v>0</v>
      </c>
    </row>
    <row r="1065" ht="13.5" customHeight="1" spans="1:15">
      <c r="A1065" s="110" t="s">
        <v>506</v>
      </c>
      <c r="B1065" s="110" t="s">
        <v>515</v>
      </c>
      <c r="C1065" s="110" t="s">
        <v>517</v>
      </c>
      <c r="D1065" s="109"/>
      <c r="E1065" s="110" t="s">
        <v>518</v>
      </c>
      <c r="F1065" s="110" t="s">
        <v>1303</v>
      </c>
      <c r="G1065" s="111">
        <v>20665</v>
      </c>
      <c r="H1065" s="112">
        <v>0</v>
      </c>
      <c r="I1065" s="112">
        <v>0</v>
      </c>
      <c r="J1065" s="112">
        <v>0</v>
      </c>
      <c r="K1065" s="112">
        <v>0</v>
      </c>
      <c r="L1065" s="112">
        <v>0</v>
      </c>
      <c r="M1065" s="112">
        <v>0</v>
      </c>
      <c r="N1065" s="112">
        <v>0</v>
      </c>
      <c r="O1065" s="112">
        <v>20665</v>
      </c>
    </row>
    <row r="1066" ht="13.5" customHeight="1" spans="1:15">
      <c r="A1066" s="109"/>
      <c r="B1066" s="109"/>
      <c r="C1066" s="109"/>
      <c r="D1066" s="110" t="s">
        <v>1254</v>
      </c>
      <c r="E1066" s="110" t="s">
        <v>480</v>
      </c>
      <c r="F1066" s="109"/>
      <c r="G1066" s="111">
        <v>231674.24</v>
      </c>
      <c r="H1066" s="112">
        <v>68760</v>
      </c>
      <c r="I1066" s="112">
        <v>39180</v>
      </c>
      <c r="J1066" s="112">
        <v>0</v>
      </c>
      <c r="K1066" s="112">
        <v>39520.24</v>
      </c>
      <c r="L1066" s="112">
        <v>0</v>
      </c>
      <c r="M1066" s="112">
        <v>0</v>
      </c>
      <c r="N1066" s="112">
        <v>75876</v>
      </c>
      <c r="O1066" s="112">
        <v>8338</v>
      </c>
    </row>
    <row r="1067" ht="13.5" customHeight="1" spans="1:15">
      <c r="A1067" s="110" t="s">
        <v>344</v>
      </c>
      <c r="B1067" s="109"/>
      <c r="C1067" s="109"/>
      <c r="D1067" s="109"/>
      <c r="E1067" s="110" t="s">
        <v>345</v>
      </c>
      <c r="F1067" s="109"/>
      <c r="G1067" s="111">
        <v>39520.24</v>
      </c>
      <c r="H1067" s="112">
        <v>0</v>
      </c>
      <c r="I1067" s="112">
        <v>0</v>
      </c>
      <c r="J1067" s="112">
        <v>0</v>
      </c>
      <c r="K1067" s="112">
        <v>39520.24</v>
      </c>
      <c r="L1067" s="112">
        <v>0</v>
      </c>
      <c r="M1067" s="112">
        <v>0</v>
      </c>
      <c r="N1067" s="112">
        <v>0</v>
      </c>
      <c r="O1067" s="112">
        <v>0</v>
      </c>
    </row>
    <row r="1068" ht="13.5" customHeight="1" spans="1:15">
      <c r="A1068" s="109"/>
      <c r="B1068" s="110" t="s">
        <v>460</v>
      </c>
      <c r="C1068" s="109"/>
      <c r="D1068" s="109"/>
      <c r="E1068" s="110" t="s">
        <v>369</v>
      </c>
      <c r="F1068" s="109"/>
      <c r="G1068" s="111">
        <v>36763</v>
      </c>
      <c r="H1068" s="112">
        <v>0</v>
      </c>
      <c r="I1068" s="112">
        <v>0</v>
      </c>
      <c r="J1068" s="112">
        <v>0</v>
      </c>
      <c r="K1068" s="112">
        <v>36763</v>
      </c>
      <c r="L1068" s="112">
        <v>0</v>
      </c>
      <c r="M1068" s="112">
        <v>0</v>
      </c>
      <c r="N1068" s="112">
        <v>0</v>
      </c>
      <c r="O1068" s="112">
        <v>0</v>
      </c>
    </row>
    <row r="1069" ht="13.5" customHeight="1" spans="1:15">
      <c r="A1069" s="110" t="s">
        <v>344</v>
      </c>
      <c r="B1069" s="110" t="s">
        <v>460</v>
      </c>
      <c r="C1069" s="110" t="s">
        <v>463</v>
      </c>
      <c r="D1069" s="109"/>
      <c r="E1069" s="110" t="s">
        <v>464</v>
      </c>
      <c r="F1069" s="110" t="s">
        <v>1286</v>
      </c>
      <c r="G1069" s="111">
        <v>36763</v>
      </c>
      <c r="H1069" s="112">
        <v>0</v>
      </c>
      <c r="I1069" s="112">
        <v>0</v>
      </c>
      <c r="J1069" s="112">
        <v>0</v>
      </c>
      <c r="K1069" s="112">
        <v>36763</v>
      </c>
      <c r="L1069" s="112">
        <v>0</v>
      </c>
      <c r="M1069" s="112">
        <v>0</v>
      </c>
      <c r="N1069" s="112">
        <v>0</v>
      </c>
      <c r="O1069" s="112">
        <v>0</v>
      </c>
    </row>
    <row r="1070" ht="13.5" customHeight="1" spans="1:15">
      <c r="A1070" s="109"/>
      <c r="B1070" s="110" t="s">
        <v>494</v>
      </c>
      <c r="C1070" s="109"/>
      <c r="D1070" s="109"/>
      <c r="E1070" s="110" t="s">
        <v>495</v>
      </c>
      <c r="F1070" s="109"/>
      <c r="G1070" s="111">
        <v>2757.24</v>
      </c>
      <c r="H1070" s="112">
        <v>0</v>
      </c>
      <c r="I1070" s="112">
        <v>0</v>
      </c>
      <c r="J1070" s="112">
        <v>0</v>
      </c>
      <c r="K1070" s="112">
        <v>2757.24</v>
      </c>
      <c r="L1070" s="112">
        <v>0</v>
      </c>
      <c r="M1070" s="112">
        <v>0</v>
      </c>
      <c r="N1070" s="112">
        <v>0</v>
      </c>
      <c r="O1070" s="112">
        <v>0</v>
      </c>
    </row>
    <row r="1071" ht="13.5" customHeight="1" spans="1:15">
      <c r="A1071" s="110" t="s">
        <v>344</v>
      </c>
      <c r="B1071" s="110" t="s">
        <v>494</v>
      </c>
      <c r="C1071" s="110" t="s">
        <v>496</v>
      </c>
      <c r="D1071" s="109"/>
      <c r="E1071" s="110" t="s">
        <v>497</v>
      </c>
      <c r="F1071" s="110" t="s">
        <v>1287</v>
      </c>
      <c r="G1071" s="111">
        <v>919.08</v>
      </c>
      <c r="H1071" s="112">
        <v>0</v>
      </c>
      <c r="I1071" s="112">
        <v>0</v>
      </c>
      <c r="J1071" s="112">
        <v>0</v>
      </c>
      <c r="K1071" s="112">
        <v>919.08</v>
      </c>
      <c r="L1071" s="112">
        <v>0</v>
      </c>
      <c r="M1071" s="112">
        <v>0</v>
      </c>
      <c r="N1071" s="112">
        <v>0</v>
      </c>
      <c r="O1071" s="112">
        <v>0</v>
      </c>
    </row>
    <row r="1072" ht="13.5" customHeight="1" spans="1:15">
      <c r="A1072" s="110" t="s">
        <v>344</v>
      </c>
      <c r="B1072" s="110" t="s">
        <v>494</v>
      </c>
      <c r="C1072" s="110" t="s">
        <v>498</v>
      </c>
      <c r="D1072" s="109"/>
      <c r="E1072" s="110" t="s">
        <v>371</v>
      </c>
      <c r="F1072" s="110" t="s">
        <v>1288</v>
      </c>
      <c r="G1072" s="111">
        <v>1838.16</v>
      </c>
      <c r="H1072" s="112">
        <v>0</v>
      </c>
      <c r="I1072" s="112">
        <v>0</v>
      </c>
      <c r="J1072" s="112">
        <v>0</v>
      </c>
      <c r="K1072" s="112">
        <v>1838.16</v>
      </c>
      <c r="L1072" s="112">
        <v>0</v>
      </c>
      <c r="M1072" s="112">
        <v>0</v>
      </c>
      <c r="N1072" s="112">
        <v>0</v>
      </c>
      <c r="O1072" s="112">
        <v>0</v>
      </c>
    </row>
    <row r="1073" ht="13.5" customHeight="1" spans="1:15">
      <c r="A1073" s="110" t="s">
        <v>506</v>
      </c>
      <c r="B1073" s="109"/>
      <c r="C1073" s="109"/>
      <c r="D1073" s="109"/>
      <c r="E1073" s="110" t="s">
        <v>507</v>
      </c>
      <c r="F1073" s="109"/>
      <c r="G1073" s="111">
        <v>192154</v>
      </c>
      <c r="H1073" s="112">
        <v>68760</v>
      </c>
      <c r="I1073" s="112">
        <v>39180</v>
      </c>
      <c r="J1073" s="112">
        <v>0</v>
      </c>
      <c r="K1073" s="112">
        <v>0</v>
      </c>
      <c r="L1073" s="112">
        <v>0</v>
      </c>
      <c r="M1073" s="112">
        <v>0</v>
      </c>
      <c r="N1073" s="112">
        <v>75876</v>
      </c>
      <c r="O1073" s="112">
        <v>8338</v>
      </c>
    </row>
    <row r="1074" ht="13.5" customHeight="1" spans="1:15">
      <c r="A1074" s="109"/>
      <c r="B1074" s="110" t="s">
        <v>515</v>
      </c>
      <c r="C1074" s="109"/>
      <c r="D1074" s="109"/>
      <c r="E1074" s="110" t="s">
        <v>516</v>
      </c>
      <c r="F1074" s="109"/>
      <c r="G1074" s="111">
        <v>192154</v>
      </c>
      <c r="H1074" s="112">
        <v>68760</v>
      </c>
      <c r="I1074" s="112">
        <v>39180</v>
      </c>
      <c r="J1074" s="112">
        <v>0</v>
      </c>
      <c r="K1074" s="112">
        <v>0</v>
      </c>
      <c r="L1074" s="112">
        <v>0</v>
      </c>
      <c r="M1074" s="112">
        <v>0</v>
      </c>
      <c r="N1074" s="112">
        <v>75876</v>
      </c>
      <c r="O1074" s="112">
        <v>8338</v>
      </c>
    </row>
    <row r="1075" ht="13.5" customHeight="1" spans="1:15">
      <c r="A1075" s="110" t="s">
        <v>506</v>
      </c>
      <c r="B1075" s="110" t="s">
        <v>515</v>
      </c>
      <c r="C1075" s="110" t="s">
        <v>517</v>
      </c>
      <c r="D1075" s="109"/>
      <c r="E1075" s="110" t="s">
        <v>518</v>
      </c>
      <c r="F1075" s="110" t="s">
        <v>1283</v>
      </c>
      <c r="G1075" s="111">
        <v>72</v>
      </c>
      <c r="H1075" s="112">
        <v>0</v>
      </c>
      <c r="I1075" s="112">
        <v>0</v>
      </c>
      <c r="J1075" s="112">
        <v>0</v>
      </c>
      <c r="K1075" s="112">
        <v>0</v>
      </c>
      <c r="L1075" s="112">
        <v>0</v>
      </c>
      <c r="M1075" s="112">
        <v>0</v>
      </c>
      <c r="N1075" s="112">
        <v>0</v>
      </c>
      <c r="O1075" s="112">
        <v>72</v>
      </c>
    </row>
    <row r="1076" ht="13.5" customHeight="1" spans="1:15">
      <c r="A1076" s="110" t="s">
        <v>506</v>
      </c>
      <c r="B1076" s="110" t="s">
        <v>515</v>
      </c>
      <c r="C1076" s="110" t="s">
        <v>517</v>
      </c>
      <c r="D1076" s="109"/>
      <c r="E1076" s="110" t="s">
        <v>518</v>
      </c>
      <c r="F1076" s="110" t="s">
        <v>1291</v>
      </c>
      <c r="G1076" s="111">
        <v>183816</v>
      </c>
      <c r="H1076" s="112">
        <v>68760</v>
      </c>
      <c r="I1076" s="112">
        <v>39180</v>
      </c>
      <c r="J1076" s="112">
        <v>0</v>
      </c>
      <c r="K1076" s="112">
        <v>0</v>
      </c>
      <c r="L1076" s="112">
        <v>0</v>
      </c>
      <c r="M1076" s="112">
        <v>0</v>
      </c>
      <c r="N1076" s="112">
        <v>75876</v>
      </c>
      <c r="O1076" s="112">
        <v>0</v>
      </c>
    </row>
    <row r="1077" ht="13.5" customHeight="1" spans="1:15">
      <c r="A1077" s="110" t="s">
        <v>506</v>
      </c>
      <c r="B1077" s="110" t="s">
        <v>515</v>
      </c>
      <c r="C1077" s="110" t="s">
        <v>517</v>
      </c>
      <c r="D1077" s="109"/>
      <c r="E1077" s="110" t="s">
        <v>518</v>
      </c>
      <c r="F1077" s="110" t="s">
        <v>1303</v>
      </c>
      <c r="G1077" s="111">
        <v>8266</v>
      </c>
      <c r="H1077" s="112">
        <v>0</v>
      </c>
      <c r="I1077" s="112">
        <v>0</v>
      </c>
      <c r="J1077" s="112">
        <v>0</v>
      </c>
      <c r="K1077" s="112">
        <v>0</v>
      </c>
      <c r="L1077" s="112">
        <v>0</v>
      </c>
      <c r="M1077" s="112">
        <v>0</v>
      </c>
      <c r="N1077" s="112">
        <v>0</v>
      </c>
      <c r="O1077" s="112">
        <v>8266</v>
      </c>
    </row>
    <row r="1078" ht="13.5" customHeight="1" spans="1:15">
      <c r="A1078" s="109"/>
      <c r="B1078" s="109"/>
      <c r="C1078" s="109"/>
      <c r="D1078" s="110" t="s">
        <v>928</v>
      </c>
      <c r="E1078" s="110" t="s">
        <v>481</v>
      </c>
      <c r="F1078" s="109"/>
      <c r="G1078" s="111">
        <v>16420266.12</v>
      </c>
      <c r="H1078" s="112">
        <v>5157078</v>
      </c>
      <c r="I1078" s="112">
        <v>6588900</v>
      </c>
      <c r="J1078" s="112">
        <v>0</v>
      </c>
      <c r="K1078" s="112">
        <v>2445753.12</v>
      </c>
      <c r="L1078" s="112">
        <v>0</v>
      </c>
      <c r="M1078" s="112">
        <v>0</v>
      </c>
      <c r="N1078" s="112">
        <v>325392</v>
      </c>
      <c r="O1078" s="112">
        <v>1903143</v>
      </c>
    </row>
    <row r="1079" ht="13.5" customHeight="1" spans="1:15">
      <c r="A1079" s="110" t="s">
        <v>344</v>
      </c>
      <c r="B1079" s="109"/>
      <c r="C1079" s="109"/>
      <c r="D1079" s="109"/>
      <c r="E1079" s="110" t="s">
        <v>345</v>
      </c>
      <c r="F1079" s="109"/>
      <c r="G1079" s="111">
        <v>2445753.12</v>
      </c>
      <c r="H1079" s="112">
        <v>0</v>
      </c>
      <c r="I1079" s="112">
        <v>0</v>
      </c>
      <c r="J1079" s="112">
        <v>0</v>
      </c>
      <c r="K1079" s="112">
        <v>2445753.12</v>
      </c>
      <c r="L1079" s="112">
        <v>0</v>
      </c>
      <c r="M1079" s="112">
        <v>0</v>
      </c>
      <c r="N1079" s="112">
        <v>0</v>
      </c>
      <c r="O1079" s="112">
        <v>0</v>
      </c>
    </row>
    <row r="1080" ht="13.5" customHeight="1" spans="1:15">
      <c r="A1080" s="109"/>
      <c r="B1080" s="110" t="s">
        <v>460</v>
      </c>
      <c r="C1080" s="109"/>
      <c r="D1080" s="109"/>
      <c r="E1080" s="110" t="s">
        <v>369</v>
      </c>
      <c r="F1080" s="109"/>
      <c r="G1080" s="111">
        <v>2246078.4</v>
      </c>
      <c r="H1080" s="112">
        <v>0</v>
      </c>
      <c r="I1080" s="112">
        <v>0</v>
      </c>
      <c r="J1080" s="112">
        <v>0</v>
      </c>
      <c r="K1080" s="112">
        <v>2246078.4</v>
      </c>
      <c r="L1080" s="112">
        <v>0</v>
      </c>
      <c r="M1080" s="112">
        <v>0</v>
      </c>
      <c r="N1080" s="112">
        <v>0</v>
      </c>
      <c r="O1080" s="112">
        <v>0</v>
      </c>
    </row>
    <row r="1081" ht="13.5" customHeight="1" spans="1:15">
      <c r="A1081" s="110" t="s">
        <v>344</v>
      </c>
      <c r="B1081" s="110" t="s">
        <v>460</v>
      </c>
      <c r="C1081" s="110" t="s">
        <v>463</v>
      </c>
      <c r="D1081" s="109"/>
      <c r="E1081" s="110" t="s">
        <v>464</v>
      </c>
      <c r="F1081" s="110" t="s">
        <v>1286</v>
      </c>
      <c r="G1081" s="111">
        <v>2246078.4</v>
      </c>
      <c r="H1081" s="112">
        <v>0</v>
      </c>
      <c r="I1081" s="112">
        <v>0</v>
      </c>
      <c r="J1081" s="112">
        <v>0</v>
      </c>
      <c r="K1081" s="112">
        <v>2246078.4</v>
      </c>
      <c r="L1081" s="112">
        <v>0</v>
      </c>
      <c r="M1081" s="112">
        <v>0</v>
      </c>
      <c r="N1081" s="112">
        <v>0</v>
      </c>
      <c r="O1081" s="112">
        <v>0</v>
      </c>
    </row>
    <row r="1082" ht="13.5" customHeight="1" spans="1:15">
      <c r="A1082" s="109"/>
      <c r="B1082" s="110" t="s">
        <v>494</v>
      </c>
      <c r="C1082" s="109"/>
      <c r="D1082" s="109"/>
      <c r="E1082" s="110" t="s">
        <v>495</v>
      </c>
      <c r="F1082" s="109"/>
      <c r="G1082" s="111">
        <v>199674.72</v>
      </c>
      <c r="H1082" s="112">
        <v>0</v>
      </c>
      <c r="I1082" s="112">
        <v>0</v>
      </c>
      <c r="J1082" s="112">
        <v>0</v>
      </c>
      <c r="K1082" s="112">
        <v>199674.72</v>
      </c>
      <c r="L1082" s="112">
        <v>0</v>
      </c>
      <c r="M1082" s="112">
        <v>0</v>
      </c>
      <c r="N1082" s="112">
        <v>0</v>
      </c>
      <c r="O1082" s="112">
        <v>0</v>
      </c>
    </row>
    <row r="1083" ht="13.5" customHeight="1" spans="1:15">
      <c r="A1083" s="110" t="s">
        <v>344</v>
      </c>
      <c r="B1083" s="110" t="s">
        <v>494</v>
      </c>
      <c r="C1083" s="110" t="s">
        <v>496</v>
      </c>
      <c r="D1083" s="109"/>
      <c r="E1083" s="110" t="s">
        <v>497</v>
      </c>
      <c r="F1083" s="110" t="s">
        <v>1287</v>
      </c>
      <c r="G1083" s="111">
        <v>66558.24</v>
      </c>
      <c r="H1083" s="112">
        <v>0</v>
      </c>
      <c r="I1083" s="112">
        <v>0</v>
      </c>
      <c r="J1083" s="112">
        <v>0</v>
      </c>
      <c r="K1083" s="112">
        <v>66558.24</v>
      </c>
      <c r="L1083" s="112">
        <v>0</v>
      </c>
      <c r="M1083" s="112">
        <v>0</v>
      </c>
      <c r="N1083" s="112">
        <v>0</v>
      </c>
      <c r="O1083" s="112">
        <v>0</v>
      </c>
    </row>
    <row r="1084" ht="13.5" customHeight="1" spans="1:15">
      <c r="A1084" s="110" t="s">
        <v>344</v>
      </c>
      <c r="B1084" s="110" t="s">
        <v>494</v>
      </c>
      <c r="C1084" s="110" t="s">
        <v>498</v>
      </c>
      <c r="D1084" s="109"/>
      <c r="E1084" s="110" t="s">
        <v>371</v>
      </c>
      <c r="F1084" s="110" t="s">
        <v>1288</v>
      </c>
      <c r="G1084" s="111">
        <v>133116.48</v>
      </c>
      <c r="H1084" s="112">
        <v>0</v>
      </c>
      <c r="I1084" s="112">
        <v>0</v>
      </c>
      <c r="J1084" s="112">
        <v>0</v>
      </c>
      <c r="K1084" s="112">
        <v>133116.48</v>
      </c>
      <c r="L1084" s="112">
        <v>0</v>
      </c>
      <c r="M1084" s="112">
        <v>0</v>
      </c>
      <c r="N1084" s="112">
        <v>0</v>
      </c>
      <c r="O1084" s="112">
        <v>0</v>
      </c>
    </row>
    <row r="1085" ht="13.5" customHeight="1" spans="1:15">
      <c r="A1085" s="110" t="s">
        <v>506</v>
      </c>
      <c r="B1085" s="109"/>
      <c r="C1085" s="109"/>
      <c r="D1085" s="109"/>
      <c r="E1085" s="110" t="s">
        <v>507</v>
      </c>
      <c r="F1085" s="109"/>
      <c r="G1085" s="111">
        <v>13974513</v>
      </c>
      <c r="H1085" s="112">
        <v>5157078</v>
      </c>
      <c r="I1085" s="112">
        <v>6588900</v>
      </c>
      <c r="J1085" s="112">
        <v>0</v>
      </c>
      <c r="K1085" s="112">
        <v>0</v>
      </c>
      <c r="L1085" s="112">
        <v>0</v>
      </c>
      <c r="M1085" s="112">
        <v>0</v>
      </c>
      <c r="N1085" s="112">
        <v>325392</v>
      </c>
      <c r="O1085" s="112">
        <v>1903143</v>
      </c>
    </row>
    <row r="1086" ht="13.5" customHeight="1" spans="1:15">
      <c r="A1086" s="109"/>
      <c r="B1086" s="110" t="s">
        <v>511</v>
      </c>
      <c r="C1086" s="109"/>
      <c r="D1086" s="109"/>
      <c r="E1086" s="110" t="s">
        <v>512</v>
      </c>
      <c r="F1086" s="109"/>
      <c r="G1086" s="111">
        <v>13974513</v>
      </c>
      <c r="H1086" s="112">
        <v>5157078</v>
      </c>
      <c r="I1086" s="112">
        <v>6588900</v>
      </c>
      <c r="J1086" s="112">
        <v>0</v>
      </c>
      <c r="K1086" s="112">
        <v>0</v>
      </c>
      <c r="L1086" s="112">
        <v>0</v>
      </c>
      <c r="M1086" s="112">
        <v>0</v>
      </c>
      <c r="N1086" s="112">
        <v>325392</v>
      </c>
      <c r="O1086" s="112">
        <v>1903143</v>
      </c>
    </row>
    <row r="1087" ht="13.5" customHeight="1" spans="1:15">
      <c r="A1087" s="110" t="s">
        <v>506</v>
      </c>
      <c r="B1087" s="110" t="s">
        <v>511</v>
      </c>
      <c r="C1087" s="110" t="s">
        <v>513</v>
      </c>
      <c r="D1087" s="109"/>
      <c r="E1087" s="110" t="s">
        <v>514</v>
      </c>
      <c r="F1087" s="110" t="s">
        <v>1283</v>
      </c>
      <c r="G1087" s="111">
        <v>5724</v>
      </c>
      <c r="H1087" s="112">
        <v>0</v>
      </c>
      <c r="I1087" s="112">
        <v>0</v>
      </c>
      <c r="J1087" s="112">
        <v>0</v>
      </c>
      <c r="K1087" s="112">
        <v>0</v>
      </c>
      <c r="L1087" s="112">
        <v>0</v>
      </c>
      <c r="M1087" s="112">
        <v>0</v>
      </c>
      <c r="N1087" s="112">
        <v>0</v>
      </c>
      <c r="O1087" s="112">
        <v>5724</v>
      </c>
    </row>
    <row r="1088" ht="13.5" customHeight="1" spans="1:15">
      <c r="A1088" s="110" t="s">
        <v>506</v>
      </c>
      <c r="B1088" s="110" t="s">
        <v>511</v>
      </c>
      <c r="C1088" s="110" t="s">
        <v>513</v>
      </c>
      <c r="D1088" s="109"/>
      <c r="E1088" s="110" t="s">
        <v>514</v>
      </c>
      <c r="F1088" s="110" t="s">
        <v>1291</v>
      </c>
      <c r="G1088" s="111">
        <v>13311642</v>
      </c>
      <c r="H1088" s="112">
        <v>5157078</v>
      </c>
      <c r="I1088" s="112">
        <v>6588900</v>
      </c>
      <c r="J1088" s="112">
        <v>0</v>
      </c>
      <c r="K1088" s="112">
        <v>0</v>
      </c>
      <c r="L1088" s="112">
        <v>0</v>
      </c>
      <c r="M1088" s="112">
        <v>0</v>
      </c>
      <c r="N1088" s="112">
        <v>325392</v>
      </c>
      <c r="O1088" s="112">
        <v>1240272</v>
      </c>
    </row>
    <row r="1089" ht="13.5" customHeight="1" spans="1:15">
      <c r="A1089" s="110" t="s">
        <v>506</v>
      </c>
      <c r="B1089" s="110" t="s">
        <v>511</v>
      </c>
      <c r="C1089" s="110" t="s">
        <v>513</v>
      </c>
      <c r="D1089" s="109"/>
      <c r="E1089" s="110" t="s">
        <v>514</v>
      </c>
      <c r="F1089" s="110" t="s">
        <v>1303</v>
      </c>
      <c r="G1089" s="111">
        <v>657147</v>
      </c>
      <c r="H1089" s="112">
        <v>0</v>
      </c>
      <c r="I1089" s="112">
        <v>0</v>
      </c>
      <c r="J1089" s="112">
        <v>0</v>
      </c>
      <c r="K1089" s="112">
        <v>0</v>
      </c>
      <c r="L1089" s="112">
        <v>0</v>
      </c>
      <c r="M1089" s="112">
        <v>0</v>
      </c>
      <c r="N1089" s="112">
        <v>0</v>
      </c>
      <c r="O1089" s="112">
        <v>657147</v>
      </c>
    </row>
    <row r="1090" ht="13.5" customHeight="1" spans="1:15">
      <c r="A1090" s="109"/>
      <c r="B1090" s="109"/>
      <c r="C1090" s="109"/>
      <c r="D1090" s="110" t="s">
        <v>930</v>
      </c>
      <c r="E1090" s="110" t="s">
        <v>482</v>
      </c>
      <c r="F1090" s="109"/>
      <c r="G1090" s="111">
        <v>1268945.16</v>
      </c>
      <c r="H1090" s="112">
        <v>408480</v>
      </c>
      <c r="I1090" s="112">
        <v>297636</v>
      </c>
      <c r="J1090" s="112">
        <v>0</v>
      </c>
      <c r="K1090" s="112">
        <v>215693.16</v>
      </c>
      <c r="L1090" s="112">
        <v>0</v>
      </c>
      <c r="M1090" s="112">
        <v>0</v>
      </c>
      <c r="N1090" s="112">
        <v>297108</v>
      </c>
      <c r="O1090" s="112">
        <v>50028</v>
      </c>
    </row>
    <row r="1091" ht="13.5" customHeight="1" spans="1:15">
      <c r="A1091" s="110" t="s">
        <v>344</v>
      </c>
      <c r="B1091" s="109"/>
      <c r="C1091" s="109"/>
      <c r="D1091" s="109"/>
      <c r="E1091" s="110" t="s">
        <v>345</v>
      </c>
      <c r="F1091" s="109"/>
      <c r="G1091" s="111">
        <v>215693.16</v>
      </c>
      <c r="H1091" s="112">
        <v>0</v>
      </c>
      <c r="I1091" s="112">
        <v>0</v>
      </c>
      <c r="J1091" s="112">
        <v>0</v>
      </c>
      <c r="K1091" s="112">
        <v>215693.16</v>
      </c>
      <c r="L1091" s="112">
        <v>0</v>
      </c>
      <c r="M1091" s="112">
        <v>0</v>
      </c>
      <c r="N1091" s="112">
        <v>0</v>
      </c>
      <c r="O1091" s="112">
        <v>0</v>
      </c>
    </row>
    <row r="1092" ht="13.5" customHeight="1" spans="1:15">
      <c r="A1092" s="109"/>
      <c r="B1092" s="110" t="s">
        <v>460</v>
      </c>
      <c r="C1092" s="109"/>
      <c r="D1092" s="109"/>
      <c r="E1092" s="110" t="s">
        <v>369</v>
      </c>
      <c r="F1092" s="109"/>
      <c r="G1092" s="111">
        <v>200644.8</v>
      </c>
      <c r="H1092" s="112">
        <v>0</v>
      </c>
      <c r="I1092" s="112">
        <v>0</v>
      </c>
      <c r="J1092" s="112">
        <v>0</v>
      </c>
      <c r="K1092" s="112">
        <v>200644.8</v>
      </c>
      <c r="L1092" s="112">
        <v>0</v>
      </c>
      <c r="M1092" s="112">
        <v>0</v>
      </c>
      <c r="N1092" s="112">
        <v>0</v>
      </c>
      <c r="O1092" s="112">
        <v>0</v>
      </c>
    </row>
    <row r="1093" ht="13.5" customHeight="1" spans="1:15">
      <c r="A1093" s="110" t="s">
        <v>344</v>
      </c>
      <c r="B1093" s="110" t="s">
        <v>460</v>
      </c>
      <c r="C1093" s="110" t="s">
        <v>463</v>
      </c>
      <c r="D1093" s="109"/>
      <c r="E1093" s="110" t="s">
        <v>464</v>
      </c>
      <c r="F1093" s="110" t="s">
        <v>1286</v>
      </c>
      <c r="G1093" s="111">
        <v>200644.8</v>
      </c>
      <c r="H1093" s="112">
        <v>0</v>
      </c>
      <c r="I1093" s="112">
        <v>0</v>
      </c>
      <c r="J1093" s="112">
        <v>0</v>
      </c>
      <c r="K1093" s="112">
        <v>200644.8</v>
      </c>
      <c r="L1093" s="112">
        <v>0</v>
      </c>
      <c r="M1093" s="112">
        <v>0</v>
      </c>
      <c r="N1093" s="112">
        <v>0</v>
      </c>
      <c r="O1093" s="112">
        <v>0</v>
      </c>
    </row>
    <row r="1094" ht="13.5" customHeight="1" spans="1:15">
      <c r="A1094" s="109"/>
      <c r="B1094" s="110" t="s">
        <v>494</v>
      </c>
      <c r="C1094" s="109"/>
      <c r="D1094" s="109"/>
      <c r="E1094" s="110" t="s">
        <v>495</v>
      </c>
      <c r="F1094" s="109"/>
      <c r="G1094" s="111">
        <v>15048.36</v>
      </c>
      <c r="H1094" s="112">
        <v>0</v>
      </c>
      <c r="I1094" s="112">
        <v>0</v>
      </c>
      <c r="J1094" s="112">
        <v>0</v>
      </c>
      <c r="K1094" s="112">
        <v>15048.36</v>
      </c>
      <c r="L1094" s="112">
        <v>0</v>
      </c>
      <c r="M1094" s="112">
        <v>0</v>
      </c>
      <c r="N1094" s="112">
        <v>0</v>
      </c>
      <c r="O1094" s="112">
        <v>0</v>
      </c>
    </row>
    <row r="1095" ht="13.5" customHeight="1" spans="1:15">
      <c r="A1095" s="110" t="s">
        <v>344</v>
      </c>
      <c r="B1095" s="110" t="s">
        <v>494</v>
      </c>
      <c r="C1095" s="110" t="s">
        <v>496</v>
      </c>
      <c r="D1095" s="109"/>
      <c r="E1095" s="110" t="s">
        <v>497</v>
      </c>
      <c r="F1095" s="110" t="s">
        <v>1287</v>
      </c>
      <c r="G1095" s="111">
        <v>5016.12</v>
      </c>
      <c r="H1095" s="112">
        <v>0</v>
      </c>
      <c r="I1095" s="112">
        <v>0</v>
      </c>
      <c r="J1095" s="112">
        <v>0</v>
      </c>
      <c r="K1095" s="112">
        <v>5016.12</v>
      </c>
      <c r="L1095" s="112">
        <v>0</v>
      </c>
      <c r="M1095" s="112">
        <v>0</v>
      </c>
      <c r="N1095" s="112">
        <v>0</v>
      </c>
      <c r="O1095" s="112">
        <v>0</v>
      </c>
    </row>
    <row r="1096" ht="13.5" customHeight="1" spans="1:15">
      <c r="A1096" s="110" t="s">
        <v>344</v>
      </c>
      <c r="B1096" s="110" t="s">
        <v>494</v>
      </c>
      <c r="C1096" s="110" t="s">
        <v>498</v>
      </c>
      <c r="D1096" s="109"/>
      <c r="E1096" s="110" t="s">
        <v>371</v>
      </c>
      <c r="F1096" s="110" t="s">
        <v>1288</v>
      </c>
      <c r="G1096" s="111">
        <v>10032.24</v>
      </c>
      <c r="H1096" s="112">
        <v>0</v>
      </c>
      <c r="I1096" s="112">
        <v>0</v>
      </c>
      <c r="J1096" s="112">
        <v>0</v>
      </c>
      <c r="K1096" s="112">
        <v>10032.24</v>
      </c>
      <c r="L1096" s="112">
        <v>0</v>
      </c>
      <c r="M1096" s="112">
        <v>0</v>
      </c>
      <c r="N1096" s="112">
        <v>0</v>
      </c>
      <c r="O1096" s="112">
        <v>0</v>
      </c>
    </row>
    <row r="1097" ht="13.5" customHeight="1" spans="1:15">
      <c r="A1097" s="110" t="s">
        <v>506</v>
      </c>
      <c r="B1097" s="109"/>
      <c r="C1097" s="109"/>
      <c r="D1097" s="109"/>
      <c r="E1097" s="110" t="s">
        <v>507</v>
      </c>
      <c r="F1097" s="109"/>
      <c r="G1097" s="111">
        <v>1053252</v>
      </c>
      <c r="H1097" s="112">
        <v>408480</v>
      </c>
      <c r="I1097" s="112">
        <v>297636</v>
      </c>
      <c r="J1097" s="112">
        <v>0</v>
      </c>
      <c r="K1097" s="112">
        <v>0</v>
      </c>
      <c r="L1097" s="112">
        <v>0</v>
      </c>
      <c r="M1097" s="112">
        <v>0</v>
      </c>
      <c r="N1097" s="112">
        <v>297108</v>
      </c>
      <c r="O1097" s="112">
        <v>50028</v>
      </c>
    </row>
    <row r="1098" ht="13.5" customHeight="1" spans="1:15">
      <c r="A1098" s="109"/>
      <c r="B1098" s="110" t="s">
        <v>546</v>
      </c>
      <c r="C1098" s="109"/>
      <c r="D1098" s="109"/>
      <c r="E1098" s="110" t="s">
        <v>547</v>
      </c>
      <c r="F1098" s="109"/>
      <c r="G1098" s="111">
        <v>1053252</v>
      </c>
      <c r="H1098" s="112">
        <v>408480</v>
      </c>
      <c r="I1098" s="112">
        <v>297636</v>
      </c>
      <c r="J1098" s="112">
        <v>0</v>
      </c>
      <c r="K1098" s="112">
        <v>0</v>
      </c>
      <c r="L1098" s="112">
        <v>0</v>
      </c>
      <c r="M1098" s="112">
        <v>0</v>
      </c>
      <c r="N1098" s="112">
        <v>297108</v>
      </c>
      <c r="O1098" s="112">
        <v>50028</v>
      </c>
    </row>
    <row r="1099" ht="13.5" customHeight="1" spans="1:15">
      <c r="A1099" s="110" t="s">
        <v>506</v>
      </c>
      <c r="B1099" s="110" t="s">
        <v>546</v>
      </c>
      <c r="C1099" s="110" t="s">
        <v>550</v>
      </c>
      <c r="D1099" s="109"/>
      <c r="E1099" s="110" t="s">
        <v>551</v>
      </c>
      <c r="F1099" s="110" t="s">
        <v>1283</v>
      </c>
      <c r="G1099" s="111">
        <v>432</v>
      </c>
      <c r="H1099" s="112">
        <v>0</v>
      </c>
      <c r="I1099" s="112">
        <v>0</v>
      </c>
      <c r="J1099" s="112">
        <v>0</v>
      </c>
      <c r="K1099" s="112">
        <v>0</v>
      </c>
      <c r="L1099" s="112">
        <v>0</v>
      </c>
      <c r="M1099" s="112">
        <v>0</v>
      </c>
      <c r="N1099" s="112">
        <v>0</v>
      </c>
      <c r="O1099" s="112">
        <v>432</v>
      </c>
    </row>
    <row r="1100" ht="13.5" customHeight="1" spans="1:15">
      <c r="A1100" s="110" t="s">
        <v>506</v>
      </c>
      <c r="B1100" s="110" t="s">
        <v>546</v>
      </c>
      <c r="C1100" s="110" t="s">
        <v>550</v>
      </c>
      <c r="D1100" s="109"/>
      <c r="E1100" s="110" t="s">
        <v>551</v>
      </c>
      <c r="F1100" s="110" t="s">
        <v>1291</v>
      </c>
      <c r="G1100" s="111">
        <v>1003224</v>
      </c>
      <c r="H1100" s="112">
        <v>408480</v>
      </c>
      <c r="I1100" s="112">
        <v>297636</v>
      </c>
      <c r="J1100" s="112">
        <v>0</v>
      </c>
      <c r="K1100" s="112">
        <v>0</v>
      </c>
      <c r="L1100" s="112">
        <v>0</v>
      </c>
      <c r="M1100" s="112">
        <v>0</v>
      </c>
      <c r="N1100" s="112">
        <v>297108</v>
      </c>
      <c r="O1100" s="112">
        <v>0</v>
      </c>
    </row>
    <row r="1101" ht="13.5" customHeight="1" spans="1:15">
      <c r="A1101" s="110" t="s">
        <v>506</v>
      </c>
      <c r="B1101" s="110" t="s">
        <v>546</v>
      </c>
      <c r="C1101" s="110" t="s">
        <v>550</v>
      </c>
      <c r="D1101" s="109"/>
      <c r="E1101" s="110" t="s">
        <v>551</v>
      </c>
      <c r="F1101" s="110" t="s">
        <v>1303</v>
      </c>
      <c r="G1101" s="111">
        <v>49596</v>
      </c>
      <c r="H1101" s="112">
        <v>0</v>
      </c>
      <c r="I1101" s="112">
        <v>0</v>
      </c>
      <c r="J1101" s="112">
        <v>0</v>
      </c>
      <c r="K1101" s="112">
        <v>0</v>
      </c>
      <c r="L1101" s="112">
        <v>0</v>
      </c>
      <c r="M1101" s="112">
        <v>0</v>
      </c>
      <c r="N1101" s="112">
        <v>0</v>
      </c>
      <c r="O1101" s="112">
        <v>49596</v>
      </c>
    </row>
    <row r="1102" ht="13.5" customHeight="1" spans="1:15">
      <c r="A1102" s="109"/>
      <c r="B1102" s="109"/>
      <c r="C1102" s="109"/>
      <c r="D1102" s="110" t="s">
        <v>932</v>
      </c>
      <c r="E1102" s="110" t="s">
        <v>483</v>
      </c>
      <c r="F1102" s="109"/>
      <c r="G1102" s="111">
        <v>1918328.82</v>
      </c>
      <c r="H1102" s="112">
        <v>490872</v>
      </c>
      <c r="I1102" s="112">
        <v>458144.4</v>
      </c>
      <c r="J1102" s="112">
        <v>0</v>
      </c>
      <c r="K1102" s="112">
        <v>315918.42</v>
      </c>
      <c r="L1102" s="112">
        <v>0</v>
      </c>
      <c r="M1102" s="112">
        <v>0</v>
      </c>
      <c r="N1102" s="112">
        <v>578352</v>
      </c>
      <c r="O1102" s="112">
        <v>75042</v>
      </c>
    </row>
    <row r="1103" ht="13.5" customHeight="1" spans="1:15">
      <c r="A1103" s="110" t="s">
        <v>344</v>
      </c>
      <c r="B1103" s="109"/>
      <c r="C1103" s="109"/>
      <c r="D1103" s="109"/>
      <c r="E1103" s="110" t="s">
        <v>345</v>
      </c>
      <c r="F1103" s="109"/>
      <c r="G1103" s="111">
        <v>315918.42</v>
      </c>
      <c r="H1103" s="112">
        <v>0</v>
      </c>
      <c r="I1103" s="112">
        <v>0</v>
      </c>
      <c r="J1103" s="112">
        <v>0</v>
      </c>
      <c r="K1103" s="112">
        <v>315918.42</v>
      </c>
      <c r="L1103" s="112">
        <v>0</v>
      </c>
      <c r="M1103" s="112">
        <v>0</v>
      </c>
      <c r="N1103" s="112">
        <v>0</v>
      </c>
      <c r="O1103" s="112">
        <v>0</v>
      </c>
    </row>
    <row r="1104" ht="13.5" customHeight="1" spans="1:15">
      <c r="A1104" s="109"/>
      <c r="B1104" s="110" t="s">
        <v>460</v>
      </c>
      <c r="C1104" s="109"/>
      <c r="D1104" s="109"/>
      <c r="E1104" s="110" t="s">
        <v>369</v>
      </c>
      <c r="F1104" s="109"/>
      <c r="G1104" s="111">
        <v>293877.6</v>
      </c>
      <c r="H1104" s="112">
        <v>0</v>
      </c>
      <c r="I1104" s="112">
        <v>0</v>
      </c>
      <c r="J1104" s="112">
        <v>0</v>
      </c>
      <c r="K1104" s="112">
        <v>293877.6</v>
      </c>
      <c r="L1104" s="112">
        <v>0</v>
      </c>
      <c r="M1104" s="112">
        <v>0</v>
      </c>
      <c r="N1104" s="112">
        <v>0</v>
      </c>
      <c r="O1104" s="112">
        <v>0</v>
      </c>
    </row>
    <row r="1105" ht="13.5" customHeight="1" spans="1:15">
      <c r="A1105" s="110" t="s">
        <v>344</v>
      </c>
      <c r="B1105" s="110" t="s">
        <v>460</v>
      </c>
      <c r="C1105" s="110" t="s">
        <v>463</v>
      </c>
      <c r="D1105" s="109"/>
      <c r="E1105" s="110" t="s">
        <v>464</v>
      </c>
      <c r="F1105" s="110" t="s">
        <v>1286</v>
      </c>
      <c r="G1105" s="111">
        <v>293877.6</v>
      </c>
      <c r="H1105" s="112">
        <v>0</v>
      </c>
      <c r="I1105" s="112">
        <v>0</v>
      </c>
      <c r="J1105" s="112">
        <v>0</v>
      </c>
      <c r="K1105" s="112">
        <v>293877.6</v>
      </c>
      <c r="L1105" s="112">
        <v>0</v>
      </c>
      <c r="M1105" s="112">
        <v>0</v>
      </c>
      <c r="N1105" s="112">
        <v>0</v>
      </c>
      <c r="O1105" s="112">
        <v>0</v>
      </c>
    </row>
    <row r="1106" ht="13.5" customHeight="1" spans="1:15">
      <c r="A1106" s="109"/>
      <c r="B1106" s="110" t="s">
        <v>494</v>
      </c>
      <c r="C1106" s="109"/>
      <c r="D1106" s="109"/>
      <c r="E1106" s="110" t="s">
        <v>495</v>
      </c>
      <c r="F1106" s="109"/>
      <c r="G1106" s="111">
        <v>22040.82</v>
      </c>
      <c r="H1106" s="112">
        <v>0</v>
      </c>
      <c r="I1106" s="112">
        <v>0</v>
      </c>
      <c r="J1106" s="112">
        <v>0</v>
      </c>
      <c r="K1106" s="112">
        <v>22040.82</v>
      </c>
      <c r="L1106" s="112">
        <v>0</v>
      </c>
      <c r="M1106" s="112">
        <v>0</v>
      </c>
      <c r="N1106" s="112">
        <v>0</v>
      </c>
      <c r="O1106" s="112">
        <v>0</v>
      </c>
    </row>
    <row r="1107" ht="13.5" customHeight="1" spans="1:15">
      <c r="A1107" s="110" t="s">
        <v>344</v>
      </c>
      <c r="B1107" s="110" t="s">
        <v>494</v>
      </c>
      <c r="C1107" s="110" t="s">
        <v>496</v>
      </c>
      <c r="D1107" s="109"/>
      <c r="E1107" s="110" t="s">
        <v>497</v>
      </c>
      <c r="F1107" s="110" t="s">
        <v>1287</v>
      </c>
      <c r="G1107" s="111">
        <v>7346.94</v>
      </c>
      <c r="H1107" s="112">
        <v>0</v>
      </c>
      <c r="I1107" s="112">
        <v>0</v>
      </c>
      <c r="J1107" s="112">
        <v>0</v>
      </c>
      <c r="K1107" s="112">
        <v>7346.94</v>
      </c>
      <c r="L1107" s="112">
        <v>0</v>
      </c>
      <c r="M1107" s="112">
        <v>0</v>
      </c>
      <c r="N1107" s="112">
        <v>0</v>
      </c>
      <c r="O1107" s="112">
        <v>0</v>
      </c>
    </row>
    <row r="1108" ht="13.5" customHeight="1" spans="1:15">
      <c r="A1108" s="110" t="s">
        <v>344</v>
      </c>
      <c r="B1108" s="110" t="s">
        <v>494</v>
      </c>
      <c r="C1108" s="110" t="s">
        <v>498</v>
      </c>
      <c r="D1108" s="109"/>
      <c r="E1108" s="110" t="s">
        <v>371</v>
      </c>
      <c r="F1108" s="110" t="s">
        <v>1288</v>
      </c>
      <c r="G1108" s="111">
        <v>14693.88</v>
      </c>
      <c r="H1108" s="112">
        <v>0</v>
      </c>
      <c r="I1108" s="112">
        <v>0</v>
      </c>
      <c r="J1108" s="112">
        <v>0</v>
      </c>
      <c r="K1108" s="112">
        <v>14693.88</v>
      </c>
      <c r="L1108" s="112">
        <v>0</v>
      </c>
      <c r="M1108" s="112">
        <v>0</v>
      </c>
      <c r="N1108" s="112">
        <v>0</v>
      </c>
      <c r="O1108" s="112">
        <v>0</v>
      </c>
    </row>
    <row r="1109" ht="13.5" customHeight="1" spans="1:15">
      <c r="A1109" s="110" t="s">
        <v>506</v>
      </c>
      <c r="B1109" s="109"/>
      <c r="C1109" s="109"/>
      <c r="D1109" s="109"/>
      <c r="E1109" s="110" t="s">
        <v>507</v>
      </c>
      <c r="F1109" s="109"/>
      <c r="G1109" s="111">
        <v>1602410.4</v>
      </c>
      <c r="H1109" s="112">
        <v>490872</v>
      </c>
      <c r="I1109" s="112">
        <v>458144.4</v>
      </c>
      <c r="J1109" s="112">
        <v>0</v>
      </c>
      <c r="K1109" s="112">
        <v>0</v>
      </c>
      <c r="L1109" s="112">
        <v>0</v>
      </c>
      <c r="M1109" s="112">
        <v>0</v>
      </c>
      <c r="N1109" s="112">
        <v>578352</v>
      </c>
      <c r="O1109" s="112">
        <v>75042</v>
      </c>
    </row>
    <row r="1110" ht="13.5" customHeight="1" spans="1:15">
      <c r="A1110" s="109"/>
      <c r="B1110" s="110" t="s">
        <v>515</v>
      </c>
      <c r="C1110" s="109"/>
      <c r="D1110" s="109"/>
      <c r="E1110" s="110" t="s">
        <v>516</v>
      </c>
      <c r="F1110" s="109"/>
      <c r="G1110" s="111">
        <v>1602410.4</v>
      </c>
      <c r="H1110" s="112">
        <v>490872</v>
      </c>
      <c r="I1110" s="112">
        <v>458144.4</v>
      </c>
      <c r="J1110" s="112">
        <v>0</v>
      </c>
      <c r="K1110" s="112">
        <v>0</v>
      </c>
      <c r="L1110" s="112">
        <v>0</v>
      </c>
      <c r="M1110" s="112">
        <v>0</v>
      </c>
      <c r="N1110" s="112">
        <v>578352</v>
      </c>
      <c r="O1110" s="112">
        <v>75042</v>
      </c>
    </row>
    <row r="1111" ht="13.5" customHeight="1" spans="1:15">
      <c r="A1111" s="110" t="s">
        <v>506</v>
      </c>
      <c r="B1111" s="110" t="s">
        <v>515</v>
      </c>
      <c r="C1111" s="110" t="s">
        <v>517</v>
      </c>
      <c r="D1111" s="109"/>
      <c r="E1111" s="110" t="s">
        <v>518</v>
      </c>
      <c r="F1111" s="110" t="s">
        <v>1283</v>
      </c>
      <c r="G1111" s="111">
        <v>648</v>
      </c>
      <c r="H1111" s="112">
        <v>0</v>
      </c>
      <c r="I1111" s="112">
        <v>0</v>
      </c>
      <c r="J1111" s="112">
        <v>0</v>
      </c>
      <c r="K1111" s="112">
        <v>0</v>
      </c>
      <c r="L1111" s="112">
        <v>0</v>
      </c>
      <c r="M1111" s="112">
        <v>0</v>
      </c>
      <c r="N1111" s="112">
        <v>0</v>
      </c>
      <c r="O1111" s="112">
        <v>648</v>
      </c>
    </row>
    <row r="1112" ht="13.5" customHeight="1" spans="1:15">
      <c r="A1112" s="110" t="s">
        <v>506</v>
      </c>
      <c r="B1112" s="110" t="s">
        <v>515</v>
      </c>
      <c r="C1112" s="110" t="s">
        <v>517</v>
      </c>
      <c r="D1112" s="109"/>
      <c r="E1112" s="110" t="s">
        <v>518</v>
      </c>
      <c r="F1112" s="110" t="s">
        <v>1291</v>
      </c>
      <c r="G1112" s="111">
        <v>1527368.4</v>
      </c>
      <c r="H1112" s="112">
        <v>490872</v>
      </c>
      <c r="I1112" s="112">
        <v>458144.4</v>
      </c>
      <c r="J1112" s="112">
        <v>0</v>
      </c>
      <c r="K1112" s="112">
        <v>0</v>
      </c>
      <c r="L1112" s="112">
        <v>0</v>
      </c>
      <c r="M1112" s="112">
        <v>0</v>
      </c>
      <c r="N1112" s="112">
        <v>578352</v>
      </c>
      <c r="O1112" s="112">
        <v>0</v>
      </c>
    </row>
    <row r="1113" ht="13.5" customHeight="1" spans="1:15">
      <c r="A1113" s="110" t="s">
        <v>506</v>
      </c>
      <c r="B1113" s="110" t="s">
        <v>515</v>
      </c>
      <c r="C1113" s="110" t="s">
        <v>517</v>
      </c>
      <c r="D1113" s="109"/>
      <c r="E1113" s="110" t="s">
        <v>518</v>
      </c>
      <c r="F1113" s="110" t="s">
        <v>1303</v>
      </c>
      <c r="G1113" s="111">
        <v>74394</v>
      </c>
      <c r="H1113" s="112">
        <v>0</v>
      </c>
      <c r="I1113" s="112">
        <v>0</v>
      </c>
      <c r="J1113" s="112">
        <v>0</v>
      </c>
      <c r="K1113" s="112">
        <v>0</v>
      </c>
      <c r="L1113" s="112">
        <v>0</v>
      </c>
      <c r="M1113" s="112">
        <v>0</v>
      </c>
      <c r="N1113" s="112">
        <v>0</v>
      </c>
      <c r="O1113" s="112">
        <v>74394</v>
      </c>
    </row>
    <row r="1114" ht="13.5" customHeight="1" spans="1:15">
      <c r="A1114" s="109"/>
      <c r="B1114" s="109"/>
      <c r="C1114" s="109"/>
      <c r="D1114" s="110" t="s">
        <v>933</v>
      </c>
      <c r="E1114" s="110" t="s">
        <v>484</v>
      </c>
      <c r="F1114" s="109"/>
      <c r="G1114" s="111">
        <v>794708.69</v>
      </c>
      <c r="H1114" s="112">
        <v>255546</v>
      </c>
      <c r="I1114" s="112">
        <v>179256</v>
      </c>
      <c r="J1114" s="112">
        <v>0</v>
      </c>
      <c r="K1114" s="112">
        <v>17549.69</v>
      </c>
      <c r="L1114" s="112">
        <v>0</v>
      </c>
      <c r="M1114" s="112">
        <v>0</v>
      </c>
      <c r="N1114" s="112">
        <v>304836</v>
      </c>
      <c r="O1114" s="112">
        <v>37521</v>
      </c>
    </row>
    <row r="1115" ht="13.5" customHeight="1" spans="1:15">
      <c r="A1115" s="110" t="s">
        <v>344</v>
      </c>
      <c r="B1115" s="109"/>
      <c r="C1115" s="109"/>
      <c r="D1115" s="109"/>
      <c r="E1115" s="110" t="s">
        <v>345</v>
      </c>
      <c r="F1115" s="109"/>
      <c r="G1115" s="111">
        <v>17549.69</v>
      </c>
      <c r="H1115" s="112">
        <v>0</v>
      </c>
      <c r="I1115" s="112">
        <v>0</v>
      </c>
      <c r="J1115" s="112">
        <v>0</v>
      </c>
      <c r="K1115" s="112">
        <v>17549.69</v>
      </c>
      <c r="L1115" s="112">
        <v>0</v>
      </c>
      <c r="M1115" s="112">
        <v>0</v>
      </c>
      <c r="N1115" s="112">
        <v>0</v>
      </c>
      <c r="O1115" s="112">
        <v>0</v>
      </c>
    </row>
    <row r="1116" ht="13.5" customHeight="1" spans="1:15">
      <c r="A1116" s="109"/>
      <c r="B1116" s="110" t="s">
        <v>460</v>
      </c>
      <c r="C1116" s="109"/>
      <c r="D1116" s="109"/>
      <c r="E1116" s="110" t="s">
        <v>369</v>
      </c>
      <c r="F1116" s="109"/>
      <c r="G1116" s="111">
        <v>12327.3</v>
      </c>
      <c r="H1116" s="112">
        <v>0</v>
      </c>
      <c r="I1116" s="112">
        <v>0</v>
      </c>
      <c r="J1116" s="112">
        <v>0</v>
      </c>
      <c r="K1116" s="112">
        <v>12327.3</v>
      </c>
      <c r="L1116" s="112">
        <v>0</v>
      </c>
      <c r="M1116" s="112">
        <v>0</v>
      </c>
      <c r="N1116" s="112">
        <v>0</v>
      </c>
      <c r="O1116" s="112">
        <v>0</v>
      </c>
    </row>
    <row r="1117" ht="13.5" customHeight="1" spans="1:15">
      <c r="A1117" s="110" t="s">
        <v>344</v>
      </c>
      <c r="B1117" s="110" t="s">
        <v>460</v>
      </c>
      <c r="C1117" s="110" t="s">
        <v>463</v>
      </c>
      <c r="D1117" s="109"/>
      <c r="E1117" s="110" t="s">
        <v>464</v>
      </c>
      <c r="F1117" s="110" t="s">
        <v>1286</v>
      </c>
      <c r="G1117" s="111">
        <v>12327.3</v>
      </c>
      <c r="H1117" s="112">
        <v>0</v>
      </c>
      <c r="I1117" s="112">
        <v>0</v>
      </c>
      <c r="J1117" s="112">
        <v>0</v>
      </c>
      <c r="K1117" s="112">
        <v>12327.3</v>
      </c>
      <c r="L1117" s="112">
        <v>0</v>
      </c>
      <c r="M1117" s="112">
        <v>0</v>
      </c>
      <c r="N1117" s="112">
        <v>0</v>
      </c>
      <c r="O1117" s="112">
        <v>0</v>
      </c>
    </row>
    <row r="1118" ht="13.5" customHeight="1" spans="1:15">
      <c r="A1118" s="109"/>
      <c r="B1118" s="110" t="s">
        <v>494</v>
      </c>
      <c r="C1118" s="109"/>
      <c r="D1118" s="109"/>
      <c r="E1118" s="110" t="s">
        <v>495</v>
      </c>
      <c r="F1118" s="109"/>
      <c r="G1118" s="111">
        <v>5222.39</v>
      </c>
      <c r="H1118" s="112">
        <v>0</v>
      </c>
      <c r="I1118" s="112">
        <v>0</v>
      </c>
      <c r="J1118" s="112">
        <v>0</v>
      </c>
      <c r="K1118" s="112">
        <v>5222.39</v>
      </c>
      <c r="L1118" s="112">
        <v>0</v>
      </c>
      <c r="M1118" s="112">
        <v>0</v>
      </c>
      <c r="N1118" s="112">
        <v>0</v>
      </c>
      <c r="O1118" s="112">
        <v>0</v>
      </c>
    </row>
    <row r="1119" ht="13.5" customHeight="1" spans="1:15">
      <c r="A1119" s="110" t="s">
        <v>344</v>
      </c>
      <c r="B1119" s="110" t="s">
        <v>494</v>
      </c>
      <c r="C1119" s="110" t="s">
        <v>496</v>
      </c>
      <c r="D1119" s="109"/>
      <c r="E1119" s="110" t="s">
        <v>497</v>
      </c>
      <c r="F1119" s="110" t="s">
        <v>1287</v>
      </c>
      <c r="G1119" s="111">
        <v>3698.19</v>
      </c>
      <c r="H1119" s="112">
        <v>0</v>
      </c>
      <c r="I1119" s="112">
        <v>0</v>
      </c>
      <c r="J1119" s="112">
        <v>0</v>
      </c>
      <c r="K1119" s="112">
        <v>3698.19</v>
      </c>
      <c r="L1119" s="112">
        <v>0</v>
      </c>
      <c r="M1119" s="112">
        <v>0</v>
      </c>
      <c r="N1119" s="112">
        <v>0</v>
      </c>
      <c r="O1119" s="112">
        <v>0</v>
      </c>
    </row>
    <row r="1120" ht="13.5" customHeight="1" spans="1:15">
      <c r="A1120" s="110" t="s">
        <v>344</v>
      </c>
      <c r="B1120" s="110" t="s">
        <v>494</v>
      </c>
      <c r="C1120" s="110" t="s">
        <v>498</v>
      </c>
      <c r="D1120" s="109"/>
      <c r="E1120" s="110" t="s">
        <v>371</v>
      </c>
      <c r="F1120" s="110" t="s">
        <v>1288</v>
      </c>
      <c r="G1120" s="111">
        <v>1524.2</v>
      </c>
      <c r="H1120" s="112">
        <v>0</v>
      </c>
      <c r="I1120" s="112">
        <v>0</v>
      </c>
      <c r="J1120" s="112">
        <v>0</v>
      </c>
      <c r="K1120" s="112">
        <v>1524.2</v>
      </c>
      <c r="L1120" s="112">
        <v>0</v>
      </c>
      <c r="M1120" s="112">
        <v>0</v>
      </c>
      <c r="N1120" s="112">
        <v>0</v>
      </c>
      <c r="O1120" s="112">
        <v>0</v>
      </c>
    </row>
    <row r="1121" ht="13.5" customHeight="1" spans="1:15">
      <c r="A1121" s="110" t="s">
        <v>506</v>
      </c>
      <c r="B1121" s="109"/>
      <c r="C1121" s="109"/>
      <c r="D1121" s="109"/>
      <c r="E1121" s="110" t="s">
        <v>507</v>
      </c>
      <c r="F1121" s="109"/>
      <c r="G1121" s="111">
        <v>777159</v>
      </c>
      <c r="H1121" s="112">
        <v>255546</v>
      </c>
      <c r="I1121" s="112">
        <v>179256</v>
      </c>
      <c r="J1121" s="112">
        <v>0</v>
      </c>
      <c r="K1121" s="112">
        <v>0</v>
      </c>
      <c r="L1121" s="112">
        <v>0</v>
      </c>
      <c r="M1121" s="112">
        <v>0</v>
      </c>
      <c r="N1121" s="112">
        <v>304836</v>
      </c>
      <c r="O1121" s="112">
        <v>37521</v>
      </c>
    </row>
    <row r="1122" ht="13.5" customHeight="1" spans="1:15">
      <c r="A1122" s="109"/>
      <c r="B1122" s="110" t="s">
        <v>515</v>
      </c>
      <c r="C1122" s="109"/>
      <c r="D1122" s="109"/>
      <c r="E1122" s="110" t="s">
        <v>516</v>
      </c>
      <c r="F1122" s="109"/>
      <c r="G1122" s="111">
        <v>777159</v>
      </c>
      <c r="H1122" s="112">
        <v>255546</v>
      </c>
      <c r="I1122" s="112">
        <v>179256</v>
      </c>
      <c r="J1122" s="112">
        <v>0</v>
      </c>
      <c r="K1122" s="112">
        <v>0</v>
      </c>
      <c r="L1122" s="112">
        <v>0</v>
      </c>
      <c r="M1122" s="112">
        <v>0</v>
      </c>
      <c r="N1122" s="112">
        <v>304836</v>
      </c>
      <c r="O1122" s="112">
        <v>37521</v>
      </c>
    </row>
    <row r="1123" ht="13.5" customHeight="1" spans="1:15">
      <c r="A1123" s="110" t="s">
        <v>506</v>
      </c>
      <c r="B1123" s="110" t="s">
        <v>515</v>
      </c>
      <c r="C1123" s="110" t="s">
        <v>517</v>
      </c>
      <c r="D1123" s="109"/>
      <c r="E1123" s="110" t="s">
        <v>518</v>
      </c>
      <c r="F1123" s="110" t="s">
        <v>1283</v>
      </c>
      <c r="G1123" s="111">
        <v>324</v>
      </c>
      <c r="H1123" s="112">
        <v>0</v>
      </c>
      <c r="I1123" s="112">
        <v>0</v>
      </c>
      <c r="J1123" s="112">
        <v>0</v>
      </c>
      <c r="K1123" s="112">
        <v>0</v>
      </c>
      <c r="L1123" s="112">
        <v>0</v>
      </c>
      <c r="M1123" s="112">
        <v>0</v>
      </c>
      <c r="N1123" s="112">
        <v>0</v>
      </c>
      <c r="O1123" s="112">
        <v>324</v>
      </c>
    </row>
    <row r="1124" ht="13.5" customHeight="1" spans="1:15">
      <c r="A1124" s="110" t="s">
        <v>506</v>
      </c>
      <c r="B1124" s="110" t="s">
        <v>515</v>
      </c>
      <c r="C1124" s="110" t="s">
        <v>517</v>
      </c>
      <c r="D1124" s="109"/>
      <c r="E1124" s="110" t="s">
        <v>518</v>
      </c>
      <c r="F1124" s="110" t="s">
        <v>1291</v>
      </c>
      <c r="G1124" s="111">
        <v>739638</v>
      </c>
      <c r="H1124" s="112">
        <v>255546</v>
      </c>
      <c r="I1124" s="112">
        <v>179256</v>
      </c>
      <c r="J1124" s="112">
        <v>0</v>
      </c>
      <c r="K1124" s="112">
        <v>0</v>
      </c>
      <c r="L1124" s="112">
        <v>0</v>
      </c>
      <c r="M1124" s="112">
        <v>0</v>
      </c>
      <c r="N1124" s="112">
        <v>304836</v>
      </c>
      <c r="O1124" s="112">
        <v>0</v>
      </c>
    </row>
    <row r="1125" ht="13.5" customHeight="1" spans="1:15">
      <c r="A1125" s="110" t="s">
        <v>506</v>
      </c>
      <c r="B1125" s="110" t="s">
        <v>515</v>
      </c>
      <c r="C1125" s="110" t="s">
        <v>517</v>
      </c>
      <c r="D1125" s="109"/>
      <c r="E1125" s="110" t="s">
        <v>518</v>
      </c>
      <c r="F1125" s="110" t="s">
        <v>1303</v>
      </c>
      <c r="G1125" s="111">
        <v>37197</v>
      </c>
      <c r="H1125" s="112">
        <v>0</v>
      </c>
      <c r="I1125" s="112">
        <v>0</v>
      </c>
      <c r="J1125" s="112">
        <v>0</v>
      </c>
      <c r="K1125" s="112">
        <v>0</v>
      </c>
      <c r="L1125" s="112">
        <v>0</v>
      </c>
      <c r="M1125" s="112">
        <v>0</v>
      </c>
      <c r="N1125" s="112">
        <v>0</v>
      </c>
      <c r="O1125" s="112">
        <v>37197</v>
      </c>
    </row>
    <row r="1126" ht="13.5" customHeight="1" spans="1:15">
      <c r="A1126" s="109"/>
      <c r="B1126" s="109"/>
      <c r="C1126" s="109"/>
      <c r="D1126" s="110" t="s">
        <v>934</v>
      </c>
      <c r="E1126" s="110" t="s">
        <v>485</v>
      </c>
      <c r="F1126" s="109"/>
      <c r="G1126" s="111">
        <v>1182433.76</v>
      </c>
      <c r="H1126" s="112">
        <v>304626</v>
      </c>
      <c r="I1126" s="112">
        <v>222366</v>
      </c>
      <c r="J1126" s="112">
        <v>0</v>
      </c>
      <c r="K1126" s="112">
        <v>28044.76</v>
      </c>
      <c r="L1126" s="112">
        <v>0</v>
      </c>
      <c r="M1126" s="112">
        <v>0</v>
      </c>
      <c r="N1126" s="112">
        <v>581538</v>
      </c>
      <c r="O1126" s="112">
        <v>45859</v>
      </c>
    </row>
    <row r="1127" ht="13.5" customHeight="1" spans="1:15">
      <c r="A1127" s="110" t="s">
        <v>344</v>
      </c>
      <c r="B1127" s="109"/>
      <c r="C1127" s="109"/>
      <c r="D1127" s="109"/>
      <c r="E1127" s="110" t="s">
        <v>345</v>
      </c>
      <c r="F1127" s="109"/>
      <c r="G1127" s="111">
        <v>28044.76</v>
      </c>
      <c r="H1127" s="112">
        <v>0</v>
      </c>
      <c r="I1127" s="112">
        <v>0</v>
      </c>
      <c r="J1127" s="112">
        <v>0</v>
      </c>
      <c r="K1127" s="112">
        <v>28044.76</v>
      </c>
      <c r="L1127" s="112">
        <v>0</v>
      </c>
      <c r="M1127" s="112">
        <v>0</v>
      </c>
      <c r="N1127" s="112">
        <v>0</v>
      </c>
      <c r="O1127" s="112">
        <v>0</v>
      </c>
    </row>
    <row r="1128" ht="13.5" customHeight="1" spans="1:15">
      <c r="A1128" s="109"/>
      <c r="B1128" s="110" t="s">
        <v>460</v>
      </c>
      <c r="C1128" s="109"/>
      <c r="D1128" s="109"/>
      <c r="E1128" s="110" t="s">
        <v>369</v>
      </c>
      <c r="F1128" s="109"/>
      <c r="G1128" s="111">
        <v>14760.4</v>
      </c>
      <c r="H1128" s="112">
        <v>0</v>
      </c>
      <c r="I1128" s="112">
        <v>0</v>
      </c>
      <c r="J1128" s="112">
        <v>0</v>
      </c>
      <c r="K1128" s="112">
        <v>14760.4</v>
      </c>
      <c r="L1128" s="112">
        <v>0</v>
      </c>
      <c r="M1128" s="112">
        <v>0</v>
      </c>
      <c r="N1128" s="112">
        <v>0</v>
      </c>
      <c r="O1128" s="112">
        <v>0</v>
      </c>
    </row>
    <row r="1129" ht="13.5" customHeight="1" spans="1:15">
      <c r="A1129" s="110" t="s">
        <v>344</v>
      </c>
      <c r="B1129" s="110" t="s">
        <v>460</v>
      </c>
      <c r="C1129" s="110" t="s">
        <v>463</v>
      </c>
      <c r="D1129" s="109"/>
      <c r="E1129" s="110" t="s">
        <v>464</v>
      </c>
      <c r="F1129" s="110" t="s">
        <v>1286</v>
      </c>
      <c r="G1129" s="111">
        <v>14760.4</v>
      </c>
      <c r="H1129" s="112">
        <v>0</v>
      </c>
      <c r="I1129" s="112">
        <v>0</v>
      </c>
      <c r="J1129" s="112">
        <v>0</v>
      </c>
      <c r="K1129" s="112">
        <v>14760.4</v>
      </c>
      <c r="L1129" s="112">
        <v>0</v>
      </c>
      <c r="M1129" s="112">
        <v>0</v>
      </c>
      <c r="N1129" s="112">
        <v>0</v>
      </c>
      <c r="O1129" s="112">
        <v>0</v>
      </c>
    </row>
    <row r="1130" ht="13.5" customHeight="1" spans="1:15">
      <c r="A1130" s="109"/>
      <c r="B1130" s="110" t="s">
        <v>494</v>
      </c>
      <c r="C1130" s="109"/>
      <c r="D1130" s="109"/>
      <c r="E1130" s="110" t="s">
        <v>495</v>
      </c>
      <c r="F1130" s="109"/>
      <c r="G1130" s="111">
        <v>13284.36</v>
      </c>
      <c r="H1130" s="112">
        <v>0</v>
      </c>
      <c r="I1130" s="112">
        <v>0</v>
      </c>
      <c r="J1130" s="112">
        <v>0</v>
      </c>
      <c r="K1130" s="112">
        <v>13284.36</v>
      </c>
      <c r="L1130" s="112">
        <v>0</v>
      </c>
      <c r="M1130" s="112">
        <v>0</v>
      </c>
      <c r="N1130" s="112">
        <v>0</v>
      </c>
      <c r="O1130" s="112">
        <v>0</v>
      </c>
    </row>
    <row r="1131" ht="13.5" customHeight="1" spans="1:15">
      <c r="A1131" s="110" t="s">
        <v>344</v>
      </c>
      <c r="B1131" s="110" t="s">
        <v>494</v>
      </c>
      <c r="C1131" s="110" t="s">
        <v>496</v>
      </c>
      <c r="D1131" s="109"/>
      <c r="E1131" s="110" t="s">
        <v>497</v>
      </c>
      <c r="F1131" s="110" t="s">
        <v>1287</v>
      </c>
      <c r="G1131" s="111">
        <v>4428.12</v>
      </c>
      <c r="H1131" s="112">
        <v>0</v>
      </c>
      <c r="I1131" s="112">
        <v>0</v>
      </c>
      <c r="J1131" s="112">
        <v>0</v>
      </c>
      <c r="K1131" s="112">
        <v>4428.12</v>
      </c>
      <c r="L1131" s="112">
        <v>0</v>
      </c>
      <c r="M1131" s="112">
        <v>0</v>
      </c>
      <c r="N1131" s="112">
        <v>0</v>
      </c>
      <c r="O1131" s="112">
        <v>0</v>
      </c>
    </row>
    <row r="1132" ht="13.5" customHeight="1" spans="1:15">
      <c r="A1132" s="110" t="s">
        <v>344</v>
      </c>
      <c r="B1132" s="110" t="s">
        <v>494</v>
      </c>
      <c r="C1132" s="110" t="s">
        <v>498</v>
      </c>
      <c r="D1132" s="109"/>
      <c r="E1132" s="110" t="s">
        <v>371</v>
      </c>
      <c r="F1132" s="110" t="s">
        <v>1288</v>
      </c>
      <c r="G1132" s="111">
        <v>8856.24</v>
      </c>
      <c r="H1132" s="112">
        <v>0</v>
      </c>
      <c r="I1132" s="112">
        <v>0</v>
      </c>
      <c r="J1132" s="112">
        <v>0</v>
      </c>
      <c r="K1132" s="112">
        <v>8856.24</v>
      </c>
      <c r="L1132" s="112">
        <v>0</v>
      </c>
      <c r="M1132" s="112">
        <v>0</v>
      </c>
      <c r="N1132" s="112">
        <v>0</v>
      </c>
      <c r="O1132" s="112">
        <v>0</v>
      </c>
    </row>
    <row r="1133" ht="13.5" customHeight="1" spans="1:15">
      <c r="A1133" s="110" t="s">
        <v>506</v>
      </c>
      <c r="B1133" s="109"/>
      <c r="C1133" s="109"/>
      <c r="D1133" s="109"/>
      <c r="E1133" s="110" t="s">
        <v>507</v>
      </c>
      <c r="F1133" s="109"/>
      <c r="G1133" s="111">
        <v>1154389</v>
      </c>
      <c r="H1133" s="112">
        <v>304626</v>
      </c>
      <c r="I1133" s="112">
        <v>222366</v>
      </c>
      <c r="J1133" s="112">
        <v>0</v>
      </c>
      <c r="K1133" s="112">
        <v>0</v>
      </c>
      <c r="L1133" s="112">
        <v>0</v>
      </c>
      <c r="M1133" s="112">
        <v>0</v>
      </c>
      <c r="N1133" s="112">
        <v>581538</v>
      </c>
      <c r="O1133" s="112">
        <v>45859</v>
      </c>
    </row>
    <row r="1134" ht="13.5" customHeight="1" spans="1:15">
      <c r="A1134" s="109"/>
      <c r="B1134" s="110" t="s">
        <v>515</v>
      </c>
      <c r="C1134" s="109"/>
      <c r="D1134" s="109"/>
      <c r="E1134" s="110" t="s">
        <v>516</v>
      </c>
      <c r="F1134" s="109"/>
      <c r="G1134" s="111">
        <v>1154389</v>
      </c>
      <c r="H1134" s="112">
        <v>304626</v>
      </c>
      <c r="I1134" s="112">
        <v>222366</v>
      </c>
      <c r="J1134" s="112">
        <v>0</v>
      </c>
      <c r="K1134" s="112">
        <v>0</v>
      </c>
      <c r="L1134" s="112">
        <v>0</v>
      </c>
      <c r="M1134" s="112">
        <v>0</v>
      </c>
      <c r="N1134" s="112">
        <v>581538</v>
      </c>
      <c r="O1134" s="112">
        <v>45859</v>
      </c>
    </row>
    <row r="1135" ht="13.5" customHeight="1" spans="1:15">
      <c r="A1135" s="110" t="s">
        <v>506</v>
      </c>
      <c r="B1135" s="110" t="s">
        <v>515</v>
      </c>
      <c r="C1135" s="110" t="s">
        <v>517</v>
      </c>
      <c r="D1135" s="109"/>
      <c r="E1135" s="110" t="s">
        <v>518</v>
      </c>
      <c r="F1135" s="110" t="s">
        <v>1283</v>
      </c>
      <c r="G1135" s="111">
        <v>396</v>
      </c>
      <c r="H1135" s="112">
        <v>0</v>
      </c>
      <c r="I1135" s="112">
        <v>0</v>
      </c>
      <c r="J1135" s="112">
        <v>0</v>
      </c>
      <c r="K1135" s="112">
        <v>0</v>
      </c>
      <c r="L1135" s="112">
        <v>0</v>
      </c>
      <c r="M1135" s="112">
        <v>0</v>
      </c>
      <c r="N1135" s="112">
        <v>0</v>
      </c>
      <c r="O1135" s="112">
        <v>396</v>
      </c>
    </row>
    <row r="1136" ht="13.5" customHeight="1" spans="1:15">
      <c r="A1136" s="110" t="s">
        <v>506</v>
      </c>
      <c r="B1136" s="110" t="s">
        <v>515</v>
      </c>
      <c r="C1136" s="110" t="s">
        <v>517</v>
      </c>
      <c r="D1136" s="109"/>
      <c r="E1136" s="110" t="s">
        <v>518</v>
      </c>
      <c r="F1136" s="110" t="s">
        <v>1291</v>
      </c>
      <c r="G1136" s="111">
        <v>1108530</v>
      </c>
      <c r="H1136" s="112">
        <v>304626</v>
      </c>
      <c r="I1136" s="112">
        <v>222366</v>
      </c>
      <c r="J1136" s="112">
        <v>0</v>
      </c>
      <c r="K1136" s="112">
        <v>0</v>
      </c>
      <c r="L1136" s="112">
        <v>0</v>
      </c>
      <c r="M1136" s="112">
        <v>0</v>
      </c>
      <c r="N1136" s="112">
        <v>581538</v>
      </c>
      <c r="O1136" s="112">
        <v>0</v>
      </c>
    </row>
    <row r="1137" ht="13.5" customHeight="1" spans="1:15">
      <c r="A1137" s="110" t="s">
        <v>506</v>
      </c>
      <c r="B1137" s="110" t="s">
        <v>515</v>
      </c>
      <c r="C1137" s="110" t="s">
        <v>517</v>
      </c>
      <c r="D1137" s="109"/>
      <c r="E1137" s="110" t="s">
        <v>518</v>
      </c>
      <c r="F1137" s="110" t="s">
        <v>1303</v>
      </c>
      <c r="G1137" s="111">
        <v>45463</v>
      </c>
      <c r="H1137" s="112">
        <v>0</v>
      </c>
      <c r="I1137" s="112">
        <v>0</v>
      </c>
      <c r="J1137" s="112">
        <v>0</v>
      </c>
      <c r="K1137" s="112">
        <v>0</v>
      </c>
      <c r="L1137" s="112">
        <v>0</v>
      </c>
      <c r="M1137" s="112">
        <v>0</v>
      </c>
      <c r="N1137" s="112">
        <v>0</v>
      </c>
      <c r="O1137" s="112">
        <v>45463</v>
      </c>
    </row>
    <row r="1138" ht="13.5" customHeight="1" spans="1:15">
      <c r="A1138" s="109"/>
      <c r="B1138" s="109"/>
      <c r="C1138" s="109"/>
      <c r="D1138" s="110" t="s">
        <v>935</v>
      </c>
      <c r="E1138" s="110" t="s">
        <v>486</v>
      </c>
      <c r="F1138" s="109"/>
      <c r="G1138" s="111">
        <v>631927.98</v>
      </c>
      <c r="H1138" s="112">
        <v>198564</v>
      </c>
      <c r="I1138" s="112">
        <v>162480</v>
      </c>
      <c r="J1138" s="112">
        <v>0</v>
      </c>
      <c r="K1138" s="112">
        <v>19387.98</v>
      </c>
      <c r="L1138" s="112">
        <v>0</v>
      </c>
      <c r="M1138" s="112">
        <v>0</v>
      </c>
      <c r="N1138" s="112">
        <v>251208</v>
      </c>
      <c r="O1138" s="112">
        <v>288</v>
      </c>
    </row>
    <row r="1139" ht="13.5" customHeight="1" spans="1:15">
      <c r="A1139" s="110" t="s">
        <v>344</v>
      </c>
      <c r="B1139" s="109"/>
      <c r="C1139" s="109"/>
      <c r="D1139" s="109"/>
      <c r="E1139" s="110" t="s">
        <v>345</v>
      </c>
      <c r="F1139" s="109"/>
      <c r="G1139" s="111">
        <v>19387.98</v>
      </c>
      <c r="H1139" s="112">
        <v>0</v>
      </c>
      <c r="I1139" s="112">
        <v>0</v>
      </c>
      <c r="J1139" s="112">
        <v>0</v>
      </c>
      <c r="K1139" s="112">
        <v>19387.98</v>
      </c>
      <c r="L1139" s="112">
        <v>0</v>
      </c>
      <c r="M1139" s="112">
        <v>0</v>
      </c>
      <c r="N1139" s="112">
        <v>0</v>
      </c>
      <c r="O1139" s="112">
        <v>0</v>
      </c>
    </row>
    <row r="1140" ht="13.5" customHeight="1" spans="1:15">
      <c r="A1140" s="109"/>
      <c r="B1140" s="110" t="s">
        <v>460</v>
      </c>
      <c r="C1140" s="109"/>
      <c r="D1140" s="109"/>
      <c r="E1140" s="110" t="s">
        <v>369</v>
      </c>
      <c r="F1140" s="109"/>
      <c r="G1140" s="111">
        <v>10204.2</v>
      </c>
      <c r="H1140" s="112">
        <v>0</v>
      </c>
      <c r="I1140" s="112">
        <v>0</v>
      </c>
      <c r="J1140" s="112">
        <v>0</v>
      </c>
      <c r="K1140" s="112">
        <v>10204.2</v>
      </c>
      <c r="L1140" s="112">
        <v>0</v>
      </c>
      <c r="M1140" s="112">
        <v>0</v>
      </c>
      <c r="N1140" s="112">
        <v>0</v>
      </c>
      <c r="O1140" s="112">
        <v>0</v>
      </c>
    </row>
    <row r="1141" ht="13.5" customHeight="1" spans="1:15">
      <c r="A1141" s="110" t="s">
        <v>344</v>
      </c>
      <c r="B1141" s="110" t="s">
        <v>460</v>
      </c>
      <c r="C1141" s="110" t="s">
        <v>463</v>
      </c>
      <c r="D1141" s="109"/>
      <c r="E1141" s="110" t="s">
        <v>464</v>
      </c>
      <c r="F1141" s="110" t="s">
        <v>1286</v>
      </c>
      <c r="G1141" s="111">
        <v>10204.2</v>
      </c>
      <c r="H1141" s="112">
        <v>0</v>
      </c>
      <c r="I1141" s="112">
        <v>0</v>
      </c>
      <c r="J1141" s="112">
        <v>0</v>
      </c>
      <c r="K1141" s="112">
        <v>10204.2</v>
      </c>
      <c r="L1141" s="112">
        <v>0</v>
      </c>
      <c r="M1141" s="112">
        <v>0</v>
      </c>
      <c r="N1141" s="112">
        <v>0</v>
      </c>
      <c r="O1141" s="112">
        <v>0</v>
      </c>
    </row>
    <row r="1142" ht="13.5" customHeight="1" spans="1:15">
      <c r="A1142" s="109"/>
      <c r="B1142" s="110" t="s">
        <v>494</v>
      </c>
      <c r="C1142" s="109"/>
      <c r="D1142" s="109"/>
      <c r="E1142" s="110" t="s">
        <v>495</v>
      </c>
      <c r="F1142" s="109"/>
      <c r="G1142" s="111">
        <v>9183.78</v>
      </c>
      <c r="H1142" s="112">
        <v>0</v>
      </c>
      <c r="I1142" s="112">
        <v>0</v>
      </c>
      <c r="J1142" s="112">
        <v>0</v>
      </c>
      <c r="K1142" s="112">
        <v>9183.78</v>
      </c>
      <c r="L1142" s="112">
        <v>0</v>
      </c>
      <c r="M1142" s="112">
        <v>0</v>
      </c>
      <c r="N1142" s="112">
        <v>0</v>
      </c>
      <c r="O1142" s="112">
        <v>0</v>
      </c>
    </row>
    <row r="1143" ht="13.5" customHeight="1" spans="1:15">
      <c r="A1143" s="110" t="s">
        <v>344</v>
      </c>
      <c r="B1143" s="110" t="s">
        <v>494</v>
      </c>
      <c r="C1143" s="110" t="s">
        <v>496</v>
      </c>
      <c r="D1143" s="109"/>
      <c r="E1143" s="110" t="s">
        <v>497</v>
      </c>
      <c r="F1143" s="110" t="s">
        <v>1287</v>
      </c>
      <c r="G1143" s="111">
        <v>3061.26</v>
      </c>
      <c r="H1143" s="112">
        <v>0</v>
      </c>
      <c r="I1143" s="112">
        <v>0</v>
      </c>
      <c r="J1143" s="112">
        <v>0</v>
      </c>
      <c r="K1143" s="112">
        <v>3061.26</v>
      </c>
      <c r="L1143" s="112">
        <v>0</v>
      </c>
      <c r="M1143" s="112">
        <v>0</v>
      </c>
      <c r="N1143" s="112">
        <v>0</v>
      </c>
      <c r="O1143" s="112">
        <v>0</v>
      </c>
    </row>
    <row r="1144" ht="13.5" customHeight="1" spans="1:15">
      <c r="A1144" s="110" t="s">
        <v>344</v>
      </c>
      <c r="B1144" s="110" t="s">
        <v>494</v>
      </c>
      <c r="C1144" s="110" t="s">
        <v>498</v>
      </c>
      <c r="D1144" s="109"/>
      <c r="E1144" s="110" t="s">
        <v>371</v>
      </c>
      <c r="F1144" s="110" t="s">
        <v>1288</v>
      </c>
      <c r="G1144" s="111">
        <v>6122.52</v>
      </c>
      <c r="H1144" s="112">
        <v>0</v>
      </c>
      <c r="I1144" s="112">
        <v>0</v>
      </c>
      <c r="J1144" s="112">
        <v>0</v>
      </c>
      <c r="K1144" s="112">
        <v>6122.52</v>
      </c>
      <c r="L1144" s="112">
        <v>0</v>
      </c>
      <c r="M1144" s="112">
        <v>0</v>
      </c>
      <c r="N1144" s="112">
        <v>0</v>
      </c>
      <c r="O1144" s="112">
        <v>0</v>
      </c>
    </row>
    <row r="1145" ht="13.5" customHeight="1" spans="1:15">
      <c r="A1145" s="110" t="s">
        <v>506</v>
      </c>
      <c r="B1145" s="109"/>
      <c r="C1145" s="109"/>
      <c r="D1145" s="109"/>
      <c r="E1145" s="110" t="s">
        <v>507</v>
      </c>
      <c r="F1145" s="109"/>
      <c r="G1145" s="111">
        <v>612540</v>
      </c>
      <c r="H1145" s="112">
        <v>198564</v>
      </c>
      <c r="I1145" s="112">
        <v>162480</v>
      </c>
      <c r="J1145" s="112">
        <v>0</v>
      </c>
      <c r="K1145" s="112">
        <v>0</v>
      </c>
      <c r="L1145" s="112">
        <v>0</v>
      </c>
      <c r="M1145" s="112">
        <v>0</v>
      </c>
      <c r="N1145" s="112">
        <v>251208</v>
      </c>
      <c r="O1145" s="112">
        <v>288</v>
      </c>
    </row>
    <row r="1146" ht="13.5" customHeight="1" spans="1:15">
      <c r="A1146" s="109"/>
      <c r="B1146" s="110" t="s">
        <v>515</v>
      </c>
      <c r="C1146" s="109"/>
      <c r="D1146" s="109"/>
      <c r="E1146" s="110" t="s">
        <v>516</v>
      </c>
      <c r="F1146" s="109"/>
      <c r="G1146" s="111">
        <v>612540</v>
      </c>
      <c r="H1146" s="112">
        <v>198564</v>
      </c>
      <c r="I1146" s="112">
        <v>162480</v>
      </c>
      <c r="J1146" s="112">
        <v>0</v>
      </c>
      <c r="K1146" s="112">
        <v>0</v>
      </c>
      <c r="L1146" s="112">
        <v>0</v>
      </c>
      <c r="M1146" s="112">
        <v>0</v>
      </c>
      <c r="N1146" s="112">
        <v>251208</v>
      </c>
      <c r="O1146" s="112">
        <v>288</v>
      </c>
    </row>
    <row r="1147" ht="13.5" customHeight="1" spans="1:15">
      <c r="A1147" s="110" t="s">
        <v>506</v>
      </c>
      <c r="B1147" s="110" t="s">
        <v>515</v>
      </c>
      <c r="C1147" s="110" t="s">
        <v>517</v>
      </c>
      <c r="D1147" s="109"/>
      <c r="E1147" s="110" t="s">
        <v>518</v>
      </c>
      <c r="F1147" s="110" t="s">
        <v>1283</v>
      </c>
      <c r="G1147" s="111">
        <v>288</v>
      </c>
      <c r="H1147" s="112">
        <v>0</v>
      </c>
      <c r="I1147" s="112">
        <v>0</v>
      </c>
      <c r="J1147" s="112">
        <v>0</v>
      </c>
      <c r="K1147" s="112">
        <v>0</v>
      </c>
      <c r="L1147" s="112">
        <v>0</v>
      </c>
      <c r="M1147" s="112">
        <v>0</v>
      </c>
      <c r="N1147" s="112">
        <v>0</v>
      </c>
      <c r="O1147" s="112">
        <v>288</v>
      </c>
    </row>
    <row r="1148" ht="13.5" customHeight="1" spans="1:15">
      <c r="A1148" s="110" t="s">
        <v>506</v>
      </c>
      <c r="B1148" s="110" t="s">
        <v>515</v>
      </c>
      <c r="C1148" s="110" t="s">
        <v>517</v>
      </c>
      <c r="D1148" s="109"/>
      <c r="E1148" s="110" t="s">
        <v>518</v>
      </c>
      <c r="F1148" s="110" t="s">
        <v>1291</v>
      </c>
      <c r="G1148" s="111">
        <v>612252</v>
      </c>
      <c r="H1148" s="112">
        <v>198564</v>
      </c>
      <c r="I1148" s="112">
        <v>162480</v>
      </c>
      <c r="J1148" s="112">
        <v>0</v>
      </c>
      <c r="K1148" s="112">
        <v>0</v>
      </c>
      <c r="L1148" s="112">
        <v>0</v>
      </c>
      <c r="M1148" s="112">
        <v>0</v>
      </c>
      <c r="N1148" s="112">
        <v>251208</v>
      </c>
      <c r="O1148" s="112">
        <v>0</v>
      </c>
    </row>
    <row r="1149" ht="13.5" customHeight="1" spans="1:15">
      <c r="A1149" s="109"/>
      <c r="B1149" s="109"/>
      <c r="C1149" s="109"/>
      <c r="D1149" s="110" t="s">
        <v>936</v>
      </c>
      <c r="E1149" s="110" t="s">
        <v>487</v>
      </c>
      <c r="F1149" s="109"/>
      <c r="G1149" s="111">
        <v>698449.37</v>
      </c>
      <c r="H1149" s="112">
        <v>181794</v>
      </c>
      <c r="I1149" s="112">
        <v>141492</v>
      </c>
      <c r="J1149" s="112">
        <v>0</v>
      </c>
      <c r="K1149" s="112">
        <v>119264.37</v>
      </c>
      <c r="L1149" s="112">
        <v>0</v>
      </c>
      <c r="M1149" s="112">
        <v>0</v>
      </c>
      <c r="N1149" s="112">
        <v>226716</v>
      </c>
      <c r="O1149" s="112">
        <v>29183</v>
      </c>
    </row>
    <row r="1150" ht="13.5" customHeight="1" spans="1:15">
      <c r="A1150" s="110" t="s">
        <v>344</v>
      </c>
      <c r="B1150" s="109"/>
      <c r="C1150" s="109"/>
      <c r="D1150" s="109"/>
      <c r="E1150" s="110" t="s">
        <v>345</v>
      </c>
      <c r="F1150" s="109"/>
      <c r="G1150" s="111">
        <v>119264.37</v>
      </c>
      <c r="H1150" s="112">
        <v>0</v>
      </c>
      <c r="I1150" s="112">
        <v>0</v>
      </c>
      <c r="J1150" s="112">
        <v>0</v>
      </c>
      <c r="K1150" s="112">
        <v>119264.37</v>
      </c>
      <c r="L1150" s="112">
        <v>0</v>
      </c>
      <c r="M1150" s="112">
        <v>0</v>
      </c>
      <c r="N1150" s="112">
        <v>0</v>
      </c>
      <c r="O1150" s="112">
        <v>0</v>
      </c>
    </row>
    <row r="1151" ht="13.5" customHeight="1" spans="1:15">
      <c r="A1151" s="109"/>
      <c r="B1151" s="110" t="s">
        <v>460</v>
      </c>
      <c r="C1151" s="109"/>
      <c r="D1151" s="109"/>
      <c r="E1151" s="110" t="s">
        <v>369</v>
      </c>
      <c r="F1151" s="109"/>
      <c r="G1151" s="111">
        <v>110943.6</v>
      </c>
      <c r="H1151" s="112">
        <v>0</v>
      </c>
      <c r="I1151" s="112">
        <v>0</v>
      </c>
      <c r="J1151" s="112">
        <v>0</v>
      </c>
      <c r="K1151" s="112">
        <v>110943.6</v>
      </c>
      <c r="L1151" s="112">
        <v>0</v>
      </c>
      <c r="M1151" s="112">
        <v>0</v>
      </c>
      <c r="N1151" s="112">
        <v>0</v>
      </c>
      <c r="O1151" s="112">
        <v>0</v>
      </c>
    </row>
    <row r="1152" ht="13.5" customHeight="1" spans="1:15">
      <c r="A1152" s="110" t="s">
        <v>344</v>
      </c>
      <c r="B1152" s="110" t="s">
        <v>460</v>
      </c>
      <c r="C1152" s="110" t="s">
        <v>463</v>
      </c>
      <c r="D1152" s="109"/>
      <c r="E1152" s="110" t="s">
        <v>464</v>
      </c>
      <c r="F1152" s="110" t="s">
        <v>1286</v>
      </c>
      <c r="G1152" s="111">
        <v>110943.6</v>
      </c>
      <c r="H1152" s="112">
        <v>0</v>
      </c>
      <c r="I1152" s="112">
        <v>0</v>
      </c>
      <c r="J1152" s="112">
        <v>0</v>
      </c>
      <c r="K1152" s="112">
        <v>110943.6</v>
      </c>
      <c r="L1152" s="112">
        <v>0</v>
      </c>
      <c r="M1152" s="112">
        <v>0</v>
      </c>
      <c r="N1152" s="112">
        <v>0</v>
      </c>
      <c r="O1152" s="112">
        <v>0</v>
      </c>
    </row>
    <row r="1153" ht="13.5" customHeight="1" spans="1:15">
      <c r="A1153" s="109"/>
      <c r="B1153" s="110" t="s">
        <v>494</v>
      </c>
      <c r="C1153" s="109"/>
      <c r="D1153" s="109"/>
      <c r="E1153" s="110" t="s">
        <v>495</v>
      </c>
      <c r="F1153" s="109"/>
      <c r="G1153" s="111">
        <v>8320.77</v>
      </c>
      <c r="H1153" s="112">
        <v>0</v>
      </c>
      <c r="I1153" s="112">
        <v>0</v>
      </c>
      <c r="J1153" s="112">
        <v>0</v>
      </c>
      <c r="K1153" s="112">
        <v>8320.77</v>
      </c>
      <c r="L1153" s="112">
        <v>0</v>
      </c>
      <c r="M1153" s="112">
        <v>0</v>
      </c>
      <c r="N1153" s="112">
        <v>0</v>
      </c>
      <c r="O1153" s="112">
        <v>0</v>
      </c>
    </row>
    <row r="1154" ht="13.5" customHeight="1" spans="1:15">
      <c r="A1154" s="110" t="s">
        <v>344</v>
      </c>
      <c r="B1154" s="110" t="s">
        <v>494</v>
      </c>
      <c r="C1154" s="110" t="s">
        <v>496</v>
      </c>
      <c r="D1154" s="109"/>
      <c r="E1154" s="110" t="s">
        <v>497</v>
      </c>
      <c r="F1154" s="110" t="s">
        <v>1287</v>
      </c>
      <c r="G1154" s="111">
        <v>2773.59</v>
      </c>
      <c r="H1154" s="112">
        <v>0</v>
      </c>
      <c r="I1154" s="112">
        <v>0</v>
      </c>
      <c r="J1154" s="112">
        <v>0</v>
      </c>
      <c r="K1154" s="112">
        <v>2773.59</v>
      </c>
      <c r="L1154" s="112">
        <v>0</v>
      </c>
      <c r="M1154" s="112">
        <v>0</v>
      </c>
      <c r="N1154" s="112">
        <v>0</v>
      </c>
      <c r="O1154" s="112">
        <v>0</v>
      </c>
    </row>
    <row r="1155" ht="13.5" customHeight="1" spans="1:15">
      <c r="A1155" s="110" t="s">
        <v>344</v>
      </c>
      <c r="B1155" s="110" t="s">
        <v>494</v>
      </c>
      <c r="C1155" s="110" t="s">
        <v>498</v>
      </c>
      <c r="D1155" s="109"/>
      <c r="E1155" s="110" t="s">
        <v>371</v>
      </c>
      <c r="F1155" s="110" t="s">
        <v>1288</v>
      </c>
      <c r="G1155" s="111">
        <v>5547.18</v>
      </c>
      <c r="H1155" s="112">
        <v>0</v>
      </c>
      <c r="I1155" s="112">
        <v>0</v>
      </c>
      <c r="J1155" s="112">
        <v>0</v>
      </c>
      <c r="K1155" s="112">
        <v>5547.18</v>
      </c>
      <c r="L1155" s="112">
        <v>0</v>
      </c>
      <c r="M1155" s="112">
        <v>0</v>
      </c>
      <c r="N1155" s="112">
        <v>0</v>
      </c>
      <c r="O1155" s="112">
        <v>0</v>
      </c>
    </row>
    <row r="1156" ht="13.5" customHeight="1" spans="1:15">
      <c r="A1156" s="110" t="s">
        <v>506</v>
      </c>
      <c r="B1156" s="109"/>
      <c r="C1156" s="109"/>
      <c r="D1156" s="109"/>
      <c r="E1156" s="110" t="s">
        <v>507</v>
      </c>
      <c r="F1156" s="109"/>
      <c r="G1156" s="111">
        <v>579185</v>
      </c>
      <c r="H1156" s="112">
        <v>181794</v>
      </c>
      <c r="I1156" s="112">
        <v>141492</v>
      </c>
      <c r="J1156" s="112">
        <v>0</v>
      </c>
      <c r="K1156" s="112">
        <v>0</v>
      </c>
      <c r="L1156" s="112">
        <v>0</v>
      </c>
      <c r="M1156" s="112">
        <v>0</v>
      </c>
      <c r="N1156" s="112">
        <v>226716</v>
      </c>
      <c r="O1156" s="112">
        <v>29183</v>
      </c>
    </row>
    <row r="1157" ht="13.5" customHeight="1" spans="1:15">
      <c r="A1157" s="109"/>
      <c r="B1157" s="110" t="s">
        <v>515</v>
      </c>
      <c r="C1157" s="109"/>
      <c r="D1157" s="109"/>
      <c r="E1157" s="110" t="s">
        <v>516</v>
      </c>
      <c r="F1157" s="109"/>
      <c r="G1157" s="111">
        <v>579185</v>
      </c>
      <c r="H1157" s="112">
        <v>181794</v>
      </c>
      <c r="I1157" s="112">
        <v>141492</v>
      </c>
      <c r="J1157" s="112">
        <v>0</v>
      </c>
      <c r="K1157" s="112">
        <v>0</v>
      </c>
      <c r="L1157" s="112">
        <v>0</v>
      </c>
      <c r="M1157" s="112">
        <v>0</v>
      </c>
      <c r="N1157" s="112">
        <v>226716</v>
      </c>
      <c r="O1157" s="112">
        <v>29183</v>
      </c>
    </row>
    <row r="1158" ht="13.5" customHeight="1" spans="1:15">
      <c r="A1158" s="110" t="s">
        <v>506</v>
      </c>
      <c r="B1158" s="110" t="s">
        <v>515</v>
      </c>
      <c r="C1158" s="110" t="s">
        <v>517</v>
      </c>
      <c r="D1158" s="109"/>
      <c r="E1158" s="110" t="s">
        <v>518</v>
      </c>
      <c r="F1158" s="110" t="s">
        <v>1283</v>
      </c>
      <c r="G1158" s="111">
        <v>252</v>
      </c>
      <c r="H1158" s="112">
        <v>0</v>
      </c>
      <c r="I1158" s="112">
        <v>0</v>
      </c>
      <c r="J1158" s="112">
        <v>0</v>
      </c>
      <c r="K1158" s="112">
        <v>0</v>
      </c>
      <c r="L1158" s="112">
        <v>0</v>
      </c>
      <c r="M1158" s="112">
        <v>0</v>
      </c>
      <c r="N1158" s="112">
        <v>0</v>
      </c>
      <c r="O1158" s="112">
        <v>252</v>
      </c>
    </row>
    <row r="1159" ht="13.5" customHeight="1" spans="1:15">
      <c r="A1159" s="110" t="s">
        <v>506</v>
      </c>
      <c r="B1159" s="110" t="s">
        <v>515</v>
      </c>
      <c r="C1159" s="110" t="s">
        <v>517</v>
      </c>
      <c r="D1159" s="109"/>
      <c r="E1159" s="110" t="s">
        <v>518</v>
      </c>
      <c r="F1159" s="110" t="s">
        <v>1291</v>
      </c>
      <c r="G1159" s="111">
        <v>550002</v>
      </c>
      <c r="H1159" s="112">
        <v>181794</v>
      </c>
      <c r="I1159" s="112">
        <v>141492</v>
      </c>
      <c r="J1159" s="112">
        <v>0</v>
      </c>
      <c r="K1159" s="112">
        <v>0</v>
      </c>
      <c r="L1159" s="112">
        <v>0</v>
      </c>
      <c r="M1159" s="112">
        <v>0</v>
      </c>
      <c r="N1159" s="112">
        <v>226716</v>
      </c>
      <c r="O1159" s="112">
        <v>0</v>
      </c>
    </row>
    <row r="1160" ht="13.5" customHeight="1" spans="1:15">
      <c r="A1160" s="110" t="s">
        <v>506</v>
      </c>
      <c r="B1160" s="110" t="s">
        <v>515</v>
      </c>
      <c r="C1160" s="110" t="s">
        <v>517</v>
      </c>
      <c r="D1160" s="109"/>
      <c r="E1160" s="110" t="s">
        <v>518</v>
      </c>
      <c r="F1160" s="110" t="s">
        <v>1303</v>
      </c>
      <c r="G1160" s="111">
        <v>28931</v>
      </c>
      <c r="H1160" s="112">
        <v>0</v>
      </c>
      <c r="I1160" s="112">
        <v>0</v>
      </c>
      <c r="J1160" s="112">
        <v>0</v>
      </c>
      <c r="K1160" s="112">
        <v>0</v>
      </c>
      <c r="L1160" s="112">
        <v>0</v>
      </c>
      <c r="M1160" s="112">
        <v>0</v>
      </c>
      <c r="N1160" s="112">
        <v>0</v>
      </c>
      <c r="O1160" s="112">
        <v>28931</v>
      </c>
    </row>
    <row r="1161" ht="13.5" customHeight="1" spans="1:15">
      <c r="A1161" s="109"/>
      <c r="B1161" s="109"/>
      <c r="C1161" s="109"/>
      <c r="D1161" s="110" t="s">
        <v>937</v>
      </c>
      <c r="E1161" s="110" t="s">
        <v>488</v>
      </c>
      <c r="F1161" s="109"/>
      <c r="G1161" s="111">
        <v>962402.42</v>
      </c>
      <c r="H1161" s="112">
        <v>243132</v>
      </c>
      <c r="I1161" s="112">
        <v>203940</v>
      </c>
      <c r="J1161" s="112">
        <v>0</v>
      </c>
      <c r="K1161" s="112">
        <v>162924.42</v>
      </c>
      <c r="L1161" s="112">
        <v>0</v>
      </c>
      <c r="M1161" s="112">
        <v>0</v>
      </c>
      <c r="N1161" s="112">
        <v>310716</v>
      </c>
      <c r="O1161" s="112">
        <v>41690</v>
      </c>
    </row>
    <row r="1162" ht="13.5" customHeight="1" spans="1:15">
      <c r="A1162" s="110" t="s">
        <v>344</v>
      </c>
      <c r="B1162" s="109"/>
      <c r="C1162" s="109"/>
      <c r="D1162" s="109"/>
      <c r="E1162" s="110" t="s">
        <v>345</v>
      </c>
      <c r="F1162" s="109"/>
      <c r="G1162" s="111">
        <v>162924.42</v>
      </c>
      <c r="H1162" s="112">
        <v>0</v>
      </c>
      <c r="I1162" s="112">
        <v>0</v>
      </c>
      <c r="J1162" s="112">
        <v>0</v>
      </c>
      <c r="K1162" s="112">
        <v>162924.42</v>
      </c>
      <c r="L1162" s="112">
        <v>0</v>
      </c>
      <c r="M1162" s="112">
        <v>0</v>
      </c>
      <c r="N1162" s="112">
        <v>0</v>
      </c>
      <c r="O1162" s="112">
        <v>0</v>
      </c>
    </row>
    <row r="1163" ht="13.5" customHeight="1" spans="1:15">
      <c r="A1163" s="109"/>
      <c r="B1163" s="110" t="s">
        <v>460</v>
      </c>
      <c r="C1163" s="109"/>
      <c r="D1163" s="109"/>
      <c r="E1163" s="110" t="s">
        <v>369</v>
      </c>
      <c r="F1163" s="109"/>
      <c r="G1163" s="111">
        <v>151557.6</v>
      </c>
      <c r="H1163" s="112">
        <v>0</v>
      </c>
      <c r="I1163" s="112">
        <v>0</v>
      </c>
      <c r="J1163" s="112">
        <v>0</v>
      </c>
      <c r="K1163" s="112">
        <v>151557.6</v>
      </c>
      <c r="L1163" s="112">
        <v>0</v>
      </c>
      <c r="M1163" s="112">
        <v>0</v>
      </c>
      <c r="N1163" s="112">
        <v>0</v>
      </c>
      <c r="O1163" s="112">
        <v>0</v>
      </c>
    </row>
    <row r="1164" ht="13.5" customHeight="1" spans="1:15">
      <c r="A1164" s="110" t="s">
        <v>344</v>
      </c>
      <c r="B1164" s="110" t="s">
        <v>460</v>
      </c>
      <c r="C1164" s="110" t="s">
        <v>463</v>
      </c>
      <c r="D1164" s="109"/>
      <c r="E1164" s="110" t="s">
        <v>464</v>
      </c>
      <c r="F1164" s="110" t="s">
        <v>1286</v>
      </c>
      <c r="G1164" s="111">
        <v>151557.6</v>
      </c>
      <c r="H1164" s="112">
        <v>0</v>
      </c>
      <c r="I1164" s="112">
        <v>0</v>
      </c>
      <c r="J1164" s="112">
        <v>0</v>
      </c>
      <c r="K1164" s="112">
        <v>151557.6</v>
      </c>
      <c r="L1164" s="112">
        <v>0</v>
      </c>
      <c r="M1164" s="112">
        <v>0</v>
      </c>
      <c r="N1164" s="112">
        <v>0</v>
      </c>
      <c r="O1164" s="112">
        <v>0</v>
      </c>
    </row>
    <row r="1165" ht="13.5" customHeight="1" spans="1:15">
      <c r="A1165" s="109"/>
      <c r="B1165" s="110" t="s">
        <v>494</v>
      </c>
      <c r="C1165" s="109"/>
      <c r="D1165" s="109"/>
      <c r="E1165" s="110" t="s">
        <v>495</v>
      </c>
      <c r="F1165" s="109"/>
      <c r="G1165" s="111">
        <v>11366.82</v>
      </c>
      <c r="H1165" s="112">
        <v>0</v>
      </c>
      <c r="I1165" s="112">
        <v>0</v>
      </c>
      <c r="J1165" s="112">
        <v>0</v>
      </c>
      <c r="K1165" s="112">
        <v>11366.82</v>
      </c>
      <c r="L1165" s="112">
        <v>0</v>
      </c>
      <c r="M1165" s="112">
        <v>0</v>
      </c>
      <c r="N1165" s="112">
        <v>0</v>
      </c>
      <c r="O1165" s="112">
        <v>0</v>
      </c>
    </row>
    <row r="1166" ht="13.5" customHeight="1" spans="1:15">
      <c r="A1166" s="110" t="s">
        <v>344</v>
      </c>
      <c r="B1166" s="110" t="s">
        <v>494</v>
      </c>
      <c r="C1166" s="110" t="s">
        <v>496</v>
      </c>
      <c r="D1166" s="109"/>
      <c r="E1166" s="110" t="s">
        <v>497</v>
      </c>
      <c r="F1166" s="110" t="s">
        <v>1287</v>
      </c>
      <c r="G1166" s="111">
        <v>3788.94</v>
      </c>
      <c r="H1166" s="112">
        <v>0</v>
      </c>
      <c r="I1166" s="112">
        <v>0</v>
      </c>
      <c r="J1166" s="112">
        <v>0</v>
      </c>
      <c r="K1166" s="112">
        <v>3788.94</v>
      </c>
      <c r="L1166" s="112">
        <v>0</v>
      </c>
      <c r="M1166" s="112">
        <v>0</v>
      </c>
      <c r="N1166" s="112">
        <v>0</v>
      </c>
      <c r="O1166" s="112">
        <v>0</v>
      </c>
    </row>
    <row r="1167" ht="13.5" customHeight="1" spans="1:15">
      <c r="A1167" s="110" t="s">
        <v>344</v>
      </c>
      <c r="B1167" s="110" t="s">
        <v>494</v>
      </c>
      <c r="C1167" s="110" t="s">
        <v>498</v>
      </c>
      <c r="D1167" s="109"/>
      <c r="E1167" s="110" t="s">
        <v>371</v>
      </c>
      <c r="F1167" s="110" t="s">
        <v>1288</v>
      </c>
      <c r="G1167" s="111">
        <v>7577.88</v>
      </c>
      <c r="H1167" s="112">
        <v>0</v>
      </c>
      <c r="I1167" s="112">
        <v>0</v>
      </c>
      <c r="J1167" s="112">
        <v>0</v>
      </c>
      <c r="K1167" s="112">
        <v>7577.88</v>
      </c>
      <c r="L1167" s="112">
        <v>0</v>
      </c>
      <c r="M1167" s="112">
        <v>0</v>
      </c>
      <c r="N1167" s="112">
        <v>0</v>
      </c>
      <c r="O1167" s="112">
        <v>0</v>
      </c>
    </row>
    <row r="1168" ht="13.5" customHeight="1" spans="1:15">
      <c r="A1168" s="110" t="s">
        <v>506</v>
      </c>
      <c r="B1168" s="109"/>
      <c r="C1168" s="109"/>
      <c r="D1168" s="109"/>
      <c r="E1168" s="110" t="s">
        <v>507</v>
      </c>
      <c r="F1168" s="109"/>
      <c r="G1168" s="111">
        <v>799478</v>
      </c>
      <c r="H1168" s="112">
        <v>243132</v>
      </c>
      <c r="I1168" s="112">
        <v>203940</v>
      </c>
      <c r="J1168" s="112">
        <v>0</v>
      </c>
      <c r="K1168" s="112">
        <v>0</v>
      </c>
      <c r="L1168" s="112">
        <v>0</v>
      </c>
      <c r="M1168" s="112">
        <v>0</v>
      </c>
      <c r="N1168" s="112">
        <v>310716</v>
      </c>
      <c r="O1168" s="112">
        <v>41690</v>
      </c>
    </row>
    <row r="1169" ht="13.5" customHeight="1" spans="1:15">
      <c r="A1169" s="109"/>
      <c r="B1169" s="110" t="s">
        <v>515</v>
      </c>
      <c r="C1169" s="109"/>
      <c r="D1169" s="109"/>
      <c r="E1169" s="110" t="s">
        <v>516</v>
      </c>
      <c r="F1169" s="109"/>
      <c r="G1169" s="111">
        <v>799478</v>
      </c>
      <c r="H1169" s="112">
        <v>243132</v>
      </c>
      <c r="I1169" s="112">
        <v>203940</v>
      </c>
      <c r="J1169" s="112">
        <v>0</v>
      </c>
      <c r="K1169" s="112">
        <v>0</v>
      </c>
      <c r="L1169" s="112">
        <v>0</v>
      </c>
      <c r="M1169" s="112">
        <v>0</v>
      </c>
      <c r="N1169" s="112">
        <v>310716</v>
      </c>
      <c r="O1169" s="112">
        <v>41690</v>
      </c>
    </row>
    <row r="1170" ht="13.5" customHeight="1" spans="1:15">
      <c r="A1170" s="110" t="s">
        <v>506</v>
      </c>
      <c r="B1170" s="110" t="s">
        <v>515</v>
      </c>
      <c r="C1170" s="110" t="s">
        <v>517</v>
      </c>
      <c r="D1170" s="109"/>
      <c r="E1170" s="110" t="s">
        <v>518</v>
      </c>
      <c r="F1170" s="110" t="s">
        <v>1283</v>
      </c>
      <c r="G1170" s="111">
        <v>360</v>
      </c>
      <c r="H1170" s="112">
        <v>0</v>
      </c>
      <c r="I1170" s="112">
        <v>0</v>
      </c>
      <c r="J1170" s="112">
        <v>0</v>
      </c>
      <c r="K1170" s="112">
        <v>0</v>
      </c>
      <c r="L1170" s="112">
        <v>0</v>
      </c>
      <c r="M1170" s="112">
        <v>0</v>
      </c>
      <c r="N1170" s="112">
        <v>0</v>
      </c>
      <c r="O1170" s="112">
        <v>360</v>
      </c>
    </row>
    <row r="1171" ht="13.5" customHeight="1" spans="1:15">
      <c r="A1171" s="110" t="s">
        <v>506</v>
      </c>
      <c r="B1171" s="110" t="s">
        <v>515</v>
      </c>
      <c r="C1171" s="110" t="s">
        <v>517</v>
      </c>
      <c r="D1171" s="109"/>
      <c r="E1171" s="110" t="s">
        <v>518</v>
      </c>
      <c r="F1171" s="110" t="s">
        <v>1291</v>
      </c>
      <c r="G1171" s="111">
        <v>757788</v>
      </c>
      <c r="H1171" s="112">
        <v>243132</v>
      </c>
      <c r="I1171" s="112">
        <v>203940</v>
      </c>
      <c r="J1171" s="112">
        <v>0</v>
      </c>
      <c r="K1171" s="112">
        <v>0</v>
      </c>
      <c r="L1171" s="112">
        <v>0</v>
      </c>
      <c r="M1171" s="112">
        <v>0</v>
      </c>
      <c r="N1171" s="112">
        <v>310716</v>
      </c>
      <c r="O1171" s="112">
        <v>0</v>
      </c>
    </row>
    <row r="1172" ht="13.5" customHeight="1" spans="1:15">
      <c r="A1172" s="110" t="s">
        <v>506</v>
      </c>
      <c r="B1172" s="110" t="s">
        <v>515</v>
      </c>
      <c r="C1172" s="110" t="s">
        <v>517</v>
      </c>
      <c r="D1172" s="109"/>
      <c r="E1172" s="110" t="s">
        <v>518</v>
      </c>
      <c r="F1172" s="110" t="s">
        <v>1303</v>
      </c>
      <c r="G1172" s="111">
        <v>41330</v>
      </c>
      <c r="H1172" s="112">
        <v>0</v>
      </c>
      <c r="I1172" s="112">
        <v>0</v>
      </c>
      <c r="J1172" s="112">
        <v>0</v>
      </c>
      <c r="K1172" s="112">
        <v>0</v>
      </c>
      <c r="L1172" s="112">
        <v>0</v>
      </c>
      <c r="M1172" s="112">
        <v>0</v>
      </c>
      <c r="N1172" s="112">
        <v>0</v>
      </c>
      <c r="O1172" s="112">
        <v>41330</v>
      </c>
    </row>
    <row r="1173" ht="13.5" customHeight="1" spans="1:15">
      <c r="A1173" s="109"/>
      <c r="B1173" s="109"/>
      <c r="C1173" s="109"/>
      <c r="D1173" s="110" t="s">
        <v>938</v>
      </c>
      <c r="E1173" s="110" t="s">
        <v>489</v>
      </c>
      <c r="F1173" s="109"/>
      <c r="G1173" s="111">
        <v>1409284</v>
      </c>
      <c r="H1173" s="112">
        <v>376092</v>
      </c>
      <c r="I1173" s="112">
        <v>276384</v>
      </c>
      <c r="J1173" s="112">
        <v>0</v>
      </c>
      <c r="K1173" s="112">
        <v>240198</v>
      </c>
      <c r="L1173" s="112">
        <v>0</v>
      </c>
      <c r="M1173" s="112">
        <v>0</v>
      </c>
      <c r="N1173" s="112">
        <v>458244</v>
      </c>
      <c r="O1173" s="112">
        <v>58366</v>
      </c>
    </row>
    <row r="1174" ht="13.5" customHeight="1" spans="1:15">
      <c r="A1174" s="110" t="s">
        <v>344</v>
      </c>
      <c r="B1174" s="109"/>
      <c r="C1174" s="109"/>
      <c r="D1174" s="109"/>
      <c r="E1174" s="110" t="s">
        <v>345</v>
      </c>
      <c r="F1174" s="109"/>
      <c r="G1174" s="111">
        <v>240198</v>
      </c>
      <c r="H1174" s="112">
        <v>0</v>
      </c>
      <c r="I1174" s="112">
        <v>0</v>
      </c>
      <c r="J1174" s="112">
        <v>0</v>
      </c>
      <c r="K1174" s="112">
        <v>240198</v>
      </c>
      <c r="L1174" s="112">
        <v>0</v>
      </c>
      <c r="M1174" s="112">
        <v>0</v>
      </c>
      <c r="N1174" s="112">
        <v>0</v>
      </c>
      <c r="O1174" s="112">
        <v>0</v>
      </c>
    </row>
    <row r="1175" ht="13.5" customHeight="1" spans="1:15">
      <c r="A1175" s="109"/>
      <c r="B1175" s="110" t="s">
        <v>460</v>
      </c>
      <c r="C1175" s="109"/>
      <c r="D1175" s="109"/>
      <c r="E1175" s="110" t="s">
        <v>369</v>
      </c>
      <c r="F1175" s="109"/>
      <c r="G1175" s="111">
        <v>223440</v>
      </c>
      <c r="H1175" s="112">
        <v>0</v>
      </c>
      <c r="I1175" s="112">
        <v>0</v>
      </c>
      <c r="J1175" s="112">
        <v>0</v>
      </c>
      <c r="K1175" s="112">
        <v>223440</v>
      </c>
      <c r="L1175" s="112">
        <v>0</v>
      </c>
      <c r="M1175" s="112">
        <v>0</v>
      </c>
      <c r="N1175" s="112">
        <v>0</v>
      </c>
      <c r="O1175" s="112">
        <v>0</v>
      </c>
    </row>
    <row r="1176" ht="13.5" customHeight="1" spans="1:15">
      <c r="A1176" s="110" t="s">
        <v>344</v>
      </c>
      <c r="B1176" s="110" t="s">
        <v>460</v>
      </c>
      <c r="C1176" s="110" t="s">
        <v>463</v>
      </c>
      <c r="D1176" s="109"/>
      <c r="E1176" s="110" t="s">
        <v>464</v>
      </c>
      <c r="F1176" s="110" t="s">
        <v>1286</v>
      </c>
      <c r="G1176" s="111">
        <v>223440</v>
      </c>
      <c r="H1176" s="112">
        <v>0</v>
      </c>
      <c r="I1176" s="112">
        <v>0</v>
      </c>
      <c r="J1176" s="112">
        <v>0</v>
      </c>
      <c r="K1176" s="112">
        <v>223440</v>
      </c>
      <c r="L1176" s="112">
        <v>0</v>
      </c>
      <c r="M1176" s="112">
        <v>0</v>
      </c>
      <c r="N1176" s="112">
        <v>0</v>
      </c>
      <c r="O1176" s="112">
        <v>0</v>
      </c>
    </row>
    <row r="1177" ht="13.5" customHeight="1" spans="1:15">
      <c r="A1177" s="109"/>
      <c r="B1177" s="110" t="s">
        <v>494</v>
      </c>
      <c r="C1177" s="109"/>
      <c r="D1177" s="109"/>
      <c r="E1177" s="110" t="s">
        <v>495</v>
      </c>
      <c r="F1177" s="109"/>
      <c r="G1177" s="111">
        <v>16758</v>
      </c>
      <c r="H1177" s="112">
        <v>0</v>
      </c>
      <c r="I1177" s="112">
        <v>0</v>
      </c>
      <c r="J1177" s="112">
        <v>0</v>
      </c>
      <c r="K1177" s="112">
        <v>16758</v>
      </c>
      <c r="L1177" s="112">
        <v>0</v>
      </c>
      <c r="M1177" s="112">
        <v>0</v>
      </c>
      <c r="N1177" s="112">
        <v>0</v>
      </c>
      <c r="O1177" s="112">
        <v>0</v>
      </c>
    </row>
    <row r="1178" ht="13.5" customHeight="1" spans="1:15">
      <c r="A1178" s="110" t="s">
        <v>344</v>
      </c>
      <c r="B1178" s="110" t="s">
        <v>494</v>
      </c>
      <c r="C1178" s="110" t="s">
        <v>496</v>
      </c>
      <c r="D1178" s="109"/>
      <c r="E1178" s="110" t="s">
        <v>497</v>
      </c>
      <c r="F1178" s="110" t="s">
        <v>1287</v>
      </c>
      <c r="G1178" s="111">
        <v>5586</v>
      </c>
      <c r="H1178" s="112">
        <v>0</v>
      </c>
      <c r="I1178" s="112">
        <v>0</v>
      </c>
      <c r="J1178" s="112">
        <v>0</v>
      </c>
      <c r="K1178" s="112">
        <v>5586</v>
      </c>
      <c r="L1178" s="112">
        <v>0</v>
      </c>
      <c r="M1178" s="112">
        <v>0</v>
      </c>
      <c r="N1178" s="112">
        <v>0</v>
      </c>
      <c r="O1178" s="112">
        <v>0</v>
      </c>
    </row>
    <row r="1179" ht="13.5" customHeight="1" spans="1:15">
      <c r="A1179" s="110" t="s">
        <v>344</v>
      </c>
      <c r="B1179" s="110" t="s">
        <v>494</v>
      </c>
      <c r="C1179" s="110" t="s">
        <v>498</v>
      </c>
      <c r="D1179" s="109"/>
      <c r="E1179" s="110" t="s">
        <v>371</v>
      </c>
      <c r="F1179" s="110" t="s">
        <v>1288</v>
      </c>
      <c r="G1179" s="111">
        <v>11172</v>
      </c>
      <c r="H1179" s="112">
        <v>0</v>
      </c>
      <c r="I1179" s="112">
        <v>0</v>
      </c>
      <c r="J1179" s="112">
        <v>0</v>
      </c>
      <c r="K1179" s="112">
        <v>11172</v>
      </c>
      <c r="L1179" s="112">
        <v>0</v>
      </c>
      <c r="M1179" s="112">
        <v>0</v>
      </c>
      <c r="N1179" s="112">
        <v>0</v>
      </c>
      <c r="O1179" s="112">
        <v>0</v>
      </c>
    </row>
    <row r="1180" ht="13.5" customHeight="1" spans="1:15">
      <c r="A1180" s="110" t="s">
        <v>506</v>
      </c>
      <c r="B1180" s="109"/>
      <c r="C1180" s="109"/>
      <c r="D1180" s="109"/>
      <c r="E1180" s="110" t="s">
        <v>507</v>
      </c>
      <c r="F1180" s="109"/>
      <c r="G1180" s="111">
        <v>1169086</v>
      </c>
      <c r="H1180" s="112">
        <v>376092</v>
      </c>
      <c r="I1180" s="112">
        <v>276384</v>
      </c>
      <c r="J1180" s="112">
        <v>0</v>
      </c>
      <c r="K1180" s="112">
        <v>0</v>
      </c>
      <c r="L1180" s="112">
        <v>0</v>
      </c>
      <c r="M1180" s="112">
        <v>0</v>
      </c>
      <c r="N1180" s="112">
        <v>458244</v>
      </c>
      <c r="O1180" s="112">
        <v>58366</v>
      </c>
    </row>
    <row r="1181" ht="13.5" customHeight="1" spans="1:15">
      <c r="A1181" s="109"/>
      <c r="B1181" s="110" t="s">
        <v>515</v>
      </c>
      <c r="C1181" s="109"/>
      <c r="D1181" s="109"/>
      <c r="E1181" s="110" t="s">
        <v>516</v>
      </c>
      <c r="F1181" s="109"/>
      <c r="G1181" s="111">
        <v>1169086</v>
      </c>
      <c r="H1181" s="112">
        <v>376092</v>
      </c>
      <c r="I1181" s="112">
        <v>276384</v>
      </c>
      <c r="J1181" s="112">
        <v>0</v>
      </c>
      <c r="K1181" s="112">
        <v>0</v>
      </c>
      <c r="L1181" s="112">
        <v>0</v>
      </c>
      <c r="M1181" s="112">
        <v>0</v>
      </c>
      <c r="N1181" s="112">
        <v>458244</v>
      </c>
      <c r="O1181" s="112">
        <v>58366</v>
      </c>
    </row>
    <row r="1182" ht="13.5" customHeight="1" spans="1:15">
      <c r="A1182" s="110" t="s">
        <v>506</v>
      </c>
      <c r="B1182" s="110" t="s">
        <v>515</v>
      </c>
      <c r="C1182" s="110" t="s">
        <v>517</v>
      </c>
      <c r="D1182" s="109"/>
      <c r="E1182" s="110" t="s">
        <v>518</v>
      </c>
      <c r="F1182" s="110" t="s">
        <v>1283</v>
      </c>
      <c r="G1182" s="111">
        <v>504</v>
      </c>
      <c r="H1182" s="112">
        <v>0</v>
      </c>
      <c r="I1182" s="112">
        <v>0</v>
      </c>
      <c r="J1182" s="112">
        <v>0</v>
      </c>
      <c r="K1182" s="112">
        <v>0</v>
      </c>
      <c r="L1182" s="112">
        <v>0</v>
      </c>
      <c r="M1182" s="112">
        <v>0</v>
      </c>
      <c r="N1182" s="112">
        <v>0</v>
      </c>
      <c r="O1182" s="112">
        <v>504</v>
      </c>
    </row>
    <row r="1183" ht="13.5" customHeight="1" spans="1:15">
      <c r="A1183" s="110" t="s">
        <v>506</v>
      </c>
      <c r="B1183" s="110" t="s">
        <v>515</v>
      </c>
      <c r="C1183" s="110" t="s">
        <v>517</v>
      </c>
      <c r="D1183" s="109"/>
      <c r="E1183" s="110" t="s">
        <v>518</v>
      </c>
      <c r="F1183" s="110" t="s">
        <v>1291</v>
      </c>
      <c r="G1183" s="111">
        <v>1110720</v>
      </c>
      <c r="H1183" s="112">
        <v>376092</v>
      </c>
      <c r="I1183" s="112">
        <v>276384</v>
      </c>
      <c r="J1183" s="112">
        <v>0</v>
      </c>
      <c r="K1183" s="112">
        <v>0</v>
      </c>
      <c r="L1183" s="112">
        <v>0</v>
      </c>
      <c r="M1183" s="112">
        <v>0</v>
      </c>
      <c r="N1183" s="112">
        <v>458244</v>
      </c>
      <c r="O1183" s="112">
        <v>0</v>
      </c>
    </row>
    <row r="1184" ht="13.5" customHeight="1" spans="1:15">
      <c r="A1184" s="110" t="s">
        <v>506</v>
      </c>
      <c r="B1184" s="110" t="s">
        <v>515</v>
      </c>
      <c r="C1184" s="110" t="s">
        <v>517</v>
      </c>
      <c r="D1184" s="109"/>
      <c r="E1184" s="110" t="s">
        <v>518</v>
      </c>
      <c r="F1184" s="110" t="s">
        <v>1303</v>
      </c>
      <c r="G1184" s="111">
        <v>57862</v>
      </c>
      <c r="H1184" s="112">
        <v>0</v>
      </c>
      <c r="I1184" s="112">
        <v>0</v>
      </c>
      <c r="J1184" s="112">
        <v>0</v>
      </c>
      <c r="K1184" s="112">
        <v>0</v>
      </c>
      <c r="L1184" s="112">
        <v>0</v>
      </c>
      <c r="M1184" s="112">
        <v>0</v>
      </c>
      <c r="N1184" s="112">
        <v>0</v>
      </c>
      <c r="O1184" s="112">
        <v>57862</v>
      </c>
    </row>
    <row r="1185" ht="13.5" customHeight="1" spans="1:15">
      <c r="A1185" s="109"/>
      <c r="B1185" s="109"/>
      <c r="C1185" s="109"/>
      <c r="D1185" s="110" t="s">
        <v>939</v>
      </c>
      <c r="E1185" s="110" t="s">
        <v>490</v>
      </c>
      <c r="F1185" s="109"/>
      <c r="G1185" s="111">
        <v>1029345.79</v>
      </c>
      <c r="H1185" s="112">
        <v>276054</v>
      </c>
      <c r="I1185" s="112">
        <v>201348</v>
      </c>
      <c r="J1185" s="112">
        <v>0</v>
      </c>
      <c r="K1185" s="112">
        <v>174769.79</v>
      </c>
      <c r="L1185" s="112">
        <v>0</v>
      </c>
      <c r="M1185" s="112">
        <v>0</v>
      </c>
      <c r="N1185" s="112">
        <v>335484</v>
      </c>
      <c r="O1185" s="112">
        <v>41690</v>
      </c>
    </row>
    <row r="1186" ht="13.5" customHeight="1" spans="1:15">
      <c r="A1186" s="110" t="s">
        <v>344</v>
      </c>
      <c r="B1186" s="109"/>
      <c r="C1186" s="109"/>
      <c r="D1186" s="109"/>
      <c r="E1186" s="110" t="s">
        <v>345</v>
      </c>
      <c r="F1186" s="109"/>
      <c r="G1186" s="111">
        <v>174769.79</v>
      </c>
      <c r="H1186" s="112">
        <v>0</v>
      </c>
      <c r="I1186" s="112">
        <v>0</v>
      </c>
      <c r="J1186" s="112">
        <v>0</v>
      </c>
      <c r="K1186" s="112">
        <v>174769.79</v>
      </c>
      <c r="L1186" s="112">
        <v>0</v>
      </c>
      <c r="M1186" s="112">
        <v>0</v>
      </c>
      <c r="N1186" s="112">
        <v>0</v>
      </c>
      <c r="O1186" s="112">
        <v>0</v>
      </c>
    </row>
    <row r="1187" ht="13.5" customHeight="1" spans="1:15">
      <c r="A1187" s="109"/>
      <c r="B1187" s="110" t="s">
        <v>460</v>
      </c>
      <c r="C1187" s="109"/>
      <c r="D1187" s="109"/>
      <c r="E1187" s="110" t="s">
        <v>369</v>
      </c>
      <c r="F1187" s="109"/>
      <c r="G1187" s="111">
        <v>162577.2</v>
      </c>
      <c r="H1187" s="112">
        <v>0</v>
      </c>
      <c r="I1187" s="112">
        <v>0</v>
      </c>
      <c r="J1187" s="112">
        <v>0</v>
      </c>
      <c r="K1187" s="112">
        <v>162577.2</v>
      </c>
      <c r="L1187" s="112">
        <v>0</v>
      </c>
      <c r="M1187" s="112">
        <v>0</v>
      </c>
      <c r="N1187" s="112">
        <v>0</v>
      </c>
      <c r="O1187" s="112">
        <v>0</v>
      </c>
    </row>
    <row r="1188" ht="13.5" customHeight="1" spans="1:15">
      <c r="A1188" s="110" t="s">
        <v>344</v>
      </c>
      <c r="B1188" s="110" t="s">
        <v>460</v>
      </c>
      <c r="C1188" s="110" t="s">
        <v>463</v>
      </c>
      <c r="D1188" s="109"/>
      <c r="E1188" s="110" t="s">
        <v>464</v>
      </c>
      <c r="F1188" s="110" t="s">
        <v>1286</v>
      </c>
      <c r="G1188" s="111">
        <v>162577.2</v>
      </c>
      <c r="H1188" s="112">
        <v>0</v>
      </c>
      <c r="I1188" s="112">
        <v>0</v>
      </c>
      <c r="J1188" s="112">
        <v>0</v>
      </c>
      <c r="K1188" s="112">
        <v>162577.2</v>
      </c>
      <c r="L1188" s="112">
        <v>0</v>
      </c>
      <c r="M1188" s="112">
        <v>0</v>
      </c>
      <c r="N1188" s="112">
        <v>0</v>
      </c>
      <c r="O1188" s="112">
        <v>0</v>
      </c>
    </row>
    <row r="1189" ht="13.5" customHeight="1" spans="1:15">
      <c r="A1189" s="109"/>
      <c r="B1189" s="110" t="s">
        <v>494</v>
      </c>
      <c r="C1189" s="109"/>
      <c r="D1189" s="109"/>
      <c r="E1189" s="110" t="s">
        <v>495</v>
      </c>
      <c r="F1189" s="109"/>
      <c r="G1189" s="111">
        <v>12192.59</v>
      </c>
      <c r="H1189" s="112">
        <v>0</v>
      </c>
      <c r="I1189" s="112">
        <v>0</v>
      </c>
      <c r="J1189" s="112">
        <v>0</v>
      </c>
      <c r="K1189" s="112">
        <v>12192.59</v>
      </c>
      <c r="L1189" s="112">
        <v>0</v>
      </c>
      <c r="M1189" s="112">
        <v>0</v>
      </c>
      <c r="N1189" s="112">
        <v>0</v>
      </c>
      <c r="O1189" s="112">
        <v>0</v>
      </c>
    </row>
    <row r="1190" ht="13.5" customHeight="1" spans="1:15">
      <c r="A1190" s="110" t="s">
        <v>344</v>
      </c>
      <c r="B1190" s="110" t="s">
        <v>494</v>
      </c>
      <c r="C1190" s="110" t="s">
        <v>496</v>
      </c>
      <c r="D1190" s="109"/>
      <c r="E1190" s="110" t="s">
        <v>497</v>
      </c>
      <c r="F1190" s="110" t="s">
        <v>1287</v>
      </c>
      <c r="G1190" s="111">
        <v>4064.43</v>
      </c>
      <c r="H1190" s="112">
        <v>0</v>
      </c>
      <c r="I1190" s="112">
        <v>0</v>
      </c>
      <c r="J1190" s="112">
        <v>0</v>
      </c>
      <c r="K1190" s="112">
        <v>4064.43</v>
      </c>
      <c r="L1190" s="112">
        <v>0</v>
      </c>
      <c r="M1190" s="112">
        <v>0</v>
      </c>
      <c r="N1190" s="112">
        <v>0</v>
      </c>
      <c r="O1190" s="112">
        <v>0</v>
      </c>
    </row>
    <row r="1191" ht="13.5" customHeight="1" spans="1:15">
      <c r="A1191" s="110" t="s">
        <v>344</v>
      </c>
      <c r="B1191" s="110" t="s">
        <v>494</v>
      </c>
      <c r="C1191" s="110" t="s">
        <v>498</v>
      </c>
      <c r="D1191" s="109"/>
      <c r="E1191" s="110" t="s">
        <v>371</v>
      </c>
      <c r="F1191" s="110" t="s">
        <v>1288</v>
      </c>
      <c r="G1191" s="111">
        <v>8128.16</v>
      </c>
      <c r="H1191" s="112">
        <v>0</v>
      </c>
      <c r="I1191" s="112">
        <v>0</v>
      </c>
      <c r="J1191" s="112">
        <v>0</v>
      </c>
      <c r="K1191" s="112">
        <v>8128.16</v>
      </c>
      <c r="L1191" s="112">
        <v>0</v>
      </c>
      <c r="M1191" s="112">
        <v>0</v>
      </c>
      <c r="N1191" s="112">
        <v>0</v>
      </c>
      <c r="O1191" s="112">
        <v>0</v>
      </c>
    </row>
    <row r="1192" ht="13.5" customHeight="1" spans="1:15">
      <c r="A1192" s="110" t="s">
        <v>506</v>
      </c>
      <c r="B1192" s="109"/>
      <c r="C1192" s="109"/>
      <c r="D1192" s="109"/>
      <c r="E1192" s="110" t="s">
        <v>507</v>
      </c>
      <c r="F1192" s="109"/>
      <c r="G1192" s="111">
        <v>854576</v>
      </c>
      <c r="H1192" s="112">
        <v>276054</v>
      </c>
      <c r="I1192" s="112">
        <v>201348</v>
      </c>
      <c r="J1192" s="112">
        <v>0</v>
      </c>
      <c r="K1192" s="112">
        <v>0</v>
      </c>
      <c r="L1192" s="112">
        <v>0</v>
      </c>
      <c r="M1192" s="112">
        <v>0</v>
      </c>
      <c r="N1192" s="112">
        <v>335484</v>
      </c>
      <c r="O1192" s="112">
        <v>41690</v>
      </c>
    </row>
    <row r="1193" ht="13.5" customHeight="1" spans="1:15">
      <c r="A1193" s="109"/>
      <c r="B1193" s="110" t="s">
        <v>515</v>
      </c>
      <c r="C1193" s="109"/>
      <c r="D1193" s="109"/>
      <c r="E1193" s="110" t="s">
        <v>516</v>
      </c>
      <c r="F1193" s="109"/>
      <c r="G1193" s="111">
        <v>854576</v>
      </c>
      <c r="H1193" s="112">
        <v>276054</v>
      </c>
      <c r="I1193" s="112">
        <v>201348</v>
      </c>
      <c r="J1193" s="112">
        <v>0</v>
      </c>
      <c r="K1193" s="112">
        <v>0</v>
      </c>
      <c r="L1193" s="112">
        <v>0</v>
      </c>
      <c r="M1193" s="112">
        <v>0</v>
      </c>
      <c r="N1193" s="112">
        <v>335484</v>
      </c>
      <c r="O1193" s="112">
        <v>41690</v>
      </c>
    </row>
    <row r="1194" ht="13.5" customHeight="1" spans="1:15">
      <c r="A1194" s="110" t="s">
        <v>506</v>
      </c>
      <c r="B1194" s="110" t="s">
        <v>515</v>
      </c>
      <c r="C1194" s="110" t="s">
        <v>517</v>
      </c>
      <c r="D1194" s="109"/>
      <c r="E1194" s="110" t="s">
        <v>518</v>
      </c>
      <c r="F1194" s="110" t="s">
        <v>1283</v>
      </c>
      <c r="G1194" s="111">
        <v>360</v>
      </c>
      <c r="H1194" s="112">
        <v>0</v>
      </c>
      <c r="I1194" s="112">
        <v>0</v>
      </c>
      <c r="J1194" s="112">
        <v>0</v>
      </c>
      <c r="K1194" s="112">
        <v>0</v>
      </c>
      <c r="L1194" s="112">
        <v>0</v>
      </c>
      <c r="M1194" s="112">
        <v>0</v>
      </c>
      <c r="N1194" s="112">
        <v>0</v>
      </c>
      <c r="O1194" s="112">
        <v>360</v>
      </c>
    </row>
    <row r="1195" ht="13.5" customHeight="1" spans="1:15">
      <c r="A1195" s="110" t="s">
        <v>506</v>
      </c>
      <c r="B1195" s="110" t="s">
        <v>515</v>
      </c>
      <c r="C1195" s="110" t="s">
        <v>517</v>
      </c>
      <c r="D1195" s="109"/>
      <c r="E1195" s="110" t="s">
        <v>518</v>
      </c>
      <c r="F1195" s="110" t="s">
        <v>1291</v>
      </c>
      <c r="G1195" s="111">
        <v>812886</v>
      </c>
      <c r="H1195" s="112">
        <v>276054</v>
      </c>
      <c r="I1195" s="112">
        <v>201348</v>
      </c>
      <c r="J1195" s="112">
        <v>0</v>
      </c>
      <c r="K1195" s="112">
        <v>0</v>
      </c>
      <c r="L1195" s="112">
        <v>0</v>
      </c>
      <c r="M1195" s="112">
        <v>0</v>
      </c>
      <c r="N1195" s="112">
        <v>335484</v>
      </c>
      <c r="O1195" s="112">
        <v>0</v>
      </c>
    </row>
    <row r="1196" ht="13.5" customHeight="1" spans="1:15">
      <c r="A1196" s="110" t="s">
        <v>506</v>
      </c>
      <c r="B1196" s="110" t="s">
        <v>515</v>
      </c>
      <c r="C1196" s="110" t="s">
        <v>517</v>
      </c>
      <c r="D1196" s="109"/>
      <c r="E1196" s="110" t="s">
        <v>518</v>
      </c>
      <c r="F1196" s="110" t="s">
        <v>1303</v>
      </c>
      <c r="G1196" s="111">
        <v>41330</v>
      </c>
      <c r="H1196" s="112">
        <v>0</v>
      </c>
      <c r="I1196" s="112">
        <v>0</v>
      </c>
      <c r="J1196" s="112">
        <v>0</v>
      </c>
      <c r="K1196" s="112">
        <v>0</v>
      </c>
      <c r="L1196" s="112">
        <v>0</v>
      </c>
      <c r="M1196" s="112">
        <v>0</v>
      </c>
      <c r="N1196" s="112">
        <v>0</v>
      </c>
      <c r="O1196" s="112">
        <v>41330</v>
      </c>
    </row>
    <row r="1197" ht="13.5" customHeight="1" spans="1:15">
      <c r="A1197" s="109"/>
      <c r="B1197" s="109"/>
      <c r="C1197" s="109"/>
      <c r="D1197" s="110" t="s">
        <v>940</v>
      </c>
      <c r="E1197" s="110" t="s">
        <v>491</v>
      </c>
      <c r="F1197" s="109"/>
      <c r="G1197" s="111">
        <v>1086374.72</v>
      </c>
      <c r="H1197" s="112">
        <v>336288</v>
      </c>
      <c r="I1197" s="112">
        <v>210672</v>
      </c>
      <c r="J1197" s="112">
        <v>0</v>
      </c>
      <c r="K1197" s="112">
        <v>195780.72</v>
      </c>
      <c r="L1197" s="112">
        <v>0</v>
      </c>
      <c r="M1197" s="112">
        <v>0</v>
      </c>
      <c r="N1197" s="112">
        <v>301908</v>
      </c>
      <c r="O1197" s="112">
        <v>41726</v>
      </c>
    </row>
    <row r="1198" ht="13.5" customHeight="1" spans="1:15">
      <c r="A1198" s="110" t="s">
        <v>344</v>
      </c>
      <c r="B1198" s="109"/>
      <c r="C1198" s="109"/>
      <c r="D1198" s="109"/>
      <c r="E1198" s="110" t="s">
        <v>345</v>
      </c>
      <c r="F1198" s="109"/>
      <c r="G1198" s="111">
        <v>195780.72</v>
      </c>
      <c r="H1198" s="112">
        <v>0</v>
      </c>
      <c r="I1198" s="112">
        <v>0</v>
      </c>
      <c r="J1198" s="112">
        <v>0</v>
      </c>
      <c r="K1198" s="112">
        <v>195780.72</v>
      </c>
      <c r="L1198" s="112">
        <v>0</v>
      </c>
      <c r="M1198" s="112">
        <v>0</v>
      </c>
      <c r="N1198" s="112">
        <v>0</v>
      </c>
      <c r="O1198" s="112">
        <v>0</v>
      </c>
    </row>
    <row r="1199" ht="13.5" customHeight="1" spans="1:15">
      <c r="A1199" s="109"/>
      <c r="B1199" s="110" t="s">
        <v>460</v>
      </c>
      <c r="C1199" s="109"/>
      <c r="D1199" s="109"/>
      <c r="E1199" s="110" t="s">
        <v>369</v>
      </c>
      <c r="F1199" s="109"/>
      <c r="G1199" s="111">
        <v>182121.6</v>
      </c>
      <c r="H1199" s="112">
        <v>0</v>
      </c>
      <c r="I1199" s="112">
        <v>0</v>
      </c>
      <c r="J1199" s="112">
        <v>0</v>
      </c>
      <c r="K1199" s="112">
        <v>182121.6</v>
      </c>
      <c r="L1199" s="112">
        <v>0</v>
      </c>
      <c r="M1199" s="112">
        <v>0</v>
      </c>
      <c r="N1199" s="112">
        <v>0</v>
      </c>
      <c r="O1199" s="112">
        <v>0</v>
      </c>
    </row>
    <row r="1200" ht="13.5" customHeight="1" spans="1:15">
      <c r="A1200" s="110" t="s">
        <v>344</v>
      </c>
      <c r="B1200" s="110" t="s">
        <v>460</v>
      </c>
      <c r="C1200" s="110" t="s">
        <v>463</v>
      </c>
      <c r="D1200" s="109"/>
      <c r="E1200" s="110" t="s">
        <v>464</v>
      </c>
      <c r="F1200" s="110" t="s">
        <v>1286</v>
      </c>
      <c r="G1200" s="111">
        <v>182121.6</v>
      </c>
      <c r="H1200" s="112">
        <v>0</v>
      </c>
      <c r="I1200" s="112">
        <v>0</v>
      </c>
      <c r="J1200" s="112">
        <v>0</v>
      </c>
      <c r="K1200" s="112">
        <v>182121.6</v>
      </c>
      <c r="L1200" s="112">
        <v>0</v>
      </c>
      <c r="M1200" s="112">
        <v>0</v>
      </c>
      <c r="N1200" s="112">
        <v>0</v>
      </c>
      <c r="O1200" s="112">
        <v>0</v>
      </c>
    </row>
    <row r="1201" ht="13.5" customHeight="1" spans="1:15">
      <c r="A1201" s="109"/>
      <c r="B1201" s="110" t="s">
        <v>494</v>
      </c>
      <c r="C1201" s="109"/>
      <c r="D1201" s="109"/>
      <c r="E1201" s="110" t="s">
        <v>495</v>
      </c>
      <c r="F1201" s="109"/>
      <c r="G1201" s="111">
        <v>13659.12</v>
      </c>
      <c r="H1201" s="112">
        <v>0</v>
      </c>
      <c r="I1201" s="112">
        <v>0</v>
      </c>
      <c r="J1201" s="112">
        <v>0</v>
      </c>
      <c r="K1201" s="112">
        <v>13659.12</v>
      </c>
      <c r="L1201" s="112">
        <v>0</v>
      </c>
      <c r="M1201" s="112">
        <v>0</v>
      </c>
      <c r="N1201" s="112">
        <v>0</v>
      </c>
      <c r="O1201" s="112">
        <v>0</v>
      </c>
    </row>
    <row r="1202" ht="13.5" customHeight="1" spans="1:15">
      <c r="A1202" s="110" t="s">
        <v>344</v>
      </c>
      <c r="B1202" s="110" t="s">
        <v>494</v>
      </c>
      <c r="C1202" s="110" t="s">
        <v>496</v>
      </c>
      <c r="D1202" s="109"/>
      <c r="E1202" s="110" t="s">
        <v>497</v>
      </c>
      <c r="F1202" s="110" t="s">
        <v>1287</v>
      </c>
      <c r="G1202" s="111">
        <v>4553.04</v>
      </c>
      <c r="H1202" s="112">
        <v>0</v>
      </c>
      <c r="I1202" s="112">
        <v>0</v>
      </c>
      <c r="J1202" s="112">
        <v>0</v>
      </c>
      <c r="K1202" s="112">
        <v>4553.04</v>
      </c>
      <c r="L1202" s="112">
        <v>0</v>
      </c>
      <c r="M1202" s="112">
        <v>0</v>
      </c>
      <c r="N1202" s="112">
        <v>0</v>
      </c>
      <c r="O1202" s="112">
        <v>0</v>
      </c>
    </row>
    <row r="1203" ht="13.5" customHeight="1" spans="1:15">
      <c r="A1203" s="110" t="s">
        <v>344</v>
      </c>
      <c r="B1203" s="110" t="s">
        <v>494</v>
      </c>
      <c r="C1203" s="110" t="s">
        <v>498</v>
      </c>
      <c r="D1203" s="109"/>
      <c r="E1203" s="110" t="s">
        <v>371</v>
      </c>
      <c r="F1203" s="110" t="s">
        <v>1288</v>
      </c>
      <c r="G1203" s="111">
        <v>9106.08</v>
      </c>
      <c r="H1203" s="112">
        <v>0</v>
      </c>
      <c r="I1203" s="112">
        <v>0</v>
      </c>
      <c r="J1203" s="112">
        <v>0</v>
      </c>
      <c r="K1203" s="112">
        <v>9106.08</v>
      </c>
      <c r="L1203" s="112">
        <v>0</v>
      </c>
      <c r="M1203" s="112">
        <v>0</v>
      </c>
      <c r="N1203" s="112">
        <v>0</v>
      </c>
      <c r="O1203" s="112">
        <v>0</v>
      </c>
    </row>
    <row r="1204" ht="13.5" customHeight="1" spans="1:15">
      <c r="A1204" s="110" t="s">
        <v>506</v>
      </c>
      <c r="B1204" s="109"/>
      <c r="C1204" s="109"/>
      <c r="D1204" s="109"/>
      <c r="E1204" s="110" t="s">
        <v>507</v>
      </c>
      <c r="F1204" s="109"/>
      <c r="G1204" s="111">
        <v>890594</v>
      </c>
      <c r="H1204" s="112">
        <v>336288</v>
      </c>
      <c r="I1204" s="112">
        <v>210672</v>
      </c>
      <c r="J1204" s="112">
        <v>0</v>
      </c>
      <c r="K1204" s="112">
        <v>0</v>
      </c>
      <c r="L1204" s="112">
        <v>0</v>
      </c>
      <c r="M1204" s="112">
        <v>0</v>
      </c>
      <c r="N1204" s="112">
        <v>301908</v>
      </c>
      <c r="O1204" s="112">
        <v>41726</v>
      </c>
    </row>
    <row r="1205" ht="13.5" customHeight="1" spans="1:15">
      <c r="A1205" s="109"/>
      <c r="B1205" s="110" t="s">
        <v>515</v>
      </c>
      <c r="C1205" s="109"/>
      <c r="D1205" s="109"/>
      <c r="E1205" s="110" t="s">
        <v>516</v>
      </c>
      <c r="F1205" s="109"/>
      <c r="G1205" s="111">
        <v>890594</v>
      </c>
      <c r="H1205" s="112">
        <v>336288</v>
      </c>
      <c r="I1205" s="112">
        <v>210672</v>
      </c>
      <c r="J1205" s="112">
        <v>0</v>
      </c>
      <c r="K1205" s="112">
        <v>0</v>
      </c>
      <c r="L1205" s="112">
        <v>0</v>
      </c>
      <c r="M1205" s="112">
        <v>0</v>
      </c>
      <c r="N1205" s="112">
        <v>301908</v>
      </c>
      <c r="O1205" s="112">
        <v>41726</v>
      </c>
    </row>
    <row r="1206" ht="13.5" customHeight="1" spans="1:15">
      <c r="A1206" s="110" t="s">
        <v>506</v>
      </c>
      <c r="B1206" s="110" t="s">
        <v>515</v>
      </c>
      <c r="C1206" s="110" t="s">
        <v>517</v>
      </c>
      <c r="D1206" s="109"/>
      <c r="E1206" s="110" t="s">
        <v>518</v>
      </c>
      <c r="F1206" s="110" t="s">
        <v>1283</v>
      </c>
      <c r="G1206" s="111">
        <v>396</v>
      </c>
      <c r="H1206" s="112">
        <v>0</v>
      </c>
      <c r="I1206" s="112">
        <v>0</v>
      </c>
      <c r="J1206" s="112">
        <v>0</v>
      </c>
      <c r="K1206" s="112">
        <v>0</v>
      </c>
      <c r="L1206" s="112">
        <v>0</v>
      </c>
      <c r="M1206" s="112">
        <v>0</v>
      </c>
      <c r="N1206" s="112">
        <v>0</v>
      </c>
      <c r="O1206" s="112">
        <v>396</v>
      </c>
    </row>
    <row r="1207" ht="13.5" customHeight="1" spans="1:15">
      <c r="A1207" s="110" t="s">
        <v>506</v>
      </c>
      <c r="B1207" s="110" t="s">
        <v>515</v>
      </c>
      <c r="C1207" s="110" t="s">
        <v>517</v>
      </c>
      <c r="D1207" s="109"/>
      <c r="E1207" s="110" t="s">
        <v>518</v>
      </c>
      <c r="F1207" s="110" t="s">
        <v>1291</v>
      </c>
      <c r="G1207" s="111">
        <v>848868</v>
      </c>
      <c r="H1207" s="112">
        <v>336288</v>
      </c>
      <c r="I1207" s="112">
        <v>210672</v>
      </c>
      <c r="J1207" s="112">
        <v>0</v>
      </c>
      <c r="K1207" s="112">
        <v>0</v>
      </c>
      <c r="L1207" s="112">
        <v>0</v>
      </c>
      <c r="M1207" s="112">
        <v>0</v>
      </c>
      <c r="N1207" s="112">
        <v>301908</v>
      </c>
      <c r="O1207" s="112">
        <v>0</v>
      </c>
    </row>
    <row r="1208" ht="13.5" customHeight="1" spans="1:15">
      <c r="A1208" s="110" t="s">
        <v>506</v>
      </c>
      <c r="B1208" s="110" t="s">
        <v>515</v>
      </c>
      <c r="C1208" s="110" t="s">
        <v>517</v>
      </c>
      <c r="D1208" s="109"/>
      <c r="E1208" s="110" t="s">
        <v>518</v>
      </c>
      <c r="F1208" s="110" t="s">
        <v>1303</v>
      </c>
      <c r="G1208" s="111">
        <v>41330</v>
      </c>
      <c r="H1208" s="112">
        <v>0</v>
      </c>
      <c r="I1208" s="112">
        <v>0</v>
      </c>
      <c r="J1208" s="112">
        <v>0</v>
      </c>
      <c r="K1208" s="112">
        <v>0</v>
      </c>
      <c r="L1208" s="112">
        <v>0</v>
      </c>
      <c r="M1208" s="112">
        <v>0</v>
      </c>
      <c r="N1208" s="112">
        <v>0</v>
      </c>
      <c r="O1208" s="112">
        <v>41330</v>
      </c>
    </row>
    <row r="1209" ht="13.5" customHeight="1" spans="1:15">
      <c r="A1209" s="109"/>
      <c r="B1209" s="109"/>
      <c r="C1209" s="109"/>
      <c r="D1209" s="110" t="s">
        <v>941</v>
      </c>
      <c r="E1209" s="110" t="s">
        <v>492</v>
      </c>
      <c r="F1209" s="109"/>
      <c r="G1209" s="111">
        <v>1031329.82</v>
      </c>
      <c r="H1209" s="112">
        <v>276252</v>
      </c>
      <c r="I1209" s="112">
        <v>203352</v>
      </c>
      <c r="J1209" s="112">
        <v>0</v>
      </c>
      <c r="K1209" s="112">
        <v>175127.82</v>
      </c>
      <c r="L1209" s="112">
        <v>0</v>
      </c>
      <c r="M1209" s="112">
        <v>0</v>
      </c>
      <c r="N1209" s="112">
        <v>334908</v>
      </c>
      <c r="O1209" s="112">
        <v>41690</v>
      </c>
    </row>
    <row r="1210" ht="13.5" customHeight="1" spans="1:15">
      <c r="A1210" s="110" t="s">
        <v>344</v>
      </c>
      <c r="B1210" s="109"/>
      <c r="C1210" s="109"/>
      <c r="D1210" s="109"/>
      <c r="E1210" s="110" t="s">
        <v>345</v>
      </c>
      <c r="F1210" s="109"/>
      <c r="G1210" s="111">
        <v>175127.82</v>
      </c>
      <c r="H1210" s="112">
        <v>0</v>
      </c>
      <c r="I1210" s="112">
        <v>0</v>
      </c>
      <c r="J1210" s="112">
        <v>0</v>
      </c>
      <c r="K1210" s="112">
        <v>175127.82</v>
      </c>
      <c r="L1210" s="112">
        <v>0</v>
      </c>
      <c r="M1210" s="112">
        <v>0</v>
      </c>
      <c r="N1210" s="112">
        <v>0</v>
      </c>
      <c r="O1210" s="112">
        <v>0</v>
      </c>
    </row>
    <row r="1211" ht="13.5" customHeight="1" spans="1:15">
      <c r="A1211" s="109"/>
      <c r="B1211" s="110" t="s">
        <v>460</v>
      </c>
      <c r="C1211" s="109"/>
      <c r="D1211" s="109"/>
      <c r="E1211" s="110" t="s">
        <v>369</v>
      </c>
      <c r="F1211" s="109"/>
      <c r="G1211" s="111">
        <v>162909.6</v>
      </c>
      <c r="H1211" s="112">
        <v>0</v>
      </c>
      <c r="I1211" s="112">
        <v>0</v>
      </c>
      <c r="J1211" s="112">
        <v>0</v>
      </c>
      <c r="K1211" s="112">
        <v>162909.6</v>
      </c>
      <c r="L1211" s="112">
        <v>0</v>
      </c>
      <c r="M1211" s="112">
        <v>0</v>
      </c>
      <c r="N1211" s="112">
        <v>0</v>
      </c>
      <c r="O1211" s="112">
        <v>0</v>
      </c>
    </row>
    <row r="1212" ht="13.5" customHeight="1" spans="1:15">
      <c r="A1212" s="110" t="s">
        <v>344</v>
      </c>
      <c r="B1212" s="110" t="s">
        <v>460</v>
      </c>
      <c r="C1212" s="110" t="s">
        <v>463</v>
      </c>
      <c r="D1212" s="109"/>
      <c r="E1212" s="110" t="s">
        <v>464</v>
      </c>
      <c r="F1212" s="110" t="s">
        <v>1286</v>
      </c>
      <c r="G1212" s="111">
        <v>162909.6</v>
      </c>
      <c r="H1212" s="112">
        <v>0</v>
      </c>
      <c r="I1212" s="112">
        <v>0</v>
      </c>
      <c r="J1212" s="112">
        <v>0</v>
      </c>
      <c r="K1212" s="112">
        <v>162909.6</v>
      </c>
      <c r="L1212" s="112">
        <v>0</v>
      </c>
      <c r="M1212" s="112">
        <v>0</v>
      </c>
      <c r="N1212" s="112">
        <v>0</v>
      </c>
      <c r="O1212" s="112">
        <v>0</v>
      </c>
    </row>
    <row r="1213" ht="13.5" customHeight="1" spans="1:15">
      <c r="A1213" s="109"/>
      <c r="B1213" s="110" t="s">
        <v>494</v>
      </c>
      <c r="C1213" s="109"/>
      <c r="D1213" s="109"/>
      <c r="E1213" s="110" t="s">
        <v>495</v>
      </c>
      <c r="F1213" s="109"/>
      <c r="G1213" s="111">
        <v>12218.22</v>
      </c>
      <c r="H1213" s="112">
        <v>0</v>
      </c>
      <c r="I1213" s="112">
        <v>0</v>
      </c>
      <c r="J1213" s="112">
        <v>0</v>
      </c>
      <c r="K1213" s="112">
        <v>12218.22</v>
      </c>
      <c r="L1213" s="112">
        <v>0</v>
      </c>
      <c r="M1213" s="112">
        <v>0</v>
      </c>
      <c r="N1213" s="112">
        <v>0</v>
      </c>
      <c r="O1213" s="112">
        <v>0</v>
      </c>
    </row>
    <row r="1214" ht="13.5" customHeight="1" spans="1:15">
      <c r="A1214" s="110" t="s">
        <v>344</v>
      </c>
      <c r="B1214" s="110" t="s">
        <v>494</v>
      </c>
      <c r="C1214" s="110" t="s">
        <v>496</v>
      </c>
      <c r="D1214" s="109"/>
      <c r="E1214" s="110" t="s">
        <v>497</v>
      </c>
      <c r="F1214" s="110" t="s">
        <v>1287</v>
      </c>
      <c r="G1214" s="111">
        <v>4072.74</v>
      </c>
      <c r="H1214" s="112">
        <v>0</v>
      </c>
      <c r="I1214" s="112">
        <v>0</v>
      </c>
      <c r="J1214" s="112">
        <v>0</v>
      </c>
      <c r="K1214" s="112">
        <v>4072.74</v>
      </c>
      <c r="L1214" s="112">
        <v>0</v>
      </c>
      <c r="M1214" s="112">
        <v>0</v>
      </c>
      <c r="N1214" s="112">
        <v>0</v>
      </c>
      <c r="O1214" s="112">
        <v>0</v>
      </c>
    </row>
    <row r="1215" ht="13.5" customHeight="1" spans="1:15">
      <c r="A1215" s="110" t="s">
        <v>344</v>
      </c>
      <c r="B1215" s="110" t="s">
        <v>494</v>
      </c>
      <c r="C1215" s="110" t="s">
        <v>498</v>
      </c>
      <c r="D1215" s="109"/>
      <c r="E1215" s="110" t="s">
        <v>371</v>
      </c>
      <c r="F1215" s="110" t="s">
        <v>1288</v>
      </c>
      <c r="G1215" s="111">
        <v>8145.48</v>
      </c>
      <c r="H1215" s="112">
        <v>0</v>
      </c>
      <c r="I1215" s="112">
        <v>0</v>
      </c>
      <c r="J1215" s="112">
        <v>0</v>
      </c>
      <c r="K1215" s="112">
        <v>8145.48</v>
      </c>
      <c r="L1215" s="112">
        <v>0</v>
      </c>
      <c r="M1215" s="112">
        <v>0</v>
      </c>
      <c r="N1215" s="112">
        <v>0</v>
      </c>
      <c r="O1215" s="112">
        <v>0</v>
      </c>
    </row>
    <row r="1216" ht="13.5" customHeight="1" spans="1:15">
      <c r="A1216" s="110" t="s">
        <v>506</v>
      </c>
      <c r="B1216" s="109"/>
      <c r="C1216" s="109"/>
      <c r="D1216" s="109"/>
      <c r="E1216" s="110" t="s">
        <v>507</v>
      </c>
      <c r="F1216" s="109"/>
      <c r="G1216" s="111">
        <v>856202</v>
      </c>
      <c r="H1216" s="112">
        <v>276252</v>
      </c>
      <c r="I1216" s="112">
        <v>203352</v>
      </c>
      <c r="J1216" s="112">
        <v>0</v>
      </c>
      <c r="K1216" s="112">
        <v>0</v>
      </c>
      <c r="L1216" s="112">
        <v>0</v>
      </c>
      <c r="M1216" s="112">
        <v>0</v>
      </c>
      <c r="N1216" s="112">
        <v>334908</v>
      </c>
      <c r="O1216" s="112">
        <v>41690</v>
      </c>
    </row>
    <row r="1217" ht="13.5" customHeight="1" spans="1:15">
      <c r="A1217" s="109"/>
      <c r="B1217" s="110" t="s">
        <v>515</v>
      </c>
      <c r="C1217" s="109"/>
      <c r="D1217" s="109"/>
      <c r="E1217" s="110" t="s">
        <v>516</v>
      </c>
      <c r="F1217" s="109"/>
      <c r="G1217" s="111">
        <v>856202</v>
      </c>
      <c r="H1217" s="112">
        <v>276252</v>
      </c>
      <c r="I1217" s="112">
        <v>203352</v>
      </c>
      <c r="J1217" s="112">
        <v>0</v>
      </c>
      <c r="K1217" s="112">
        <v>0</v>
      </c>
      <c r="L1217" s="112">
        <v>0</v>
      </c>
      <c r="M1217" s="112">
        <v>0</v>
      </c>
      <c r="N1217" s="112">
        <v>334908</v>
      </c>
      <c r="O1217" s="112">
        <v>41690</v>
      </c>
    </row>
    <row r="1218" ht="13.5" customHeight="1" spans="1:15">
      <c r="A1218" s="110" t="s">
        <v>506</v>
      </c>
      <c r="B1218" s="110" t="s">
        <v>515</v>
      </c>
      <c r="C1218" s="110" t="s">
        <v>517</v>
      </c>
      <c r="D1218" s="109"/>
      <c r="E1218" s="110" t="s">
        <v>518</v>
      </c>
      <c r="F1218" s="110" t="s">
        <v>1283</v>
      </c>
      <c r="G1218" s="111">
        <v>360</v>
      </c>
      <c r="H1218" s="112">
        <v>0</v>
      </c>
      <c r="I1218" s="112">
        <v>0</v>
      </c>
      <c r="J1218" s="112">
        <v>0</v>
      </c>
      <c r="K1218" s="112">
        <v>0</v>
      </c>
      <c r="L1218" s="112">
        <v>0</v>
      </c>
      <c r="M1218" s="112">
        <v>0</v>
      </c>
      <c r="N1218" s="112">
        <v>0</v>
      </c>
      <c r="O1218" s="112">
        <v>360</v>
      </c>
    </row>
    <row r="1219" ht="13.5" customHeight="1" spans="1:15">
      <c r="A1219" s="110" t="s">
        <v>506</v>
      </c>
      <c r="B1219" s="110" t="s">
        <v>515</v>
      </c>
      <c r="C1219" s="110" t="s">
        <v>517</v>
      </c>
      <c r="D1219" s="109"/>
      <c r="E1219" s="110" t="s">
        <v>518</v>
      </c>
      <c r="F1219" s="110" t="s">
        <v>1291</v>
      </c>
      <c r="G1219" s="111">
        <v>814512</v>
      </c>
      <c r="H1219" s="112">
        <v>276252</v>
      </c>
      <c r="I1219" s="112">
        <v>203352</v>
      </c>
      <c r="J1219" s="112">
        <v>0</v>
      </c>
      <c r="K1219" s="112">
        <v>0</v>
      </c>
      <c r="L1219" s="112">
        <v>0</v>
      </c>
      <c r="M1219" s="112">
        <v>0</v>
      </c>
      <c r="N1219" s="112">
        <v>334908</v>
      </c>
      <c r="O1219" s="112">
        <v>0</v>
      </c>
    </row>
    <row r="1220" ht="13.5" customHeight="1" spans="1:15">
      <c r="A1220" s="110" t="s">
        <v>506</v>
      </c>
      <c r="B1220" s="110" t="s">
        <v>515</v>
      </c>
      <c r="C1220" s="110" t="s">
        <v>517</v>
      </c>
      <c r="D1220" s="109"/>
      <c r="E1220" s="110" t="s">
        <v>518</v>
      </c>
      <c r="F1220" s="110" t="s">
        <v>1303</v>
      </c>
      <c r="G1220" s="111">
        <v>41330</v>
      </c>
      <c r="H1220" s="112">
        <v>0</v>
      </c>
      <c r="I1220" s="112">
        <v>0</v>
      </c>
      <c r="J1220" s="112">
        <v>0</v>
      </c>
      <c r="K1220" s="112">
        <v>0</v>
      </c>
      <c r="L1220" s="112">
        <v>0</v>
      </c>
      <c r="M1220" s="112">
        <v>0</v>
      </c>
      <c r="N1220" s="112">
        <v>0</v>
      </c>
      <c r="O1220" s="112">
        <v>41330</v>
      </c>
    </row>
    <row r="1221" ht="13.5" customHeight="1" spans="1:15">
      <c r="A1221" s="109"/>
      <c r="B1221" s="109"/>
      <c r="C1221" s="109"/>
      <c r="D1221" s="110" t="s">
        <v>942</v>
      </c>
      <c r="E1221" s="110" t="s">
        <v>943</v>
      </c>
      <c r="F1221" s="109"/>
      <c r="G1221" s="111">
        <v>4144848</v>
      </c>
      <c r="H1221" s="112">
        <v>780636</v>
      </c>
      <c r="I1221" s="112">
        <v>1856160</v>
      </c>
      <c r="J1221" s="112">
        <v>110370</v>
      </c>
      <c r="K1221" s="112">
        <v>188013</v>
      </c>
      <c r="L1221" s="112">
        <v>0</v>
      </c>
      <c r="M1221" s="112">
        <v>0</v>
      </c>
      <c r="N1221" s="112">
        <v>0</v>
      </c>
      <c r="O1221" s="112">
        <v>1209669</v>
      </c>
    </row>
    <row r="1222" ht="13.5" customHeight="1" spans="1:15">
      <c r="A1222" s="109"/>
      <c r="B1222" s="109"/>
      <c r="C1222" s="109"/>
      <c r="D1222" s="110" t="s">
        <v>944</v>
      </c>
      <c r="E1222" s="110" t="s">
        <v>361</v>
      </c>
      <c r="F1222" s="109"/>
      <c r="G1222" s="111">
        <v>4144848</v>
      </c>
      <c r="H1222" s="112">
        <v>780636</v>
      </c>
      <c r="I1222" s="112">
        <v>1856160</v>
      </c>
      <c r="J1222" s="112">
        <v>110370</v>
      </c>
      <c r="K1222" s="112">
        <v>188013</v>
      </c>
      <c r="L1222" s="112">
        <v>0</v>
      </c>
      <c r="M1222" s="112">
        <v>0</v>
      </c>
      <c r="N1222" s="112">
        <v>0</v>
      </c>
      <c r="O1222" s="112">
        <v>1209669</v>
      </c>
    </row>
    <row r="1223" ht="13.5" customHeight="1" spans="1:15">
      <c r="A1223" s="110" t="s">
        <v>344</v>
      </c>
      <c r="B1223" s="109"/>
      <c r="C1223" s="109"/>
      <c r="D1223" s="109"/>
      <c r="E1223" s="110" t="s">
        <v>345</v>
      </c>
      <c r="F1223" s="109"/>
      <c r="G1223" s="111">
        <v>4144848</v>
      </c>
      <c r="H1223" s="112">
        <v>780636</v>
      </c>
      <c r="I1223" s="112">
        <v>1856160</v>
      </c>
      <c r="J1223" s="112">
        <v>110370</v>
      </c>
      <c r="K1223" s="112">
        <v>188013</v>
      </c>
      <c r="L1223" s="112">
        <v>0</v>
      </c>
      <c r="M1223" s="112">
        <v>0</v>
      </c>
      <c r="N1223" s="112">
        <v>0</v>
      </c>
      <c r="O1223" s="112">
        <v>1209669</v>
      </c>
    </row>
    <row r="1224" ht="13.5" customHeight="1" spans="1:15">
      <c r="A1224" s="109"/>
      <c r="B1224" s="110" t="s">
        <v>358</v>
      </c>
      <c r="C1224" s="109"/>
      <c r="D1224" s="109"/>
      <c r="E1224" s="110" t="s">
        <v>359</v>
      </c>
      <c r="F1224" s="109"/>
      <c r="G1224" s="111">
        <v>3956835</v>
      </c>
      <c r="H1224" s="112">
        <v>780636</v>
      </c>
      <c r="I1224" s="112">
        <v>1856160</v>
      </c>
      <c r="J1224" s="112">
        <v>110370</v>
      </c>
      <c r="K1224" s="112">
        <v>0</v>
      </c>
      <c r="L1224" s="112">
        <v>0</v>
      </c>
      <c r="M1224" s="112">
        <v>0</v>
      </c>
      <c r="N1224" s="112">
        <v>0</v>
      </c>
      <c r="O1224" s="112">
        <v>1209669</v>
      </c>
    </row>
    <row r="1225" ht="13.5" customHeight="1" spans="1:15">
      <c r="A1225" s="110" t="s">
        <v>344</v>
      </c>
      <c r="B1225" s="110" t="s">
        <v>358</v>
      </c>
      <c r="C1225" s="110" t="s">
        <v>360</v>
      </c>
      <c r="D1225" s="109"/>
      <c r="E1225" s="110" t="s">
        <v>42</v>
      </c>
      <c r="F1225" s="110" t="s">
        <v>1319</v>
      </c>
      <c r="G1225" s="111">
        <v>1122192</v>
      </c>
      <c r="H1225" s="112">
        <v>0</v>
      </c>
      <c r="I1225" s="112">
        <v>0</v>
      </c>
      <c r="J1225" s="112">
        <v>0</v>
      </c>
      <c r="K1225" s="112">
        <v>0</v>
      </c>
      <c r="L1225" s="112">
        <v>0</v>
      </c>
      <c r="M1225" s="112">
        <v>0</v>
      </c>
      <c r="N1225" s="112">
        <v>0</v>
      </c>
      <c r="O1225" s="112">
        <v>1122192</v>
      </c>
    </row>
    <row r="1226" ht="13.5" customHeight="1" spans="1:15">
      <c r="A1226" s="110" t="s">
        <v>344</v>
      </c>
      <c r="B1226" s="110" t="s">
        <v>358</v>
      </c>
      <c r="C1226" s="110" t="s">
        <v>360</v>
      </c>
      <c r="D1226" s="109"/>
      <c r="E1226" s="110" t="s">
        <v>42</v>
      </c>
      <c r="F1226" s="110" t="s">
        <v>1284</v>
      </c>
      <c r="G1226" s="111">
        <v>2747850</v>
      </c>
      <c r="H1226" s="112">
        <v>780636</v>
      </c>
      <c r="I1226" s="112">
        <v>1856160</v>
      </c>
      <c r="J1226" s="112">
        <v>110370</v>
      </c>
      <c r="K1226" s="112">
        <v>0</v>
      </c>
      <c r="L1226" s="112">
        <v>0</v>
      </c>
      <c r="M1226" s="112">
        <v>0</v>
      </c>
      <c r="N1226" s="112">
        <v>0</v>
      </c>
      <c r="O1226" s="112">
        <v>684</v>
      </c>
    </row>
    <row r="1227" ht="13.5" customHeight="1" spans="1:15">
      <c r="A1227" s="110" t="s">
        <v>344</v>
      </c>
      <c r="B1227" s="110" t="s">
        <v>358</v>
      </c>
      <c r="C1227" s="110" t="s">
        <v>360</v>
      </c>
      <c r="D1227" s="109"/>
      <c r="E1227" s="110" t="s">
        <v>42</v>
      </c>
      <c r="F1227" s="110" t="s">
        <v>1285</v>
      </c>
      <c r="G1227" s="111">
        <v>86793</v>
      </c>
      <c r="H1227" s="112">
        <v>0</v>
      </c>
      <c r="I1227" s="112">
        <v>0</v>
      </c>
      <c r="J1227" s="112">
        <v>0</v>
      </c>
      <c r="K1227" s="112">
        <v>0</v>
      </c>
      <c r="L1227" s="112">
        <v>0</v>
      </c>
      <c r="M1227" s="112">
        <v>0</v>
      </c>
      <c r="N1227" s="112">
        <v>0</v>
      </c>
      <c r="O1227" s="112">
        <v>86793</v>
      </c>
    </row>
    <row r="1228" ht="13.5" customHeight="1" spans="1:15">
      <c r="A1228" s="109"/>
      <c r="B1228" s="110" t="s">
        <v>460</v>
      </c>
      <c r="C1228" s="109"/>
      <c r="D1228" s="109"/>
      <c r="E1228" s="110" t="s">
        <v>369</v>
      </c>
      <c r="F1228" s="109"/>
      <c r="G1228" s="111">
        <v>180753.6</v>
      </c>
      <c r="H1228" s="112">
        <v>0</v>
      </c>
      <c r="I1228" s="112">
        <v>0</v>
      </c>
      <c r="J1228" s="112">
        <v>0</v>
      </c>
      <c r="K1228" s="112">
        <v>180753.6</v>
      </c>
      <c r="L1228" s="112">
        <v>0</v>
      </c>
      <c r="M1228" s="112">
        <v>0</v>
      </c>
      <c r="N1228" s="112">
        <v>0</v>
      </c>
      <c r="O1228" s="112">
        <v>0</v>
      </c>
    </row>
    <row r="1229" ht="13.5" customHeight="1" spans="1:15">
      <c r="A1229" s="110" t="s">
        <v>344</v>
      </c>
      <c r="B1229" s="110" t="s">
        <v>460</v>
      </c>
      <c r="C1229" s="110" t="s">
        <v>463</v>
      </c>
      <c r="D1229" s="109"/>
      <c r="E1229" s="110" t="s">
        <v>464</v>
      </c>
      <c r="F1229" s="110" t="s">
        <v>1308</v>
      </c>
      <c r="G1229" s="111">
        <v>180753.6</v>
      </c>
      <c r="H1229" s="112">
        <v>0</v>
      </c>
      <c r="I1229" s="112">
        <v>0</v>
      </c>
      <c r="J1229" s="112">
        <v>0</v>
      </c>
      <c r="K1229" s="112">
        <v>180753.6</v>
      </c>
      <c r="L1229" s="112">
        <v>0</v>
      </c>
      <c r="M1229" s="112">
        <v>0</v>
      </c>
      <c r="N1229" s="112">
        <v>0</v>
      </c>
      <c r="O1229" s="112">
        <v>0</v>
      </c>
    </row>
    <row r="1230" ht="13.5" customHeight="1" spans="1:15">
      <c r="A1230" s="109"/>
      <c r="B1230" s="110" t="s">
        <v>494</v>
      </c>
      <c r="C1230" s="109"/>
      <c r="D1230" s="109"/>
      <c r="E1230" s="110" t="s">
        <v>495</v>
      </c>
      <c r="F1230" s="109"/>
      <c r="G1230" s="111">
        <v>7259.4</v>
      </c>
      <c r="H1230" s="112">
        <v>0</v>
      </c>
      <c r="I1230" s="112">
        <v>0</v>
      </c>
      <c r="J1230" s="112">
        <v>0</v>
      </c>
      <c r="K1230" s="112">
        <v>7259.4</v>
      </c>
      <c r="L1230" s="112">
        <v>0</v>
      </c>
      <c r="M1230" s="112">
        <v>0</v>
      </c>
      <c r="N1230" s="112">
        <v>0</v>
      </c>
      <c r="O1230" s="112">
        <v>0</v>
      </c>
    </row>
    <row r="1231" ht="13.5" customHeight="1" spans="1:15">
      <c r="A1231" s="110" t="s">
        <v>344</v>
      </c>
      <c r="B1231" s="110" t="s">
        <v>494</v>
      </c>
      <c r="C1231" s="110" t="s">
        <v>496</v>
      </c>
      <c r="D1231" s="109"/>
      <c r="E1231" s="110" t="s">
        <v>497</v>
      </c>
      <c r="F1231" s="110" t="s">
        <v>1320</v>
      </c>
      <c r="G1231" s="111">
        <v>3657</v>
      </c>
      <c r="H1231" s="112">
        <v>0</v>
      </c>
      <c r="I1231" s="112">
        <v>0</v>
      </c>
      <c r="J1231" s="112">
        <v>0</v>
      </c>
      <c r="K1231" s="112">
        <v>3657</v>
      </c>
      <c r="L1231" s="112">
        <v>0</v>
      </c>
      <c r="M1231" s="112">
        <v>0</v>
      </c>
      <c r="N1231" s="112">
        <v>0</v>
      </c>
      <c r="O1231" s="112">
        <v>0</v>
      </c>
    </row>
    <row r="1232" ht="13.5" customHeight="1" spans="1:15">
      <c r="A1232" s="110" t="s">
        <v>344</v>
      </c>
      <c r="B1232" s="110" t="s">
        <v>494</v>
      </c>
      <c r="C1232" s="110" t="s">
        <v>498</v>
      </c>
      <c r="D1232" s="109"/>
      <c r="E1232" s="110" t="s">
        <v>371</v>
      </c>
      <c r="F1232" s="110" t="s">
        <v>1310</v>
      </c>
      <c r="G1232" s="111">
        <v>3602.4</v>
      </c>
      <c r="H1232" s="112">
        <v>0</v>
      </c>
      <c r="I1232" s="112">
        <v>0</v>
      </c>
      <c r="J1232" s="112">
        <v>0</v>
      </c>
      <c r="K1232" s="112">
        <v>3602.4</v>
      </c>
      <c r="L1232" s="112">
        <v>0</v>
      </c>
      <c r="M1232" s="112">
        <v>0</v>
      </c>
      <c r="N1232" s="112">
        <v>0</v>
      </c>
      <c r="O1232" s="112">
        <v>0</v>
      </c>
    </row>
    <row r="1233" ht="13.5" customHeight="1" spans="1:15">
      <c r="A1233" s="109"/>
      <c r="B1233" s="109"/>
      <c r="C1233" s="109"/>
      <c r="D1233" s="110" t="s">
        <v>945</v>
      </c>
      <c r="E1233" s="110" t="s">
        <v>946</v>
      </c>
      <c r="F1233" s="109"/>
      <c r="G1233" s="111">
        <v>2072892.96</v>
      </c>
      <c r="H1233" s="112">
        <v>671406</v>
      </c>
      <c r="I1233" s="112">
        <v>351222</v>
      </c>
      <c r="J1233" s="112">
        <v>0</v>
      </c>
      <c r="K1233" s="112">
        <v>412254.96</v>
      </c>
      <c r="L1233" s="112">
        <v>0</v>
      </c>
      <c r="M1233" s="112">
        <v>0</v>
      </c>
      <c r="N1233" s="112">
        <v>562968</v>
      </c>
      <c r="O1233" s="112">
        <v>75042</v>
      </c>
    </row>
    <row r="1234" ht="13.5" customHeight="1" spans="1:15">
      <c r="A1234" s="109"/>
      <c r="B1234" s="109"/>
      <c r="C1234" s="109"/>
      <c r="D1234" s="110" t="s">
        <v>947</v>
      </c>
      <c r="E1234" s="110" t="s">
        <v>493</v>
      </c>
      <c r="F1234" s="109"/>
      <c r="G1234" s="111">
        <v>2072892.96</v>
      </c>
      <c r="H1234" s="112">
        <v>671406</v>
      </c>
      <c r="I1234" s="112">
        <v>351222</v>
      </c>
      <c r="J1234" s="112">
        <v>0</v>
      </c>
      <c r="K1234" s="112">
        <v>412254.96</v>
      </c>
      <c r="L1234" s="112">
        <v>0</v>
      </c>
      <c r="M1234" s="112">
        <v>0</v>
      </c>
      <c r="N1234" s="112">
        <v>562968</v>
      </c>
      <c r="O1234" s="112">
        <v>75042</v>
      </c>
    </row>
    <row r="1235" ht="13.5" customHeight="1" spans="1:15">
      <c r="A1235" s="110" t="s">
        <v>344</v>
      </c>
      <c r="B1235" s="109"/>
      <c r="C1235" s="109"/>
      <c r="D1235" s="109"/>
      <c r="E1235" s="110" t="s">
        <v>345</v>
      </c>
      <c r="F1235" s="109"/>
      <c r="G1235" s="111">
        <v>412254.96</v>
      </c>
      <c r="H1235" s="112">
        <v>0</v>
      </c>
      <c r="I1235" s="112">
        <v>0</v>
      </c>
      <c r="J1235" s="112">
        <v>0</v>
      </c>
      <c r="K1235" s="112">
        <v>412254.96</v>
      </c>
      <c r="L1235" s="112">
        <v>0</v>
      </c>
      <c r="M1235" s="112">
        <v>0</v>
      </c>
      <c r="N1235" s="112">
        <v>0</v>
      </c>
      <c r="O1235" s="112">
        <v>0</v>
      </c>
    </row>
    <row r="1236" ht="13.5" customHeight="1" spans="1:15">
      <c r="A1236" s="109"/>
      <c r="B1236" s="110" t="s">
        <v>460</v>
      </c>
      <c r="C1236" s="109"/>
      <c r="D1236" s="109"/>
      <c r="E1236" s="110" t="s">
        <v>369</v>
      </c>
      <c r="F1236" s="109"/>
      <c r="G1236" s="111">
        <v>317119.2</v>
      </c>
      <c r="H1236" s="112">
        <v>0</v>
      </c>
      <c r="I1236" s="112">
        <v>0</v>
      </c>
      <c r="J1236" s="112">
        <v>0</v>
      </c>
      <c r="K1236" s="112">
        <v>317119.2</v>
      </c>
      <c r="L1236" s="112">
        <v>0</v>
      </c>
      <c r="M1236" s="112">
        <v>0</v>
      </c>
      <c r="N1236" s="112">
        <v>0</v>
      </c>
      <c r="O1236" s="112">
        <v>0</v>
      </c>
    </row>
    <row r="1237" ht="13.5" customHeight="1" spans="1:15">
      <c r="A1237" s="110" t="s">
        <v>344</v>
      </c>
      <c r="B1237" s="110" t="s">
        <v>460</v>
      </c>
      <c r="C1237" s="110" t="s">
        <v>463</v>
      </c>
      <c r="D1237" s="109"/>
      <c r="E1237" s="110" t="s">
        <v>464</v>
      </c>
      <c r="F1237" s="110" t="s">
        <v>1286</v>
      </c>
      <c r="G1237" s="111">
        <v>317119.2</v>
      </c>
      <c r="H1237" s="112">
        <v>0</v>
      </c>
      <c r="I1237" s="112">
        <v>0</v>
      </c>
      <c r="J1237" s="112">
        <v>0</v>
      </c>
      <c r="K1237" s="112">
        <v>317119.2</v>
      </c>
      <c r="L1237" s="112">
        <v>0</v>
      </c>
      <c r="M1237" s="112">
        <v>0</v>
      </c>
      <c r="N1237" s="112">
        <v>0</v>
      </c>
      <c r="O1237" s="112">
        <v>0</v>
      </c>
    </row>
    <row r="1238" ht="13.5" customHeight="1" spans="1:15">
      <c r="A1238" s="109"/>
      <c r="B1238" s="110" t="s">
        <v>494</v>
      </c>
      <c r="C1238" s="109"/>
      <c r="D1238" s="109"/>
      <c r="E1238" s="110" t="s">
        <v>495</v>
      </c>
      <c r="F1238" s="109"/>
      <c r="G1238" s="111">
        <v>95135.76</v>
      </c>
      <c r="H1238" s="112">
        <v>0</v>
      </c>
      <c r="I1238" s="112">
        <v>0</v>
      </c>
      <c r="J1238" s="112">
        <v>0</v>
      </c>
      <c r="K1238" s="112">
        <v>95135.76</v>
      </c>
      <c r="L1238" s="112">
        <v>0</v>
      </c>
      <c r="M1238" s="112">
        <v>0</v>
      </c>
      <c r="N1238" s="112">
        <v>0</v>
      </c>
      <c r="O1238" s="112">
        <v>0</v>
      </c>
    </row>
    <row r="1239" ht="13.5" customHeight="1" spans="1:15">
      <c r="A1239" s="110" t="s">
        <v>344</v>
      </c>
      <c r="B1239" s="110" t="s">
        <v>494</v>
      </c>
      <c r="C1239" s="110" t="s">
        <v>496</v>
      </c>
      <c r="D1239" s="109"/>
      <c r="E1239" s="110" t="s">
        <v>497</v>
      </c>
      <c r="F1239" s="110" t="s">
        <v>1287</v>
      </c>
      <c r="G1239" s="111">
        <v>79279.8</v>
      </c>
      <c r="H1239" s="112">
        <v>0</v>
      </c>
      <c r="I1239" s="112">
        <v>0</v>
      </c>
      <c r="J1239" s="112">
        <v>0</v>
      </c>
      <c r="K1239" s="112">
        <v>79279.8</v>
      </c>
      <c r="L1239" s="112">
        <v>0</v>
      </c>
      <c r="M1239" s="112">
        <v>0</v>
      </c>
      <c r="N1239" s="112">
        <v>0</v>
      </c>
      <c r="O1239" s="112">
        <v>0</v>
      </c>
    </row>
    <row r="1240" ht="13.5" customHeight="1" spans="1:15">
      <c r="A1240" s="110" t="s">
        <v>344</v>
      </c>
      <c r="B1240" s="110" t="s">
        <v>494</v>
      </c>
      <c r="C1240" s="110" t="s">
        <v>498</v>
      </c>
      <c r="D1240" s="109"/>
      <c r="E1240" s="110" t="s">
        <v>371</v>
      </c>
      <c r="F1240" s="110" t="s">
        <v>1288</v>
      </c>
      <c r="G1240" s="111">
        <v>15855.96</v>
      </c>
      <c r="H1240" s="112">
        <v>0</v>
      </c>
      <c r="I1240" s="112">
        <v>0</v>
      </c>
      <c r="J1240" s="112">
        <v>0</v>
      </c>
      <c r="K1240" s="112">
        <v>15855.96</v>
      </c>
      <c r="L1240" s="112">
        <v>0</v>
      </c>
      <c r="M1240" s="112">
        <v>0</v>
      </c>
      <c r="N1240" s="112">
        <v>0</v>
      </c>
      <c r="O1240" s="112">
        <v>0</v>
      </c>
    </row>
    <row r="1241" ht="13.5" customHeight="1" spans="1:15">
      <c r="A1241" s="110" t="s">
        <v>506</v>
      </c>
      <c r="B1241" s="109"/>
      <c r="C1241" s="109"/>
      <c r="D1241" s="109"/>
      <c r="E1241" s="110" t="s">
        <v>507</v>
      </c>
      <c r="F1241" s="109"/>
      <c r="G1241" s="111">
        <v>1660638</v>
      </c>
      <c r="H1241" s="112">
        <v>671406</v>
      </c>
      <c r="I1241" s="112">
        <v>351222</v>
      </c>
      <c r="J1241" s="112">
        <v>0</v>
      </c>
      <c r="K1241" s="112">
        <v>0</v>
      </c>
      <c r="L1241" s="112">
        <v>0</v>
      </c>
      <c r="M1241" s="112">
        <v>0</v>
      </c>
      <c r="N1241" s="112">
        <v>562968</v>
      </c>
      <c r="O1241" s="112">
        <v>75042</v>
      </c>
    </row>
    <row r="1242" ht="13.5" customHeight="1" spans="1:15">
      <c r="A1242" s="109"/>
      <c r="B1242" s="110" t="s">
        <v>538</v>
      </c>
      <c r="C1242" s="109"/>
      <c r="D1242" s="109"/>
      <c r="E1242" s="110" t="s">
        <v>539</v>
      </c>
      <c r="F1242" s="109"/>
      <c r="G1242" s="111">
        <v>1660638</v>
      </c>
      <c r="H1242" s="112">
        <v>671406</v>
      </c>
      <c r="I1242" s="112">
        <v>351222</v>
      </c>
      <c r="J1242" s="112">
        <v>0</v>
      </c>
      <c r="K1242" s="112">
        <v>0</v>
      </c>
      <c r="L1242" s="112">
        <v>0</v>
      </c>
      <c r="M1242" s="112">
        <v>0</v>
      </c>
      <c r="N1242" s="112">
        <v>562968</v>
      </c>
      <c r="O1242" s="112">
        <v>75042</v>
      </c>
    </row>
    <row r="1243" ht="13.5" customHeight="1" spans="1:15">
      <c r="A1243" s="110" t="s">
        <v>506</v>
      </c>
      <c r="B1243" s="110" t="s">
        <v>538</v>
      </c>
      <c r="C1243" s="110" t="s">
        <v>540</v>
      </c>
      <c r="D1243" s="109"/>
      <c r="E1243" s="110" t="s">
        <v>541</v>
      </c>
      <c r="F1243" s="110" t="s">
        <v>1283</v>
      </c>
      <c r="G1243" s="111">
        <v>648</v>
      </c>
      <c r="H1243" s="112">
        <v>0</v>
      </c>
      <c r="I1243" s="112">
        <v>0</v>
      </c>
      <c r="J1243" s="112">
        <v>0</v>
      </c>
      <c r="K1243" s="112">
        <v>0</v>
      </c>
      <c r="L1243" s="112">
        <v>0</v>
      </c>
      <c r="M1243" s="112">
        <v>0</v>
      </c>
      <c r="N1243" s="112">
        <v>0</v>
      </c>
      <c r="O1243" s="112">
        <v>648</v>
      </c>
    </row>
    <row r="1244" ht="13.5" customHeight="1" spans="1:15">
      <c r="A1244" s="110" t="s">
        <v>506</v>
      </c>
      <c r="B1244" s="110" t="s">
        <v>538</v>
      </c>
      <c r="C1244" s="110" t="s">
        <v>540</v>
      </c>
      <c r="D1244" s="109"/>
      <c r="E1244" s="110" t="s">
        <v>541</v>
      </c>
      <c r="F1244" s="110" t="s">
        <v>1291</v>
      </c>
      <c r="G1244" s="111">
        <v>1585596</v>
      </c>
      <c r="H1244" s="112">
        <v>671406</v>
      </c>
      <c r="I1244" s="112">
        <v>351222</v>
      </c>
      <c r="J1244" s="112">
        <v>0</v>
      </c>
      <c r="K1244" s="112">
        <v>0</v>
      </c>
      <c r="L1244" s="112">
        <v>0</v>
      </c>
      <c r="M1244" s="112">
        <v>0</v>
      </c>
      <c r="N1244" s="112">
        <v>562968</v>
      </c>
      <c r="O1244" s="112">
        <v>0</v>
      </c>
    </row>
    <row r="1245" ht="13.5" customHeight="1" spans="1:15">
      <c r="A1245" s="110" t="s">
        <v>506</v>
      </c>
      <c r="B1245" s="110" t="s">
        <v>538</v>
      </c>
      <c r="C1245" s="110" t="s">
        <v>540</v>
      </c>
      <c r="D1245" s="109"/>
      <c r="E1245" s="110" t="s">
        <v>541</v>
      </c>
      <c r="F1245" s="110" t="s">
        <v>1303</v>
      </c>
      <c r="G1245" s="111">
        <v>74394</v>
      </c>
      <c r="H1245" s="112">
        <v>0</v>
      </c>
      <c r="I1245" s="112">
        <v>0</v>
      </c>
      <c r="J1245" s="112">
        <v>0</v>
      </c>
      <c r="K1245" s="112">
        <v>0</v>
      </c>
      <c r="L1245" s="112">
        <v>0</v>
      </c>
      <c r="M1245" s="112">
        <v>0</v>
      </c>
      <c r="N1245" s="112">
        <v>0</v>
      </c>
      <c r="O1245" s="112">
        <v>74394</v>
      </c>
    </row>
    <row r="1246" ht="13.5" customHeight="1" spans="1:15">
      <c r="A1246" s="109"/>
      <c r="B1246" s="109"/>
      <c r="C1246" s="109"/>
      <c r="D1246" s="110" t="s">
        <v>949</v>
      </c>
      <c r="E1246" s="110" t="s">
        <v>950</v>
      </c>
      <c r="F1246" s="109"/>
      <c r="G1246" s="111">
        <v>670789</v>
      </c>
      <c r="H1246" s="112">
        <v>229248</v>
      </c>
      <c r="I1246" s="112">
        <v>228804</v>
      </c>
      <c r="J1246" s="112">
        <v>12959</v>
      </c>
      <c r="K1246" s="112">
        <v>110804</v>
      </c>
      <c r="L1246" s="112">
        <v>0</v>
      </c>
      <c r="M1246" s="112">
        <v>0</v>
      </c>
      <c r="N1246" s="112">
        <v>63960</v>
      </c>
      <c r="O1246" s="112">
        <v>25014</v>
      </c>
    </row>
    <row r="1247" ht="13.5" customHeight="1" spans="1:15">
      <c r="A1247" s="109"/>
      <c r="B1247" s="109"/>
      <c r="C1247" s="109"/>
      <c r="D1247" s="110" t="s">
        <v>951</v>
      </c>
      <c r="E1247" s="110" t="s">
        <v>376</v>
      </c>
      <c r="F1247" s="109"/>
      <c r="G1247" s="111">
        <v>670789</v>
      </c>
      <c r="H1247" s="112">
        <v>229248</v>
      </c>
      <c r="I1247" s="112">
        <v>228804</v>
      </c>
      <c r="J1247" s="112">
        <v>12959</v>
      </c>
      <c r="K1247" s="112">
        <v>110804</v>
      </c>
      <c r="L1247" s="112">
        <v>0</v>
      </c>
      <c r="M1247" s="112">
        <v>0</v>
      </c>
      <c r="N1247" s="112">
        <v>63960</v>
      </c>
      <c r="O1247" s="112">
        <v>25014</v>
      </c>
    </row>
    <row r="1248" ht="13.5" customHeight="1" spans="1:15">
      <c r="A1248" s="110" t="s">
        <v>344</v>
      </c>
      <c r="B1248" s="109"/>
      <c r="C1248" s="109"/>
      <c r="D1248" s="109"/>
      <c r="E1248" s="110" t="s">
        <v>345</v>
      </c>
      <c r="F1248" s="109"/>
      <c r="G1248" s="111">
        <v>110804</v>
      </c>
      <c r="H1248" s="112">
        <v>0</v>
      </c>
      <c r="I1248" s="112">
        <v>0</v>
      </c>
      <c r="J1248" s="112">
        <v>0</v>
      </c>
      <c r="K1248" s="112">
        <v>110804</v>
      </c>
      <c r="L1248" s="112">
        <v>0</v>
      </c>
      <c r="M1248" s="112">
        <v>0</v>
      </c>
      <c r="N1248" s="112">
        <v>0</v>
      </c>
      <c r="O1248" s="112">
        <v>0</v>
      </c>
    </row>
    <row r="1249" ht="13.5" customHeight="1" spans="1:15">
      <c r="A1249" s="109"/>
      <c r="B1249" s="110" t="s">
        <v>460</v>
      </c>
      <c r="C1249" s="109"/>
      <c r="D1249" s="109"/>
      <c r="E1249" s="110" t="s">
        <v>369</v>
      </c>
      <c r="F1249" s="109"/>
      <c r="G1249" s="111">
        <v>104402</v>
      </c>
      <c r="H1249" s="112">
        <v>0</v>
      </c>
      <c r="I1249" s="112">
        <v>0</v>
      </c>
      <c r="J1249" s="112">
        <v>0</v>
      </c>
      <c r="K1249" s="112">
        <v>104402</v>
      </c>
      <c r="L1249" s="112">
        <v>0</v>
      </c>
      <c r="M1249" s="112">
        <v>0</v>
      </c>
      <c r="N1249" s="112">
        <v>0</v>
      </c>
      <c r="O1249" s="112">
        <v>0</v>
      </c>
    </row>
    <row r="1250" ht="13.5" customHeight="1" spans="1:15">
      <c r="A1250" s="110" t="s">
        <v>344</v>
      </c>
      <c r="B1250" s="110" t="s">
        <v>460</v>
      </c>
      <c r="C1250" s="110" t="s">
        <v>463</v>
      </c>
      <c r="D1250" s="109"/>
      <c r="E1250" s="110" t="s">
        <v>464</v>
      </c>
      <c r="F1250" s="110" t="s">
        <v>1286</v>
      </c>
      <c r="G1250" s="111">
        <v>104402</v>
      </c>
      <c r="H1250" s="112">
        <v>0</v>
      </c>
      <c r="I1250" s="112">
        <v>0</v>
      </c>
      <c r="J1250" s="112">
        <v>0</v>
      </c>
      <c r="K1250" s="112">
        <v>104402</v>
      </c>
      <c r="L1250" s="112">
        <v>0</v>
      </c>
      <c r="M1250" s="112">
        <v>0</v>
      </c>
      <c r="N1250" s="112">
        <v>0</v>
      </c>
      <c r="O1250" s="112">
        <v>0</v>
      </c>
    </row>
    <row r="1251" ht="13.5" customHeight="1" spans="1:15">
      <c r="A1251" s="109"/>
      <c r="B1251" s="110" t="s">
        <v>494</v>
      </c>
      <c r="C1251" s="109"/>
      <c r="D1251" s="109"/>
      <c r="E1251" s="110" t="s">
        <v>495</v>
      </c>
      <c r="F1251" s="109"/>
      <c r="G1251" s="111">
        <v>6402</v>
      </c>
      <c r="H1251" s="112">
        <v>0</v>
      </c>
      <c r="I1251" s="112">
        <v>0</v>
      </c>
      <c r="J1251" s="112">
        <v>0</v>
      </c>
      <c r="K1251" s="112">
        <v>6402</v>
      </c>
      <c r="L1251" s="112">
        <v>0</v>
      </c>
      <c r="M1251" s="112">
        <v>0</v>
      </c>
      <c r="N1251" s="112">
        <v>0</v>
      </c>
      <c r="O1251" s="112">
        <v>0</v>
      </c>
    </row>
    <row r="1252" ht="13.5" customHeight="1" spans="1:15">
      <c r="A1252" s="110" t="s">
        <v>344</v>
      </c>
      <c r="B1252" s="110" t="s">
        <v>494</v>
      </c>
      <c r="C1252" s="110" t="s">
        <v>496</v>
      </c>
      <c r="D1252" s="109"/>
      <c r="E1252" s="110" t="s">
        <v>497</v>
      </c>
      <c r="F1252" s="110" t="s">
        <v>1287</v>
      </c>
      <c r="G1252" s="111">
        <v>882</v>
      </c>
      <c r="H1252" s="112">
        <v>0</v>
      </c>
      <c r="I1252" s="112">
        <v>0</v>
      </c>
      <c r="J1252" s="112">
        <v>0</v>
      </c>
      <c r="K1252" s="112">
        <v>882</v>
      </c>
      <c r="L1252" s="112">
        <v>0</v>
      </c>
      <c r="M1252" s="112">
        <v>0</v>
      </c>
      <c r="N1252" s="112">
        <v>0</v>
      </c>
      <c r="O1252" s="112">
        <v>0</v>
      </c>
    </row>
    <row r="1253" ht="13.5" customHeight="1" spans="1:15">
      <c r="A1253" s="110" t="s">
        <v>344</v>
      </c>
      <c r="B1253" s="110" t="s">
        <v>494</v>
      </c>
      <c r="C1253" s="110" t="s">
        <v>498</v>
      </c>
      <c r="D1253" s="109"/>
      <c r="E1253" s="110" t="s">
        <v>371</v>
      </c>
      <c r="F1253" s="110" t="s">
        <v>1288</v>
      </c>
      <c r="G1253" s="111">
        <v>5520</v>
      </c>
      <c r="H1253" s="112">
        <v>0</v>
      </c>
      <c r="I1253" s="112">
        <v>0</v>
      </c>
      <c r="J1253" s="112">
        <v>0</v>
      </c>
      <c r="K1253" s="112">
        <v>5520</v>
      </c>
      <c r="L1253" s="112">
        <v>0</v>
      </c>
      <c r="M1253" s="112">
        <v>0</v>
      </c>
      <c r="N1253" s="112">
        <v>0</v>
      </c>
      <c r="O1253" s="112">
        <v>0</v>
      </c>
    </row>
    <row r="1254" ht="13.5" customHeight="1" spans="1:15">
      <c r="A1254" s="110" t="s">
        <v>506</v>
      </c>
      <c r="B1254" s="109"/>
      <c r="C1254" s="109"/>
      <c r="D1254" s="109"/>
      <c r="E1254" s="110" t="s">
        <v>507</v>
      </c>
      <c r="F1254" s="109"/>
      <c r="G1254" s="111">
        <v>559985</v>
      </c>
      <c r="H1254" s="112">
        <v>229248</v>
      </c>
      <c r="I1254" s="112">
        <v>228804</v>
      </c>
      <c r="J1254" s="112">
        <v>12959</v>
      </c>
      <c r="K1254" s="112">
        <v>0</v>
      </c>
      <c r="L1254" s="112">
        <v>0</v>
      </c>
      <c r="M1254" s="112">
        <v>0</v>
      </c>
      <c r="N1254" s="112">
        <v>63960</v>
      </c>
      <c r="O1254" s="112">
        <v>25014</v>
      </c>
    </row>
    <row r="1255" ht="13.5" customHeight="1" spans="1:15">
      <c r="A1255" s="109"/>
      <c r="B1255" s="110" t="s">
        <v>546</v>
      </c>
      <c r="C1255" s="109"/>
      <c r="D1255" s="109"/>
      <c r="E1255" s="110" t="s">
        <v>547</v>
      </c>
      <c r="F1255" s="109"/>
      <c r="G1255" s="111">
        <v>559985</v>
      </c>
      <c r="H1255" s="112">
        <v>229248</v>
      </c>
      <c r="I1255" s="112">
        <v>228804</v>
      </c>
      <c r="J1255" s="112">
        <v>12959</v>
      </c>
      <c r="K1255" s="112">
        <v>0</v>
      </c>
      <c r="L1255" s="112">
        <v>0</v>
      </c>
      <c r="M1255" s="112">
        <v>0</v>
      </c>
      <c r="N1255" s="112">
        <v>63960</v>
      </c>
      <c r="O1255" s="112">
        <v>25014</v>
      </c>
    </row>
    <row r="1256" ht="13.5" customHeight="1" spans="1:15">
      <c r="A1256" s="110" t="s">
        <v>506</v>
      </c>
      <c r="B1256" s="110" t="s">
        <v>546</v>
      </c>
      <c r="C1256" s="110" t="s">
        <v>548</v>
      </c>
      <c r="D1256" s="109"/>
      <c r="E1256" s="110" t="s">
        <v>549</v>
      </c>
      <c r="F1256" s="110" t="s">
        <v>1283</v>
      </c>
      <c r="G1256" s="111">
        <v>216</v>
      </c>
      <c r="H1256" s="112">
        <v>0</v>
      </c>
      <c r="I1256" s="112">
        <v>0</v>
      </c>
      <c r="J1256" s="112">
        <v>0</v>
      </c>
      <c r="K1256" s="112">
        <v>0</v>
      </c>
      <c r="L1256" s="112">
        <v>0</v>
      </c>
      <c r="M1256" s="112">
        <v>0</v>
      </c>
      <c r="N1256" s="112">
        <v>0</v>
      </c>
      <c r="O1256" s="112">
        <v>216</v>
      </c>
    </row>
    <row r="1257" ht="13.5" customHeight="1" spans="1:15">
      <c r="A1257" s="110" t="s">
        <v>506</v>
      </c>
      <c r="B1257" s="110" t="s">
        <v>546</v>
      </c>
      <c r="C1257" s="110" t="s">
        <v>548</v>
      </c>
      <c r="D1257" s="109"/>
      <c r="E1257" s="110" t="s">
        <v>549</v>
      </c>
      <c r="F1257" s="110" t="s">
        <v>1284</v>
      </c>
      <c r="G1257" s="111">
        <v>471011</v>
      </c>
      <c r="H1257" s="112">
        <v>229248</v>
      </c>
      <c r="I1257" s="112">
        <v>228804</v>
      </c>
      <c r="J1257" s="112">
        <v>12959</v>
      </c>
      <c r="K1257" s="112">
        <v>0</v>
      </c>
      <c r="L1257" s="112">
        <v>0</v>
      </c>
      <c r="M1257" s="112">
        <v>0</v>
      </c>
      <c r="N1257" s="112">
        <v>0</v>
      </c>
      <c r="O1257" s="112">
        <v>0</v>
      </c>
    </row>
    <row r="1258" ht="13.5" customHeight="1" spans="1:15">
      <c r="A1258" s="110" t="s">
        <v>506</v>
      </c>
      <c r="B1258" s="110" t="s">
        <v>546</v>
      </c>
      <c r="C1258" s="110" t="s">
        <v>548</v>
      </c>
      <c r="D1258" s="109"/>
      <c r="E1258" s="110" t="s">
        <v>549</v>
      </c>
      <c r="F1258" s="110" t="s">
        <v>1321</v>
      </c>
      <c r="G1258" s="111">
        <v>24798</v>
      </c>
      <c r="H1258" s="112">
        <v>0</v>
      </c>
      <c r="I1258" s="112">
        <v>0</v>
      </c>
      <c r="J1258" s="112">
        <v>0</v>
      </c>
      <c r="K1258" s="112">
        <v>0</v>
      </c>
      <c r="L1258" s="112">
        <v>0</v>
      </c>
      <c r="M1258" s="112">
        <v>0</v>
      </c>
      <c r="N1258" s="112">
        <v>0</v>
      </c>
      <c r="O1258" s="112">
        <v>24798</v>
      </c>
    </row>
    <row r="1259" ht="13.5" customHeight="1" spans="1:15">
      <c r="A1259" s="110" t="s">
        <v>506</v>
      </c>
      <c r="B1259" s="110" t="s">
        <v>546</v>
      </c>
      <c r="C1259" s="110" t="s">
        <v>550</v>
      </c>
      <c r="D1259" s="109"/>
      <c r="E1259" s="110" t="s">
        <v>551</v>
      </c>
      <c r="F1259" s="110" t="s">
        <v>1291</v>
      </c>
      <c r="G1259" s="111">
        <v>63960</v>
      </c>
      <c r="H1259" s="112">
        <v>0</v>
      </c>
      <c r="I1259" s="112">
        <v>0</v>
      </c>
      <c r="J1259" s="112">
        <v>0</v>
      </c>
      <c r="K1259" s="112">
        <v>0</v>
      </c>
      <c r="L1259" s="112">
        <v>0</v>
      </c>
      <c r="M1259" s="112">
        <v>0</v>
      </c>
      <c r="N1259" s="112">
        <v>63960</v>
      </c>
      <c r="O1259" s="112">
        <v>0</v>
      </c>
    </row>
    <row r="1260" ht="13.5" customHeight="1" spans="1:15">
      <c r="A1260" s="109"/>
      <c r="B1260" s="109"/>
      <c r="C1260" s="109"/>
      <c r="D1260" s="110" t="s">
        <v>953</v>
      </c>
      <c r="E1260" s="110" t="s">
        <v>954</v>
      </c>
      <c r="F1260" s="109"/>
      <c r="G1260" s="111">
        <v>1272867.08</v>
      </c>
      <c r="H1260" s="112">
        <v>372276</v>
      </c>
      <c r="I1260" s="112">
        <v>497808</v>
      </c>
      <c r="J1260" s="112">
        <v>51727</v>
      </c>
      <c r="K1260" s="112">
        <v>184297.08</v>
      </c>
      <c r="L1260" s="112">
        <v>0</v>
      </c>
      <c r="M1260" s="112">
        <v>0</v>
      </c>
      <c r="N1260" s="112">
        <v>0</v>
      </c>
      <c r="O1260" s="112">
        <v>166759</v>
      </c>
    </row>
    <row r="1261" ht="13.5" customHeight="1" spans="1:15">
      <c r="A1261" s="109"/>
      <c r="B1261" s="109"/>
      <c r="C1261" s="109"/>
      <c r="D1261" s="110" t="s">
        <v>955</v>
      </c>
      <c r="E1261" s="110" t="s">
        <v>377</v>
      </c>
      <c r="F1261" s="109"/>
      <c r="G1261" s="111">
        <v>1272867.08</v>
      </c>
      <c r="H1261" s="112">
        <v>372276</v>
      </c>
      <c r="I1261" s="112">
        <v>497808</v>
      </c>
      <c r="J1261" s="112">
        <v>51727</v>
      </c>
      <c r="K1261" s="112">
        <v>184297.08</v>
      </c>
      <c r="L1261" s="112">
        <v>0</v>
      </c>
      <c r="M1261" s="112">
        <v>0</v>
      </c>
      <c r="N1261" s="112">
        <v>0</v>
      </c>
      <c r="O1261" s="112">
        <v>166759</v>
      </c>
    </row>
    <row r="1262" ht="13.5" customHeight="1" spans="1:15">
      <c r="A1262" s="110" t="s">
        <v>344</v>
      </c>
      <c r="B1262" s="109"/>
      <c r="C1262" s="109"/>
      <c r="D1262" s="109"/>
      <c r="E1262" s="110" t="s">
        <v>345</v>
      </c>
      <c r="F1262" s="109"/>
      <c r="G1262" s="111">
        <v>1272867.08</v>
      </c>
      <c r="H1262" s="112">
        <v>372276</v>
      </c>
      <c r="I1262" s="112">
        <v>497808</v>
      </c>
      <c r="J1262" s="112">
        <v>51727</v>
      </c>
      <c r="K1262" s="112">
        <v>184297.08</v>
      </c>
      <c r="L1262" s="112">
        <v>0</v>
      </c>
      <c r="M1262" s="112">
        <v>0</v>
      </c>
      <c r="N1262" s="112">
        <v>0</v>
      </c>
      <c r="O1262" s="112">
        <v>166759</v>
      </c>
    </row>
    <row r="1263" ht="13.5" customHeight="1" spans="1:15">
      <c r="A1263" s="109"/>
      <c r="B1263" s="110" t="s">
        <v>372</v>
      </c>
      <c r="C1263" s="109"/>
      <c r="D1263" s="109"/>
      <c r="E1263" s="110" t="s">
        <v>373</v>
      </c>
      <c r="F1263" s="109"/>
      <c r="G1263" s="111">
        <v>1088570</v>
      </c>
      <c r="H1263" s="112">
        <v>372276</v>
      </c>
      <c r="I1263" s="112">
        <v>497808</v>
      </c>
      <c r="J1263" s="112">
        <v>51727</v>
      </c>
      <c r="K1263" s="112">
        <v>0</v>
      </c>
      <c r="L1263" s="112">
        <v>0</v>
      </c>
      <c r="M1263" s="112">
        <v>0</v>
      </c>
      <c r="N1263" s="112">
        <v>0</v>
      </c>
      <c r="O1263" s="112">
        <v>166759</v>
      </c>
    </row>
    <row r="1264" ht="13.5" customHeight="1" spans="1:15">
      <c r="A1264" s="110" t="s">
        <v>344</v>
      </c>
      <c r="B1264" s="110" t="s">
        <v>372</v>
      </c>
      <c r="C1264" s="110" t="s">
        <v>374</v>
      </c>
      <c r="D1264" s="109"/>
      <c r="E1264" s="110" t="s">
        <v>375</v>
      </c>
      <c r="F1264" s="110" t="s">
        <v>1322</v>
      </c>
      <c r="G1264" s="111">
        <v>120900</v>
      </c>
      <c r="H1264" s="112">
        <v>0</v>
      </c>
      <c r="I1264" s="112">
        <v>0</v>
      </c>
      <c r="J1264" s="112">
        <v>0</v>
      </c>
      <c r="K1264" s="112">
        <v>0</v>
      </c>
      <c r="L1264" s="112">
        <v>0</v>
      </c>
      <c r="M1264" s="112">
        <v>0</v>
      </c>
      <c r="N1264" s="112">
        <v>0</v>
      </c>
      <c r="O1264" s="112">
        <v>120900</v>
      </c>
    </row>
    <row r="1265" ht="13.5" customHeight="1" spans="1:15">
      <c r="A1265" s="110" t="s">
        <v>344</v>
      </c>
      <c r="B1265" s="110" t="s">
        <v>372</v>
      </c>
      <c r="C1265" s="110" t="s">
        <v>374</v>
      </c>
      <c r="D1265" s="109"/>
      <c r="E1265" s="110" t="s">
        <v>375</v>
      </c>
      <c r="F1265" s="110" t="s">
        <v>1323</v>
      </c>
      <c r="G1265" s="111">
        <v>45463</v>
      </c>
      <c r="H1265" s="112">
        <v>0</v>
      </c>
      <c r="I1265" s="112">
        <v>0</v>
      </c>
      <c r="J1265" s="112">
        <v>0</v>
      </c>
      <c r="K1265" s="112">
        <v>0</v>
      </c>
      <c r="L1265" s="112">
        <v>0</v>
      </c>
      <c r="M1265" s="112">
        <v>0</v>
      </c>
      <c r="N1265" s="112">
        <v>0</v>
      </c>
      <c r="O1265" s="112">
        <v>45463</v>
      </c>
    </row>
    <row r="1266" ht="13.5" customHeight="1" spans="1:15">
      <c r="A1266" s="110" t="s">
        <v>344</v>
      </c>
      <c r="B1266" s="110" t="s">
        <v>372</v>
      </c>
      <c r="C1266" s="110" t="s">
        <v>381</v>
      </c>
      <c r="D1266" s="109"/>
      <c r="E1266" s="110" t="s">
        <v>382</v>
      </c>
      <c r="F1266" s="110" t="s">
        <v>1283</v>
      </c>
      <c r="G1266" s="111">
        <v>396</v>
      </c>
      <c r="H1266" s="112">
        <v>0</v>
      </c>
      <c r="I1266" s="112">
        <v>0</v>
      </c>
      <c r="J1266" s="112">
        <v>0</v>
      </c>
      <c r="K1266" s="112">
        <v>0</v>
      </c>
      <c r="L1266" s="112">
        <v>0</v>
      </c>
      <c r="M1266" s="112">
        <v>0</v>
      </c>
      <c r="N1266" s="112">
        <v>0</v>
      </c>
      <c r="O1266" s="112">
        <v>396</v>
      </c>
    </row>
    <row r="1267" ht="13.5" customHeight="1" spans="1:15">
      <c r="A1267" s="110" t="s">
        <v>344</v>
      </c>
      <c r="B1267" s="110" t="s">
        <v>372</v>
      </c>
      <c r="C1267" s="110" t="s">
        <v>381</v>
      </c>
      <c r="D1267" s="109"/>
      <c r="E1267" s="110" t="s">
        <v>382</v>
      </c>
      <c r="F1267" s="110" t="s">
        <v>1284</v>
      </c>
      <c r="G1267" s="111">
        <v>921811</v>
      </c>
      <c r="H1267" s="112">
        <v>372276</v>
      </c>
      <c r="I1267" s="112">
        <v>497808</v>
      </c>
      <c r="J1267" s="112">
        <v>51727</v>
      </c>
      <c r="K1267" s="112">
        <v>0</v>
      </c>
      <c r="L1267" s="112">
        <v>0</v>
      </c>
      <c r="M1267" s="112">
        <v>0</v>
      </c>
      <c r="N1267" s="112">
        <v>0</v>
      </c>
      <c r="O1267" s="112">
        <v>0</v>
      </c>
    </row>
    <row r="1268" ht="13.5" customHeight="1" spans="1:15">
      <c r="A1268" s="109"/>
      <c r="B1268" s="110" t="s">
        <v>460</v>
      </c>
      <c r="C1268" s="109"/>
      <c r="D1268" s="109"/>
      <c r="E1268" s="110" t="s">
        <v>369</v>
      </c>
      <c r="F1268" s="109"/>
      <c r="G1268" s="111">
        <v>174016.8</v>
      </c>
      <c r="H1268" s="112">
        <v>0</v>
      </c>
      <c r="I1268" s="112">
        <v>0</v>
      </c>
      <c r="J1268" s="112">
        <v>0</v>
      </c>
      <c r="K1268" s="112">
        <v>174016.8</v>
      </c>
      <c r="L1268" s="112">
        <v>0</v>
      </c>
      <c r="M1268" s="112">
        <v>0</v>
      </c>
      <c r="N1268" s="112">
        <v>0</v>
      </c>
      <c r="O1268" s="112">
        <v>0</v>
      </c>
    </row>
    <row r="1269" ht="13.5" customHeight="1" spans="1:15">
      <c r="A1269" s="110" t="s">
        <v>344</v>
      </c>
      <c r="B1269" s="110" t="s">
        <v>460</v>
      </c>
      <c r="C1269" s="110" t="s">
        <v>463</v>
      </c>
      <c r="D1269" s="109"/>
      <c r="E1269" s="110" t="s">
        <v>464</v>
      </c>
      <c r="F1269" s="110" t="s">
        <v>1286</v>
      </c>
      <c r="G1269" s="111">
        <v>174016.8</v>
      </c>
      <c r="H1269" s="112">
        <v>0</v>
      </c>
      <c r="I1269" s="112">
        <v>0</v>
      </c>
      <c r="J1269" s="112">
        <v>0</v>
      </c>
      <c r="K1269" s="112">
        <v>174016.8</v>
      </c>
      <c r="L1269" s="112">
        <v>0</v>
      </c>
      <c r="M1269" s="112">
        <v>0</v>
      </c>
      <c r="N1269" s="112">
        <v>0</v>
      </c>
      <c r="O1269" s="112">
        <v>0</v>
      </c>
    </row>
    <row r="1270" ht="13.5" customHeight="1" spans="1:15">
      <c r="A1270" s="109"/>
      <c r="B1270" s="110" t="s">
        <v>494</v>
      </c>
      <c r="C1270" s="109"/>
      <c r="D1270" s="109"/>
      <c r="E1270" s="110" t="s">
        <v>495</v>
      </c>
      <c r="F1270" s="109"/>
      <c r="G1270" s="111">
        <v>10280.28</v>
      </c>
      <c r="H1270" s="112">
        <v>0</v>
      </c>
      <c r="I1270" s="112">
        <v>0</v>
      </c>
      <c r="J1270" s="112">
        <v>0</v>
      </c>
      <c r="K1270" s="112">
        <v>10280.28</v>
      </c>
      <c r="L1270" s="112">
        <v>0</v>
      </c>
      <c r="M1270" s="112">
        <v>0</v>
      </c>
      <c r="N1270" s="112">
        <v>0</v>
      </c>
      <c r="O1270" s="112">
        <v>0</v>
      </c>
    </row>
    <row r="1271" ht="13.5" customHeight="1" spans="1:15">
      <c r="A1271" s="110" t="s">
        <v>344</v>
      </c>
      <c r="B1271" s="110" t="s">
        <v>494</v>
      </c>
      <c r="C1271" s="110" t="s">
        <v>496</v>
      </c>
      <c r="D1271" s="109"/>
      <c r="E1271" s="110" t="s">
        <v>497</v>
      </c>
      <c r="F1271" s="110" t="s">
        <v>1287</v>
      </c>
      <c r="G1271" s="111">
        <v>1579.44</v>
      </c>
      <c r="H1271" s="112">
        <v>0</v>
      </c>
      <c r="I1271" s="112">
        <v>0</v>
      </c>
      <c r="J1271" s="112">
        <v>0</v>
      </c>
      <c r="K1271" s="112">
        <v>1579.44</v>
      </c>
      <c r="L1271" s="112">
        <v>0</v>
      </c>
      <c r="M1271" s="112">
        <v>0</v>
      </c>
      <c r="N1271" s="112">
        <v>0</v>
      </c>
      <c r="O1271" s="112">
        <v>0</v>
      </c>
    </row>
    <row r="1272" ht="13.5" customHeight="1" spans="1:15">
      <c r="A1272" s="110" t="s">
        <v>344</v>
      </c>
      <c r="B1272" s="110" t="s">
        <v>494</v>
      </c>
      <c r="C1272" s="110" t="s">
        <v>498</v>
      </c>
      <c r="D1272" s="109"/>
      <c r="E1272" s="110" t="s">
        <v>371</v>
      </c>
      <c r="F1272" s="110" t="s">
        <v>1288</v>
      </c>
      <c r="G1272" s="111">
        <v>8700.84</v>
      </c>
      <c r="H1272" s="112">
        <v>0</v>
      </c>
      <c r="I1272" s="112">
        <v>0</v>
      </c>
      <c r="J1272" s="112">
        <v>0</v>
      </c>
      <c r="K1272" s="112">
        <v>8700.84</v>
      </c>
      <c r="L1272" s="112">
        <v>0</v>
      </c>
      <c r="M1272" s="112">
        <v>0</v>
      </c>
      <c r="N1272" s="112">
        <v>0</v>
      </c>
      <c r="O1272" s="112">
        <v>0</v>
      </c>
    </row>
    <row r="1273" ht="13.5" customHeight="1" spans="1:15">
      <c r="A1273" s="109"/>
      <c r="B1273" s="109"/>
      <c r="C1273" s="109"/>
      <c r="D1273" s="110" t="s">
        <v>957</v>
      </c>
      <c r="E1273" s="110" t="s">
        <v>958</v>
      </c>
      <c r="F1273" s="109"/>
      <c r="G1273" s="111">
        <v>334377.76</v>
      </c>
      <c r="H1273" s="112">
        <v>109140</v>
      </c>
      <c r="I1273" s="112">
        <v>149316</v>
      </c>
      <c r="J1273" s="112">
        <v>21538</v>
      </c>
      <c r="K1273" s="112">
        <v>54275.76</v>
      </c>
      <c r="L1273" s="112">
        <v>0</v>
      </c>
      <c r="M1273" s="112">
        <v>0</v>
      </c>
      <c r="N1273" s="112">
        <v>0</v>
      </c>
      <c r="O1273" s="112">
        <v>108</v>
      </c>
    </row>
    <row r="1274" ht="13.5" customHeight="1" spans="1:15">
      <c r="A1274" s="109"/>
      <c r="B1274" s="109"/>
      <c r="C1274" s="109"/>
      <c r="D1274" s="110" t="s">
        <v>959</v>
      </c>
      <c r="E1274" s="110" t="s">
        <v>429</v>
      </c>
      <c r="F1274" s="109"/>
      <c r="G1274" s="111">
        <v>334377.76</v>
      </c>
      <c r="H1274" s="112">
        <v>109140</v>
      </c>
      <c r="I1274" s="112">
        <v>149316</v>
      </c>
      <c r="J1274" s="112">
        <v>21538</v>
      </c>
      <c r="K1274" s="112">
        <v>54275.76</v>
      </c>
      <c r="L1274" s="112">
        <v>0</v>
      </c>
      <c r="M1274" s="112">
        <v>0</v>
      </c>
      <c r="N1274" s="112">
        <v>0</v>
      </c>
      <c r="O1274" s="112">
        <v>108</v>
      </c>
    </row>
    <row r="1275" ht="13.5" customHeight="1" spans="1:15">
      <c r="A1275" s="110" t="s">
        <v>344</v>
      </c>
      <c r="B1275" s="109"/>
      <c r="C1275" s="109"/>
      <c r="D1275" s="109"/>
      <c r="E1275" s="110" t="s">
        <v>345</v>
      </c>
      <c r="F1275" s="109"/>
      <c r="G1275" s="111">
        <v>334377.76</v>
      </c>
      <c r="H1275" s="112">
        <v>109140</v>
      </c>
      <c r="I1275" s="112">
        <v>149316</v>
      </c>
      <c r="J1275" s="112">
        <v>21538</v>
      </c>
      <c r="K1275" s="112">
        <v>54275.76</v>
      </c>
      <c r="L1275" s="112">
        <v>0</v>
      </c>
      <c r="M1275" s="112">
        <v>0</v>
      </c>
      <c r="N1275" s="112">
        <v>0</v>
      </c>
      <c r="O1275" s="112">
        <v>108</v>
      </c>
    </row>
    <row r="1276" ht="13.5" customHeight="1" spans="1:15">
      <c r="A1276" s="109"/>
      <c r="B1276" s="110" t="s">
        <v>426</v>
      </c>
      <c r="C1276" s="109"/>
      <c r="D1276" s="109"/>
      <c r="E1276" s="110" t="s">
        <v>427</v>
      </c>
      <c r="F1276" s="109"/>
      <c r="G1276" s="111">
        <v>280102</v>
      </c>
      <c r="H1276" s="112">
        <v>109140</v>
      </c>
      <c r="I1276" s="112">
        <v>149316</v>
      </c>
      <c r="J1276" s="112">
        <v>21538</v>
      </c>
      <c r="K1276" s="112">
        <v>0</v>
      </c>
      <c r="L1276" s="112">
        <v>0</v>
      </c>
      <c r="M1276" s="112">
        <v>0</v>
      </c>
      <c r="N1276" s="112">
        <v>0</v>
      </c>
      <c r="O1276" s="112">
        <v>108</v>
      </c>
    </row>
    <row r="1277" ht="13.5" customHeight="1" spans="1:15">
      <c r="A1277" s="110" t="s">
        <v>344</v>
      </c>
      <c r="B1277" s="110" t="s">
        <v>426</v>
      </c>
      <c r="C1277" s="110" t="s">
        <v>428</v>
      </c>
      <c r="D1277" s="109"/>
      <c r="E1277" s="110" t="s">
        <v>42</v>
      </c>
      <c r="F1277" s="110" t="s">
        <v>1283</v>
      </c>
      <c r="G1277" s="111">
        <v>108</v>
      </c>
      <c r="H1277" s="112">
        <v>0</v>
      </c>
      <c r="I1277" s="112">
        <v>0</v>
      </c>
      <c r="J1277" s="112">
        <v>0</v>
      </c>
      <c r="K1277" s="112">
        <v>0</v>
      </c>
      <c r="L1277" s="112">
        <v>0</v>
      </c>
      <c r="M1277" s="112">
        <v>0</v>
      </c>
      <c r="N1277" s="112">
        <v>0</v>
      </c>
      <c r="O1277" s="112">
        <v>108</v>
      </c>
    </row>
    <row r="1278" ht="13.5" customHeight="1" spans="1:15">
      <c r="A1278" s="110" t="s">
        <v>344</v>
      </c>
      <c r="B1278" s="110" t="s">
        <v>426</v>
      </c>
      <c r="C1278" s="110" t="s">
        <v>428</v>
      </c>
      <c r="D1278" s="109"/>
      <c r="E1278" s="110" t="s">
        <v>42</v>
      </c>
      <c r="F1278" s="110" t="s">
        <v>1284</v>
      </c>
      <c r="G1278" s="111">
        <v>279994</v>
      </c>
      <c r="H1278" s="112">
        <v>109140</v>
      </c>
      <c r="I1278" s="112">
        <v>149316</v>
      </c>
      <c r="J1278" s="112">
        <v>21538</v>
      </c>
      <c r="K1278" s="112">
        <v>0</v>
      </c>
      <c r="L1278" s="112">
        <v>0</v>
      </c>
      <c r="M1278" s="112">
        <v>0</v>
      </c>
      <c r="N1278" s="112">
        <v>0</v>
      </c>
      <c r="O1278" s="112">
        <v>0</v>
      </c>
    </row>
    <row r="1279" ht="13.5" customHeight="1" spans="1:15">
      <c r="A1279" s="109"/>
      <c r="B1279" s="110" t="s">
        <v>460</v>
      </c>
      <c r="C1279" s="109"/>
      <c r="D1279" s="109"/>
      <c r="E1279" s="110" t="s">
        <v>369</v>
      </c>
      <c r="F1279" s="109"/>
      <c r="G1279" s="111">
        <v>51691.2</v>
      </c>
      <c r="H1279" s="112">
        <v>0</v>
      </c>
      <c r="I1279" s="112">
        <v>0</v>
      </c>
      <c r="J1279" s="112">
        <v>0</v>
      </c>
      <c r="K1279" s="112">
        <v>51691.2</v>
      </c>
      <c r="L1279" s="112">
        <v>0</v>
      </c>
      <c r="M1279" s="112">
        <v>0</v>
      </c>
      <c r="N1279" s="112">
        <v>0</v>
      </c>
      <c r="O1279" s="112">
        <v>0</v>
      </c>
    </row>
    <row r="1280" ht="13.5" customHeight="1" spans="1:15">
      <c r="A1280" s="110" t="s">
        <v>344</v>
      </c>
      <c r="B1280" s="110" t="s">
        <v>460</v>
      </c>
      <c r="C1280" s="110" t="s">
        <v>463</v>
      </c>
      <c r="D1280" s="109"/>
      <c r="E1280" s="110" t="s">
        <v>464</v>
      </c>
      <c r="F1280" s="110" t="s">
        <v>1286</v>
      </c>
      <c r="G1280" s="111">
        <v>51691.2</v>
      </c>
      <c r="H1280" s="112">
        <v>0</v>
      </c>
      <c r="I1280" s="112">
        <v>0</v>
      </c>
      <c r="J1280" s="112">
        <v>0</v>
      </c>
      <c r="K1280" s="112">
        <v>51691.2</v>
      </c>
      <c r="L1280" s="112">
        <v>0</v>
      </c>
      <c r="M1280" s="112">
        <v>0</v>
      </c>
      <c r="N1280" s="112">
        <v>0</v>
      </c>
      <c r="O1280" s="112">
        <v>0</v>
      </c>
    </row>
    <row r="1281" ht="13.5" customHeight="1" spans="1:15">
      <c r="A1281" s="109"/>
      <c r="B1281" s="110" t="s">
        <v>494</v>
      </c>
      <c r="C1281" s="109"/>
      <c r="D1281" s="109"/>
      <c r="E1281" s="110" t="s">
        <v>495</v>
      </c>
      <c r="F1281" s="109"/>
      <c r="G1281" s="111">
        <v>2584.56</v>
      </c>
      <c r="H1281" s="112">
        <v>0</v>
      </c>
      <c r="I1281" s="112">
        <v>0</v>
      </c>
      <c r="J1281" s="112">
        <v>0</v>
      </c>
      <c r="K1281" s="112">
        <v>2584.56</v>
      </c>
      <c r="L1281" s="112">
        <v>0</v>
      </c>
      <c r="M1281" s="112">
        <v>0</v>
      </c>
      <c r="N1281" s="112">
        <v>0</v>
      </c>
      <c r="O1281" s="112">
        <v>0</v>
      </c>
    </row>
    <row r="1282" ht="13.5" customHeight="1" spans="1:15">
      <c r="A1282" s="110" t="s">
        <v>344</v>
      </c>
      <c r="B1282" s="110" t="s">
        <v>494</v>
      </c>
      <c r="C1282" s="110" t="s">
        <v>498</v>
      </c>
      <c r="D1282" s="109"/>
      <c r="E1282" s="110" t="s">
        <v>371</v>
      </c>
      <c r="F1282" s="110" t="s">
        <v>1288</v>
      </c>
      <c r="G1282" s="111">
        <v>2584.56</v>
      </c>
      <c r="H1282" s="112">
        <v>0</v>
      </c>
      <c r="I1282" s="112">
        <v>0</v>
      </c>
      <c r="J1282" s="112">
        <v>0</v>
      </c>
      <c r="K1282" s="112">
        <v>2584.56</v>
      </c>
      <c r="L1282" s="112">
        <v>0</v>
      </c>
      <c r="M1282" s="112">
        <v>0</v>
      </c>
      <c r="N1282" s="112">
        <v>0</v>
      </c>
      <c r="O1282" s="112">
        <v>0</v>
      </c>
    </row>
    <row r="1283" ht="13.5" customHeight="1" spans="1:15">
      <c r="A1283" s="109"/>
      <c r="B1283" s="109"/>
      <c r="C1283" s="109"/>
      <c r="D1283" s="110" t="s">
        <v>960</v>
      </c>
      <c r="E1283" s="110" t="s">
        <v>961</v>
      </c>
      <c r="F1283" s="109"/>
      <c r="G1283" s="111">
        <v>3062994.68</v>
      </c>
      <c r="H1283" s="112">
        <v>957192</v>
      </c>
      <c r="I1283" s="112">
        <v>1437036</v>
      </c>
      <c r="J1283" s="112">
        <v>53153</v>
      </c>
      <c r="K1283" s="112">
        <v>444283.68</v>
      </c>
      <c r="L1283" s="112">
        <v>0</v>
      </c>
      <c r="M1283" s="112">
        <v>0</v>
      </c>
      <c r="N1283" s="112">
        <v>46260</v>
      </c>
      <c r="O1283" s="112">
        <v>125070</v>
      </c>
    </row>
    <row r="1284" ht="13.5" customHeight="1" spans="1:15">
      <c r="A1284" s="109"/>
      <c r="B1284" s="109"/>
      <c r="C1284" s="109"/>
      <c r="D1284" s="110" t="s">
        <v>962</v>
      </c>
      <c r="E1284" s="110" t="s">
        <v>135</v>
      </c>
      <c r="F1284" s="109"/>
      <c r="G1284" s="111">
        <v>3062994.68</v>
      </c>
      <c r="H1284" s="112">
        <v>957192</v>
      </c>
      <c r="I1284" s="112">
        <v>1437036</v>
      </c>
      <c r="J1284" s="112">
        <v>53153</v>
      </c>
      <c r="K1284" s="112">
        <v>444283.68</v>
      </c>
      <c r="L1284" s="112">
        <v>0</v>
      </c>
      <c r="M1284" s="112">
        <v>0</v>
      </c>
      <c r="N1284" s="112">
        <v>46260</v>
      </c>
      <c r="O1284" s="112">
        <v>125070</v>
      </c>
    </row>
    <row r="1285" ht="13.5" customHeight="1" spans="1:15">
      <c r="A1285" s="110" t="s">
        <v>37</v>
      </c>
      <c r="B1285" s="109"/>
      <c r="C1285" s="109"/>
      <c r="D1285" s="109"/>
      <c r="E1285" s="110" t="s">
        <v>38</v>
      </c>
      <c r="F1285" s="109"/>
      <c r="G1285" s="111">
        <v>1802652</v>
      </c>
      <c r="H1285" s="112">
        <v>693684</v>
      </c>
      <c r="I1285" s="112">
        <v>1062708</v>
      </c>
      <c r="J1285" s="112">
        <v>0</v>
      </c>
      <c r="K1285" s="112">
        <v>0</v>
      </c>
      <c r="L1285" s="112">
        <v>0</v>
      </c>
      <c r="M1285" s="112">
        <v>0</v>
      </c>
      <c r="N1285" s="112">
        <v>46260</v>
      </c>
      <c r="O1285" s="112">
        <v>0</v>
      </c>
    </row>
    <row r="1286" ht="13.5" customHeight="1" spans="1:15">
      <c r="A1286" s="109"/>
      <c r="B1286" s="110" t="s">
        <v>132</v>
      </c>
      <c r="C1286" s="109"/>
      <c r="D1286" s="109"/>
      <c r="E1286" s="110" t="s">
        <v>133</v>
      </c>
      <c r="F1286" s="109"/>
      <c r="G1286" s="111">
        <v>1802652</v>
      </c>
      <c r="H1286" s="112">
        <v>693684</v>
      </c>
      <c r="I1286" s="112">
        <v>1062708</v>
      </c>
      <c r="J1286" s="112">
        <v>0</v>
      </c>
      <c r="K1286" s="112">
        <v>0</v>
      </c>
      <c r="L1286" s="112">
        <v>0</v>
      </c>
      <c r="M1286" s="112">
        <v>0</v>
      </c>
      <c r="N1286" s="112">
        <v>46260</v>
      </c>
      <c r="O1286" s="112">
        <v>0</v>
      </c>
    </row>
    <row r="1287" ht="13.5" customHeight="1" spans="1:15">
      <c r="A1287" s="110" t="s">
        <v>37</v>
      </c>
      <c r="B1287" s="110" t="s">
        <v>132</v>
      </c>
      <c r="C1287" s="110" t="s">
        <v>134</v>
      </c>
      <c r="D1287" s="109"/>
      <c r="E1287" s="110" t="s">
        <v>65</v>
      </c>
      <c r="F1287" s="110" t="s">
        <v>1291</v>
      </c>
      <c r="G1287" s="111">
        <v>1802652</v>
      </c>
      <c r="H1287" s="112">
        <v>693684</v>
      </c>
      <c r="I1287" s="112">
        <v>1062708</v>
      </c>
      <c r="J1287" s="112">
        <v>0</v>
      </c>
      <c r="K1287" s="112">
        <v>0</v>
      </c>
      <c r="L1287" s="112">
        <v>0</v>
      </c>
      <c r="M1287" s="112">
        <v>0</v>
      </c>
      <c r="N1287" s="112">
        <v>46260</v>
      </c>
      <c r="O1287" s="112">
        <v>0</v>
      </c>
    </row>
    <row r="1288" ht="13.5" customHeight="1" spans="1:15">
      <c r="A1288" s="110" t="s">
        <v>344</v>
      </c>
      <c r="B1288" s="109"/>
      <c r="C1288" s="109"/>
      <c r="D1288" s="109"/>
      <c r="E1288" s="110" t="s">
        <v>345</v>
      </c>
      <c r="F1288" s="109"/>
      <c r="G1288" s="111">
        <v>1260342.68</v>
      </c>
      <c r="H1288" s="112">
        <v>263508</v>
      </c>
      <c r="I1288" s="112">
        <v>374328</v>
      </c>
      <c r="J1288" s="112">
        <v>53153</v>
      </c>
      <c r="K1288" s="112">
        <v>444283.68</v>
      </c>
      <c r="L1288" s="112">
        <v>0</v>
      </c>
      <c r="M1288" s="112">
        <v>0</v>
      </c>
      <c r="N1288" s="112">
        <v>0</v>
      </c>
      <c r="O1288" s="112">
        <v>125070</v>
      </c>
    </row>
    <row r="1289" ht="13.5" customHeight="1" spans="1:15">
      <c r="A1289" s="109"/>
      <c r="B1289" s="110" t="s">
        <v>346</v>
      </c>
      <c r="C1289" s="109"/>
      <c r="D1289" s="109"/>
      <c r="E1289" s="110" t="s">
        <v>347</v>
      </c>
      <c r="F1289" s="109"/>
      <c r="G1289" s="111">
        <v>816059</v>
      </c>
      <c r="H1289" s="112">
        <v>263508</v>
      </c>
      <c r="I1289" s="112">
        <v>374328</v>
      </c>
      <c r="J1289" s="112">
        <v>53153</v>
      </c>
      <c r="K1289" s="112">
        <v>0</v>
      </c>
      <c r="L1289" s="112">
        <v>0</v>
      </c>
      <c r="M1289" s="112">
        <v>0</v>
      </c>
      <c r="N1289" s="112">
        <v>0</v>
      </c>
      <c r="O1289" s="112">
        <v>125070</v>
      </c>
    </row>
    <row r="1290" ht="13.5" customHeight="1" spans="1:15">
      <c r="A1290" s="110" t="s">
        <v>344</v>
      </c>
      <c r="B1290" s="110" t="s">
        <v>346</v>
      </c>
      <c r="C1290" s="110" t="s">
        <v>349</v>
      </c>
      <c r="D1290" s="109"/>
      <c r="E1290" s="110" t="s">
        <v>65</v>
      </c>
      <c r="F1290" s="110" t="s">
        <v>1283</v>
      </c>
      <c r="G1290" s="111">
        <v>1080</v>
      </c>
      <c r="H1290" s="112">
        <v>0</v>
      </c>
      <c r="I1290" s="112">
        <v>0</v>
      </c>
      <c r="J1290" s="112">
        <v>0</v>
      </c>
      <c r="K1290" s="112">
        <v>0</v>
      </c>
      <c r="L1290" s="112">
        <v>0</v>
      </c>
      <c r="M1290" s="112">
        <v>0</v>
      </c>
      <c r="N1290" s="112">
        <v>0</v>
      </c>
      <c r="O1290" s="112">
        <v>1080</v>
      </c>
    </row>
    <row r="1291" ht="13.5" customHeight="1" spans="1:15">
      <c r="A1291" s="110" t="s">
        <v>344</v>
      </c>
      <c r="B1291" s="110" t="s">
        <v>346</v>
      </c>
      <c r="C1291" s="110" t="s">
        <v>349</v>
      </c>
      <c r="D1291" s="109"/>
      <c r="E1291" s="110" t="s">
        <v>65</v>
      </c>
      <c r="F1291" s="110" t="s">
        <v>1303</v>
      </c>
      <c r="G1291" s="111">
        <v>90926</v>
      </c>
      <c r="H1291" s="112">
        <v>0</v>
      </c>
      <c r="I1291" s="112">
        <v>0</v>
      </c>
      <c r="J1291" s="112">
        <v>0</v>
      </c>
      <c r="K1291" s="112">
        <v>0</v>
      </c>
      <c r="L1291" s="112">
        <v>0</v>
      </c>
      <c r="M1291" s="112">
        <v>0</v>
      </c>
      <c r="N1291" s="112">
        <v>0</v>
      </c>
      <c r="O1291" s="112">
        <v>90926</v>
      </c>
    </row>
    <row r="1292" ht="13.5" customHeight="1" spans="1:15">
      <c r="A1292" s="110" t="s">
        <v>344</v>
      </c>
      <c r="B1292" s="110" t="s">
        <v>346</v>
      </c>
      <c r="C1292" s="110" t="s">
        <v>349</v>
      </c>
      <c r="D1292" s="109"/>
      <c r="E1292" s="110" t="s">
        <v>65</v>
      </c>
      <c r="F1292" s="110" t="s">
        <v>1284</v>
      </c>
      <c r="G1292" s="111">
        <v>690989</v>
      </c>
      <c r="H1292" s="112">
        <v>263508</v>
      </c>
      <c r="I1292" s="112">
        <v>374328</v>
      </c>
      <c r="J1292" s="112">
        <v>53153</v>
      </c>
      <c r="K1292" s="112">
        <v>0</v>
      </c>
      <c r="L1292" s="112">
        <v>0</v>
      </c>
      <c r="M1292" s="112">
        <v>0</v>
      </c>
      <c r="N1292" s="112">
        <v>0</v>
      </c>
      <c r="O1292" s="112">
        <v>0</v>
      </c>
    </row>
    <row r="1293" ht="13.5" customHeight="1" spans="1:15">
      <c r="A1293" s="110" t="s">
        <v>344</v>
      </c>
      <c r="B1293" s="110" t="s">
        <v>346</v>
      </c>
      <c r="C1293" s="110" t="s">
        <v>349</v>
      </c>
      <c r="D1293" s="109"/>
      <c r="E1293" s="110" t="s">
        <v>65</v>
      </c>
      <c r="F1293" s="110" t="s">
        <v>1285</v>
      </c>
      <c r="G1293" s="111">
        <v>33064</v>
      </c>
      <c r="H1293" s="112">
        <v>0</v>
      </c>
      <c r="I1293" s="112">
        <v>0</v>
      </c>
      <c r="J1293" s="112">
        <v>0</v>
      </c>
      <c r="K1293" s="112">
        <v>0</v>
      </c>
      <c r="L1293" s="112">
        <v>0</v>
      </c>
      <c r="M1293" s="112">
        <v>0</v>
      </c>
      <c r="N1293" s="112">
        <v>0</v>
      </c>
      <c r="O1293" s="112">
        <v>33064</v>
      </c>
    </row>
    <row r="1294" ht="13.5" customHeight="1" spans="1:15">
      <c r="A1294" s="109"/>
      <c r="B1294" s="110" t="s">
        <v>460</v>
      </c>
      <c r="C1294" s="109"/>
      <c r="D1294" s="109"/>
      <c r="E1294" s="110" t="s">
        <v>369</v>
      </c>
      <c r="F1294" s="109"/>
      <c r="G1294" s="111">
        <v>419244</v>
      </c>
      <c r="H1294" s="112">
        <v>0</v>
      </c>
      <c r="I1294" s="112">
        <v>0</v>
      </c>
      <c r="J1294" s="112">
        <v>0</v>
      </c>
      <c r="K1294" s="112">
        <v>419244</v>
      </c>
      <c r="L1294" s="112">
        <v>0</v>
      </c>
      <c r="M1294" s="112">
        <v>0</v>
      </c>
      <c r="N1294" s="112">
        <v>0</v>
      </c>
      <c r="O1294" s="112">
        <v>0</v>
      </c>
    </row>
    <row r="1295" ht="13.5" customHeight="1" spans="1:15">
      <c r="A1295" s="110" t="s">
        <v>344</v>
      </c>
      <c r="B1295" s="110" t="s">
        <v>460</v>
      </c>
      <c r="C1295" s="110" t="s">
        <v>463</v>
      </c>
      <c r="D1295" s="109"/>
      <c r="E1295" s="110" t="s">
        <v>464</v>
      </c>
      <c r="F1295" s="110" t="s">
        <v>1286</v>
      </c>
      <c r="G1295" s="111">
        <v>419244</v>
      </c>
      <c r="H1295" s="112">
        <v>0</v>
      </c>
      <c r="I1295" s="112">
        <v>0</v>
      </c>
      <c r="J1295" s="112">
        <v>0</v>
      </c>
      <c r="K1295" s="112">
        <v>419244</v>
      </c>
      <c r="L1295" s="112">
        <v>0</v>
      </c>
      <c r="M1295" s="112">
        <v>0</v>
      </c>
      <c r="N1295" s="112">
        <v>0</v>
      </c>
      <c r="O1295" s="112">
        <v>0</v>
      </c>
    </row>
    <row r="1296" ht="13.5" customHeight="1" spans="1:15">
      <c r="A1296" s="109"/>
      <c r="B1296" s="110" t="s">
        <v>494</v>
      </c>
      <c r="C1296" s="109"/>
      <c r="D1296" s="109"/>
      <c r="E1296" s="110" t="s">
        <v>495</v>
      </c>
      <c r="F1296" s="109"/>
      <c r="G1296" s="111">
        <v>25039.68</v>
      </c>
      <c r="H1296" s="112">
        <v>0</v>
      </c>
      <c r="I1296" s="112">
        <v>0</v>
      </c>
      <c r="J1296" s="112">
        <v>0</v>
      </c>
      <c r="K1296" s="112">
        <v>25039.68</v>
      </c>
      <c r="L1296" s="112">
        <v>0</v>
      </c>
      <c r="M1296" s="112">
        <v>0</v>
      </c>
      <c r="N1296" s="112">
        <v>0</v>
      </c>
      <c r="O1296" s="112">
        <v>0</v>
      </c>
    </row>
    <row r="1297" ht="13.5" customHeight="1" spans="1:15">
      <c r="A1297" s="110" t="s">
        <v>344</v>
      </c>
      <c r="B1297" s="110" t="s">
        <v>494</v>
      </c>
      <c r="C1297" s="110" t="s">
        <v>496</v>
      </c>
      <c r="D1297" s="109"/>
      <c r="E1297" s="110" t="s">
        <v>497</v>
      </c>
      <c r="F1297" s="110" t="s">
        <v>1287</v>
      </c>
      <c r="G1297" s="111">
        <v>634.8</v>
      </c>
      <c r="H1297" s="112">
        <v>0</v>
      </c>
      <c r="I1297" s="112">
        <v>0</v>
      </c>
      <c r="J1297" s="112">
        <v>0</v>
      </c>
      <c r="K1297" s="112">
        <v>634.8</v>
      </c>
      <c r="L1297" s="112">
        <v>0</v>
      </c>
      <c r="M1297" s="112">
        <v>0</v>
      </c>
      <c r="N1297" s="112">
        <v>0</v>
      </c>
      <c r="O1297" s="112">
        <v>0</v>
      </c>
    </row>
    <row r="1298" ht="13.5" customHeight="1" spans="1:15">
      <c r="A1298" s="110" t="s">
        <v>344</v>
      </c>
      <c r="B1298" s="110" t="s">
        <v>494</v>
      </c>
      <c r="C1298" s="110" t="s">
        <v>498</v>
      </c>
      <c r="D1298" s="109"/>
      <c r="E1298" s="110" t="s">
        <v>371</v>
      </c>
      <c r="F1298" s="110" t="s">
        <v>1288</v>
      </c>
      <c r="G1298" s="111">
        <v>24404.88</v>
      </c>
      <c r="H1298" s="112">
        <v>0</v>
      </c>
      <c r="I1298" s="112">
        <v>0</v>
      </c>
      <c r="J1298" s="112">
        <v>0</v>
      </c>
      <c r="K1298" s="112">
        <v>24404.88</v>
      </c>
      <c r="L1298" s="112">
        <v>0</v>
      </c>
      <c r="M1298" s="112">
        <v>0</v>
      </c>
      <c r="N1298" s="112">
        <v>0</v>
      </c>
      <c r="O1298" s="112">
        <v>0</v>
      </c>
    </row>
    <row r="1299" ht="13.5" customHeight="1" spans="1:15">
      <c r="A1299" s="109"/>
      <c r="B1299" s="109"/>
      <c r="C1299" s="109"/>
      <c r="D1299" s="110" t="s">
        <v>964</v>
      </c>
      <c r="E1299" s="110" t="s">
        <v>965</v>
      </c>
      <c r="F1299" s="109"/>
      <c r="G1299" s="111">
        <v>12832198.92</v>
      </c>
      <c r="H1299" s="112">
        <v>2019948</v>
      </c>
      <c r="I1299" s="112">
        <v>3046152</v>
      </c>
      <c r="J1299" s="112">
        <v>250107</v>
      </c>
      <c r="K1299" s="112">
        <v>1715628.16</v>
      </c>
      <c r="L1299" s="112">
        <v>0</v>
      </c>
      <c r="M1299" s="112">
        <v>0</v>
      </c>
      <c r="N1299" s="112">
        <v>280560</v>
      </c>
      <c r="O1299" s="112">
        <v>5519803.76</v>
      </c>
    </row>
    <row r="1300" ht="13.5" customHeight="1" spans="1:15">
      <c r="A1300" s="109"/>
      <c r="B1300" s="109"/>
      <c r="C1300" s="109"/>
      <c r="D1300" s="110" t="s">
        <v>966</v>
      </c>
      <c r="E1300" s="110" t="s">
        <v>44</v>
      </c>
      <c r="F1300" s="109"/>
      <c r="G1300" s="111">
        <v>12832198.92</v>
      </c>
      <c r="H1300" s="112">
        <v>2019948</v>
      </c>
      <c r="I1300" s="112">
        <v>3046152</v>
      </c>
      <c r="J1300" s="112">
        <v>250107</v>
      </c>
      <c r="K1300" s="112">
        <v>1715628.16</v>
      </c>
      <c r="L1300" s="112">
        <v>0</v>
      </c>
      <c r="M1300" s="112">
        <v>0</v>
      </c>
      <c r="N1300" s="112">
        <v>280560</v>
      </c>
      <c r="O1300" s="112">
        <v>5519803.76</v>
      </c>
    </row>
    <row r="1301" ht="13.5" customHeight="1" spans="1:15">
      <c r="A1301" s="110" t="s">
        <v>37</v>
      </c>
      <c r="B1301" s="109"/>
      <c r="C1301" s="109"/>
      <c r="D1301" s="109"/>
      <c r="E1301" s="110" t="s">
        <v>38</v>
      </c>
      <c r="F1301" s="109"/>
      <c r="G1301" s="111">
        <v>8902206.58</v>
      </c>
      <c r="H1301" s="112">
        <v>1498476</v>
      </c>
      <c r="I1301" s="112">
        <v>2328564</v>
      </c>
      <c r="J1301" s="112">
        <v>227826</v>
      </c>
      <c r="K1301" s="112">
        <v>1382803.58</v>
      </c>
      <c r="L1301" s="112">
        <v>0</v>
      </c>
      <c r="M1301" s="112">
        <v>0</v>
      </c>
      <c r="N1301" s="112">
        <v>152136</v>
      </c>
      <c r="O1301" s="112">
        <v>3312401</v>
      </c>
    </row>
    <row r="1302" ht="13.5" customHeight="1" spans="1:15">
      <c r="A1302" s="109"/>
      <c r="B1302" s="110" t="s">
        <v>74</v>
      </c>
      <c r="C1302" s="109"/>
      <c r="D1302" s="109"/>
      <c r="E1302" s="110" t="s">
        <v>75</v>
      </c>
      <c r="F1302" s="109"/>
      <c r="G1302" s="111">
        <v>8902206.58</v>
      </c>
      <c r="H1302" s="112">
        <v>1498476</v>
      </c>
      <c r="I1302" s="112">
        <v>2328564</v>
      </c>
      <c r="J1302" s="112">
        <v>227826</v>
      </c>
      <c r="K1302" s="112">
        <v>1382803.58</v>
      </c>
      <c r="L1302" s="112">
        <v>0</v>
      </c>
      <c r="M1302" s="112">
        <v>0</v>
      </c>
      <c r="N1302" s="112">
        <v>152136</v>
      </c>
      <c r="O1302" s="112">
        <v>3312401</v>
      </c>
    </row>
    <row r="1303" ht="13.5" customHeight="1" spans="1:15">
      <c r="A1303" s="110" t="s">
        <v>37</v>
      </c>
      <c r="B1303" s="110" t="s">
        <v>74</v>
      </c>
      <c r="C1303" s="110" t="s">
        <v>76</v>
      </c>
      <c r="D1303" s="109"/>
      <c r="E1303" s="110" t="s">
        <v>42</v>
      </c>
      <c r="F1303" s="110" t="s">
        <v>1288</v>
      </c>
      <c r="G1303" s="111">
        <v>56140.32</v>
      </c>
      <c r="H1303" s="112">
        <v>0</v>
      </c>
      <c r="I1303" s="112">
        <v>0</v>
      </c>
      <c r="J1303" s="112">
        <v>0</v>
      </c>
      <c r="K1303" s="112">
        <v>56140.32</v>
      </c>
      <c r="L1303" s="112">
        <v>0</v>
      </c>
      <c r="M1303" s="112">
        <v>0</v>
      </c>
      <c r="N1303" s="112">
        <v>0</v>
      </c>
      <c r="O1303" s="112">
        <v>0</v>
      </c>
    </row>
    <row r="1304" ht="13.5" customHeight="1" spans="1:15">
      <c r="A1304" s="110" t="s">
        <v>37</v>
      </c>
      <c r="B1304" s="110" t="s">
        <v>74</v>
      </c>
      <c r="C1304" s="110" t="s">
        <v>76</v>
      </c>
      <c r="D1304" s="109"/>
      <c r="E1304" s="110" t="s">
        <v>42</v>
      </c>
      <c r="F1304" s="110" t="s">
        <v>1324</v>
      </c>
      <c r="G1304" s="111">
        <v>523904</v>
      </c>
      <c r="H1304" s="112">
        <v>0</v>
      </c>
      <c r="I1304" s="112">
        <v>0</v>
      </c>
      <c r="J1304" s="112">
        <v>0</v>
      </c>
      <c r="K1304" s="112">
        <v>523904</v>
      </c>
      <c r="L1304" s="112">
        <v>0</v>
      </c>
      <c r="M1304" s="112">
        <v>0</v>
      </c>
      <c r="N1304" s="112">
        <v>0</v>
      </c>
      <c r="O1304" s="112">
        <v>0</v>
      </c>
    </row>
    <row r="1305" ht="13.5" customHeight="1" spans="1:15">
      <c r="A1305" s="110" t="s">
        <v>37</v>
      </c>
      <c r="B1305" s="110" t="s">
        <v>74</v>
      </c>
      <c r="C1305" s="110" t="s">
        <v>76</v>
      </c>
      <c r="D1305" s="109"/>
      <c r="E1305" s="110" t="s">
        <v>42</v>
      </c>
      <c r="F1305" s="110" t="s">
        <v>1325</v>
      </c>
      <c r="G1305" s="111">
        <v>697.74</v>
      </c>
      <c r="H1305" s="112">
        <v>0</v>
      </c>
      <c r="I1305" s="112">
        <v>0</v>
      </c>
      <c r="J1305" s="112">
        <v>0</v>
      </c>
      <c r="K1305" s="112">
        <v>697.74</v>
      </c>
      <c r="L1305" s="112">
        <v>0</v>
      </c>
      <c r="M1305" s="112">
        <v>0</v>
      </c>
      <c r="N1305" s="112">
        <v>0</v>
      </c>
      <c r="O1305" s="112">
        <v>0</v>
      </c>
    </row>
    <row r="1306" ht="13.5" customHeight="1" spans="1:15">
      <c r="A1306" s="110" t="s">
        <v>37</v>
      </c>
      <c r="B1306" s="110" t="s">
        <v>74</v>
      </c>
      <c r="C1306" s="110" t="s">
        <v>76</v>
      </c>
      <c r="D1306" s="109"/>
      <c r="E1306" s="110" t="s">
        <v>42</v>
      </c>
      <c r="F1306" s="110" t="s">
        <v>1326</v>
      </c>
      <c r="G1306" s="111">
        <v>1245264</v>
      </c>
      <c r="H1306" s="112">
        <v>463836</v>
      </c>
      <c r="I1306" s="112">
        <v>629292</v>
      </c>
      <c r="J1306" s="112">
        <v>0</v>
      </c>
      <c r="K1306" s="112">
        <v>0</v>
      </c>
      <c r="L1306" s="112">
        <v>0</v>
      </c>
      <c r="M1306" s="112">
        <v>0</v>
      </c>
      <c r="N1306" s="112">
        <v>152136</v>
      </c>
      <c r="O1306" s="112">
        <v>0</v>
      </c>
    </row>
    <row r="1307" ht="13.5" customHeight="1" spans="1:15">
      <c r="A1307" s="110" t="s">
        <v>37</v>
      </c>
      <c r="B1307" s="110" t="s">
        <v>74</v>
      </c>
      <c r="C1307" s="110" t="s">
        <v>76</v>
      </c>
      <c r="D1307" s="109"/>
      <c r="E1307" s="110" t="s">
        <v>42</v>
      </c>
      <c r="F1307" s="110" t="s">
        <v>1327</v>
      </c>
      <c r="G1307" s="111">
        <v>546782.4</v>
      </c>
      <c r="H1307" s="112">
        <v>0</v>
      </c>
      <c r="I1307" s="112">
        <v>0</v>
      </c>
      <c r="J1307" s="112">
        <v>0</v>
      </c>
      <c r="K1307" s="112">
        <v>546782.4</v>
      </c>
      <c r="L1307" s="112">
        <v>0</v>
      </c>
      <c r="M1307" s="112">
        <v>0</v>
      </c>
      <c r="N1307" s="112">
        <v>0</v>
      </c>
      <c r="O1307" s="112">
        <v>0</v>
      </c>
    </row>
    <row r="1308" ht="13.5" customHeight="1" spans="1:15">
      <c r="A1308" s="110" t="s">
        <v>37</v>
      </c>
      <c r="B1308" s="110" t="s">
        <v>74</v>
      </c>
      <c r="C1308" s="110" t="s">
        <v>76</v>
      </c>
      <c r="D1308" s="109"/>
      <c r="E1308" s="110" t="s">
        <v>42</v>
      </c>
      <c r="F1308" s="110" t="s">
        <v>1284</v>
      </c>
      <c r="G1308" s="111">
        <v>6085554</v>
      </c>
      <c r="H1308" s="112">
        <v>1034640</v>
      </c>
      <c r="I1308" s="112">
        <v>1699272</v>
      </c>
      <c r="J1308" s="112">
        <v>227826</v>
      </c>
      <c r="K1308" s="112">
        <v>0</v>
      </c>
      <c r="L1308" s="112">
        <v>0</v>
      </c>
      <c r="M1308" s="112">
        <v>0</v>
      </c>
      <c r="N1308" s="112">
        <v>0</v>
      </c>
      <c r="O1308" s="112">
        <v>3123816</v>
      </c>
    </row>
    <row r="1309" ht="13.5" customHeight="1" spans="1:15">
      <c r="A1309" s="110" t="s">
        <v>37</v>
      </c>
      <c r="B1309" s="110" t="s">
        <v>74</v>
      </c>
      <c r="C1309" s="110" t="s">
        <v>76</v>
      </c>
      <c r="D1309" s="109"/>
      <c r="E1309" s="110" t="s">
        <v>42</v>
      </c>
      <c r="F1309" s="110" t="s">
        <v>1285</v>
      </c>
      <c r="G1309" s="111">
        <v>132256</v>
      </c>
      <c r="H1309" s="112">
        <v>0</v>
      </c>
      <c r="I1309" s="112">
        <v>0</v>
      </c>
      <c r="J1309" s="112">
        <v>0</v>
      </c>
      <c r="K1309" s="112">
        <v>0</v>
      </c>
      <c r="L1309" s="112">
        <v>0</v>
      </c>
      <c r="M1309" s="112">
        <v>0</v>
      </c>
      <c r="N1309" s="112">
        <v>0</v>
      </c>
      <c r="O1309" s="112">
        <v>132256</v>
      </c>
    </row>
    <row r="1310" ht="13.5" customHeight="1" spans="1:15">
      <c r="A1310" s="110" t="s">
        <v>37</v>
      </c>
      <c r="B1310" s="110" t="s">
        <v>74</v>
      </c>
      <c r="C1310" s="110" t="s">
        <v>82</v>
      </c>
      <c r="D1310" s="109"/>
      <c r="E1310" s="110" t="s">
        <v>83</v>
      </c>
      <c r="F1310" s="110" t="s">
        <v>1328</v>
      </c>
      <c r="G1310" s="111">
        <v>249052.8</v>
      </c>
      <c r="H1310" s="112">
        <v>0</v>
      </c>
      <c r="I1310" s="112">
        <v>0</v>
      </c>
      <c r="J1310" s="112">
        <v>0</v>
      </c>
      <c r="K1310" s="112">
        <v>249052.8</v>
      </c>
      <c r="L1310" s="112">
        <v>0</v>
      </c>
      <c r="M1310" s="112">
        <v>0</v>
      </c>
      <c r="N1310" s="112">
        <v>0</v>
      </c>
      <c r="O1310" s="112">
        <v>0</v>
      </c>
    </row>
    <row r="1311" ht="13.5" customHeight="1" spans="1:15">
      <c r="A1311" s="110" t="s">
        <v>37</v>
      </c>
      <c r="B1311" s="110" t="s">
        <v>74</v>
      </c>
      <c r="C1311" s="110" t="s">
        <v>82</v>
      </c>
      <c r="D1311" s="109"/>
      <c r="E1311" s="110" t="s">
        <v>83</v>
      </c>
      <c r="F1311" s="110" t="s">
        <v>1329</v>
      </c>
      <c r="G1311" s="111">
        <v>6226.32</v>
      </c>
      <c r="H1311" s="112">
        <v>0</v>
      </c>
      <c r="I1311" s="112">
        <v>0</v>
      </c>
      <c r="J1311" s="112">
        <v>0</v>
      </c>
      <c r="K1311" s="112">
        <v>6226.32</v>
      </c>
      <c r="L1311" s="112">
        <v>0</v>
      </c>
      <c r="M1311" s="112">
        <v>0</v>
      </c>
      <c r="N1311" s="112">
        <v>0</v>
      </c>
      <c r="O1311" s="112">
        <v>0</v>
      </c>
    </row>
    <row r="1312" ht="13.5" customHeight="1" spans="1:15">
      <c r="A1312" s="110" t="s">
        <v>37</v>
      </c>
      <c r="B1312" s="110" t="s">
        <v>74</v>
      </c>
      <c r="C1312" s="110" t="s">
        <v>82</v>
      </c>
      <c r="D1312" s="109"/>
      <c r="E1312" s="110" t="s">
        <v>83</v>
      </c>
      <c r="F1312" s="110" t="s">
        <v>1330</v>
      </c>
      <c r="G1312" s="111">
        <v>56329</v>
      </c>
      <c r="H1312" s="112">
        <v>0</v>
      </c>
      <c r="I1312" s="112">
        <v>0</v>
      </c>
      <c r="J1312" s="112">
        <v>0</v>
      </c>
      <c r="K1312" s="112">
        <v>0</v>
      </c>
      <c r="L1312" s="112">
        <v>0</v>
      </c>
      <c r="M1312" s="112">
        <v>0</v>
      </c>
      <c r="N1312" s="112">
        <v>0</v>
      </c>
      <c r="O1312" s="112">
        <v>56329</v>
      </c>
    </row>
    <row r="1313" ht="13.5" customHeight="1" spans="1:15">
      <c r="A1313" s="110" t="s">
        <v>205</v>
      </c>
      <c r="B1313" s="109"/>
      <c r="C1313" s="109"/>
      <c r="D1313" s="109"/>
      <c r="E1313" s="110" t="s">
        <v>206</v>
      </c>
      <c r="F1313" s="109"/>
      <c r="G1313" s="111">
        <v>396601.8</v>
      </c>
      <c r="H1313" s="112">
        <v>100464</v>
      </c>
      <c r="I1313" s="112">
        <v>166908</v>
      </c>
      <c r="J1313" s="112">
        <v>22281</v>
      </c>
      <c r="K1313" s="112">
        <v>106948.8</v>
      </c>
      <c r="L1313" s="112">
        <v>0</v>
      </c>
      <c r="M1313" s="112">
        <v>0</v>
      </c>
      <c r="N1313" s="112">
        <v>0</v>
      </c>
      <c r="O1313" s="112">
        <v>0</v>
      </c>
    </row>
    <row r="1314" ht="13.5" customHeight="1" spans="1:15">
      <c r="A1314" s="109"/>
      <c r="B1314" s="110" t="s">
        <v>229</v>
      </c>
      <c r="C1314" s="109"/>
      <c r="D1314" s="109"/>
      <c r="E1314" s="110" t="s">
        <v>230</v>
      </c>
      <c r="F1314" s="109"/>
      <c r="G1314" s="111">
        <v>396601.8</v>
      </c>
      <c r="H1314" s="112">
        <v>100464</v>
      </c>
      <c r="I1314" s="112">
        <v>166908</v>
      </c>
      <c r="J1314" s="112">
        <v>22281</v>
      </c>
      <c r="K1314" s="112">
        <v>106948.8</v>
      </c>
      <c r="L1314" s="112">
        <v>0</v>
      </c>
      <c r="M1314" s="112">
        <v>0</v>
      </c>
      <c r="N1314" s="112">
        <v>0</v>
      </c>
      <c r="O1314" s="112">
        <v>0</v>
      </c>
    </row>
    <row r="1315" ht="13.5" customHeight="1" spans="1:15">
      <c r="A1315" s="110" t="s">
        <v>205</v>
      </c>
      <c r="B1315" s="110" t="s">
        <v>229</v>
      </c>
      <c r="C1315" s="110" t="s">
        <v>235</v>
      </c>
      <c r="D1315" s="109"/>
      <c r="E1315" s="110" t="s">
        <v>236</v>
      </c>
      <c r="F1315" s="110" t="s">
        <v>1331</v>
      </c>
      <c r="G1315" s="111">
        <v>106948.8</v>
      </c>
      <c r="H1315" s="112">
        <v>0</v>
      </c>
      <c r="I1315" s="112">
        <v>0</v>
      </c>
      <c r="J1315" s="112">
        <v>0</v>
      </c>
      <c r="K1315" s="112">
        <v>106948.8</v>
      </c>
      <c r="L1315" s="112">
        <v>0</v>
      </c>
      <c r="M1315" s="112">
        <v>0</v>
      </c>
      <c r="N1315" s="112">
        <v>0</v>
      </c>
      <c r="O1315" s="112">
        <v>0</v>
      </c>
    </row>
    <row r="1316" ht="13.5" customHeight="1" spans="1:15">
      <c r="A1316" s="110" t="s">
        <v>205</v>
      </c>
      <c r="B1316" s="110" t="s">
        <v>229</v>
      </c>
      <c r="C1316" s="110" t="s">
        <v>235</v>
      </c>
      <c r="D1316" s="109"/>
      <c r="E1316" s="110" t="s">
        <v>236</v>
      </c>
      <c r="F1316" s="110" t="s">
        <v>1332</v>
      </c>
      <c r="G1316" s="111">
        <v>289653</v>
      </c>
      <c r="H1316" s="112">
        <v>100464</v>
      </c>
      <c r="I1316" s="112">
        <v>166908</v>
      </c>
      <c r="J1316" s="112">
        <v>22281</v>
      </c>
      <c r="K1316" s="112">
        <v>0</v>
      </c>
      <c r="L1316" s="112">
        <v>0</v>
      </c>
      <c r="M1316" s="112">
        <v>0</v>
      </c>
      <c r="N1316" s="112">
        <v>0</v>
      </c>
      <c r="O1316" s="112">
        <v>0</v>
      </c>
    </row>
    <row r="1317" ht="13.5" customHeight="1" spans="1:15">
      <c r="A1317" s="110" t="s">
        <v>506</v>
      </c>
      <c r="B1317" s="109"/>
      <c r="C1317" s="109"/>
      <c r="D1317" s="109"/>
      <c r="E1317" s="110" t="s">
        <v>507</v>
      </c>
      <c r="F1317" s="109"/>
      <c r="G1317" s="111">
        <v>642000</v>
      </c>
      <c r="H1317" s="112">
        <v>0</v>
      </c>
      <c r="I1317" s="112">
        <v>0</v>
      </c>
      <c r="J1317" s="112">
        <v>0</v>
      </c>
      <c r="K1317" s="112">
        <v>0</v>
      </c>
      <c r="L1317" s="112">
        <v>0</v>
      </c>
      <c r="M1317" s="112">
        <v>0</v>
      </c>
      <c r="N1317" s="112">
        <v>0</v>
      </c>
      <c r="O1317" s="112">
        <v>642000</v>
      </c>
    </row>
    <row r="1318" ht="13.5" customHeight="1" spans="1:15">
      <c r="A1318" s="109"/>
      <c r="B1318" s="110" t="s">
        <v>515</v>
      </c>
      <c r="C1318" s="109"/>
      <c r="D1318" s="109"/>
      <c r="E1318" s="110" t="s">
        <v>516</v>
      </c>
      <c r="F1318" s="109"/>
      <c r="G1318" s="111">
        <v>642000</v>
      </c>
      <c r="H1318" s="112">
        <v>0</v>
      </c>
      <c r="I1318" s="112">
        <v>0</v>
      </c>
      <c r="J1318" s="112">
        <v>0</v>
      </c>
      <c r="K1318" s="112">
        <v>0</v>
      </c>
      <c r="L1318" s="112">
        <v>0</v>
      </c>
      <c r="M1318" s="112">
        <v>0</v>
      </c>
      <c r="N1318" s="112">
        <v>0</v>
      </c>
      <c r="O1318" s="112">
        <v>642000</v>
      </c>
    </row>
    <row r="1319" ht="13.5" customHeight="1" spans="1:15">
      <c r="A1319" s="110" t="s">
        <v>506</v>
      </c>
      <c r="B1319" s="110" t="s">
        <v>515</v>
      </c>
      <c r="C1319" s="110" t="s">
        <v>519</v>
      </c>
      <c r="D1319" s="109"/>
      <c r="E1319" s="110" t="s">
        <v>520</v>
      </c>
      <c r="F1319" s="110" t="s">
        <v>520</v>
      </c>
      <c r="G1319" s="111">
        <v>642000</v>
      </c>
      <c r="H1319" s="112">
        <v>0</v>
      </c>
      <c r="I1319" s="112">
        <v>0</v>
      </c>
      <c r="J1319" s="112">
        <v>0</v>
      </c>
      <c r="K1319" s="112">
        <v>0</v>
      </c>
      <c r="L1319" s="112">
        <v>0</v>
      </c>
      <c r="M1319" s="112">
        <v>0</v>
      </c>
      <c r="N1319" s="112">
        <v>0</v>
      </c>
      <c r="O1319" s="112">
        <v>642000</v>
      </c>
    </row>
    <row r="1320" ht="13.5" customHeight="1" spans="1:15">
      <c r="A1320" s="110" t="s">
        <v>612</v>
      </c>
      <c r="B1320" s="109"/>
      <c r="C1320" s="109"/>
      <c r="D1320" s="109"/>
      <c r="E1320" s="110" t="s">
        <v>613</v>
      </c>
      <c r="F1320" s="109"/>
      <c r="G1320" s="111">
        <v>2891390.54</v>
      </c>
      <c r="H1320" s="112">
        <v>421008</v>
      </c>
      <c r="I1320" s="112">
        <v>550680</v>
      </c>
      <c r="J1320" s="112">
        <v>0</v>
      </c>
      <c r="K1320" s="112">
        <v>225875.78</v>
      </c>
      <c r="L1320" s="112">
        <v>0</v>
      </c>
      <c r="M1320" s="112">
        <v>0</v>
      </c>
      <c r="N1320" s="112">
        <v>128424</v>
      </c>
      <c r="O1320" s="112">
        <v>1565402.76</v>
      </c>
    </row>
    <row r="1321" ht="13.5" customHeight="1" spans="1:15">
      <c r="A1321" s="109"/>
      <c r="B1321" s="110" t="s">
        <v>614</v>
      </c>
      <c r="C1321" s="109"/>
      <c r="D1321" s="109"/>
      <c r="E1321" s="110" t="s">
        <v>615</v>
      </c>
      <c r="F1321" s="109"/>
      <c r="G1321" s="111">
        <v>740654.58</v>
      </c>
      <c r="H1321" s="112">
        <v>229344</v>
      </c>
      <c r="I1321" s="112">
        <v>291564</v>
      </c>
      <c r="J1321" s="112">
        <v>0</v>
      </c>
      <c r="K1321" s="112">
        <v>121580.58</v>
      </c>
      <c r="L1321" s="112">
        <v>0</v>
      </c>
      <c r="M1321" s="112">
        <v>0</v>
      </c>
      <c r="N1321" s="112">
        <v>72168</v>
      </c>
      <c r="O1321" s="112">
        <v>25998</v>
      </c>
    </row>
    <row r="1322" ht="13.5" customHeight="1" spans="1:15">
      <c r="A1322" s="110" t="s">
        <v>612</v>
      </c>
      <c r="B1322" s="110" t="s">
        <v>614</v>
      </c>
      <c r="C1322" s="110" t="s">
        <v>617</v>
      </c>
      <c r="D1322" s="109"/>
      <c r="E1322" s="110" t="s">
        <v>618</v>
      </c>
      <c r="F1322" s="110" t="s">
        <v>1333</v>
      </c>
      <c r="G1322" s="111">
        <v>118615.2</v>
      </c>
      <c r="H1322" s="112">
        <v>0</v>
      </c>
      <c r="I1322" s="112">
        <v>0</v>
      </c>
      <c r="J1322" s="112">
        <v>0</v>
      </c>
      <c r="K1322" s="112">
        <v>118615.2</v>
      </c>
      <c r="L1322" s="112">
        <v>0</v>
      </c>
      <c r="M1322" s="112">
        <v>0</v>
      </c>
      <c r="N1322" s="112">
        <v>0</v>
      </c>
      <c r="O1322" s="112">
        <v>0</v>
      </c>
    </row>
    <row r="1323" ht="13.5" customHeight="1" spans="1:15">
      <c r="A1323" s="110" t="s">
        <v>612</v>
      </c>
      <c r="B1323" s="110" t="s">
        <v>614</v>
      </c>
      <c r="C1323" s="110" t="s">
        <v>617</v>
      </c>
      <c r="D1323" s="109"/>
      <c r="E1323" s="110" t="s">
        <v>618</v>
      </c>
      <c r="F1323" s="110" t="s">
        <v>1334</v>
      </c>
      <c r="G1323" s="111">
        <v>2965.38</v>
      </c>
      <c r="H1323" s="112">
        <v>0</v>
      </c>
      <c r="I1323" s="112">
        <v>0</v>
      </c>
      <c r="J1323" s="112">
        <v>0</v>
      </c>
      <c r="K1323" s="112">
        <v>2965.38</v>
      </c>
      <c r="L1323" s="112">
        <v>0</v>
      </c>
      <c r="M1323" s="112">
        <v>0</v>
      </c>
      <c r="N1323" s="112">
        <v>0</v>
      </c>
      <c r="O1323" s="112">
        <v>0</v>
      </c>
    </row>
    <row r="1324" ht="13.5" customHeight="1" spans="1:15">
      <c r="A1324" s="110" t="s">
        <v>612</v>
      </c>
      <c r="B1324" s="110" t="s">
        <v>614</v>
      </c>
      <c r="C1324" s="110" t="s">
        <v>617</v>
      </c>
      <c r="D1324" s="109"/>
      <c r="E1324" s="110" t="s">
        <v>618</v>
      </c>
      <c r="F1324" s="110" t="s">
        <v>1335</v>
      </c>
      <c r="G1324" s="111">
        <v>25998</v>
      </c>
      <c r="H1324" s="112">
        <v>0</v>
      </c>
      <c r="I1324" s="112">
        <v>0</v>
      </c>
      <c r="J1324" s="112">
        <v>0</v>
      </c>
      <c r="K1324" s="112">
        <v>0</v>
      </c>
      <c r="L1324" s="112">
        <v>0</v>
      </c>
      <c r="M1324" s="112">
        <v>0</v>
      </c>
      <c r="N1324" s="112">
        <v>0</v>
      </c>
      <c r="O1324" s="112">
        <v>25998</v>
      </c>
    </row>
    <row r="1325" ht="13.5" customHeight="1" spans="1:15">
      <c r="A1325" s="110" t="s">
        <v>612</v>
      </c>
      <c r="B1325" s="110" t="s">
        <v>614</v>
      </c>
      <c r="C1325" s="110" t="s">
        <v>617</v>
      </c>
      <c r="D1325" s="109"/>
      <c r="E1325" s="110" t="s">
        <v>618</v>
      </c>
      <c r="F1325" s="110" t="s">
        <v>1336</v>
      </c>
      <c r="G1325" s="111">
        <v>593076</v>
      </c>
      <c r="H1325" s="112">
        <v>229344</v>
      </c>
      <c r="I1325" s="112">
        <v>291564</v>
      </c>
      <c r="J1325" s="112">
        <v>0</v>
      </c>
      <c r="K1325" s="112">
        <v>0</v>
      </c>
      <c r="L1325" s="112">
        <v>0</v>
      </c>
      <c r="M1325" s="112">
        <v>0</v>
      </c>
      <c r="N1325" s="112">
        <v>72168</v>
      </c>
      <c r="O1325" s="112">
        <v>0</v>
      </c>
    </row>
    <row r="1326" ht="13.5" customHeight="1" spans="1:15">
      <c r="A1326" s="109"/>
      <c r="B1326" s="110" t="s">
        <v>646</v>
      </c>
      <c r="C1326" s="109"/>
      <c r="D1326" s="109"/>
      <c r="E1326" s="110" t="s">
        <v>647</v>
      </c>
      <c r="F1326" s="109"/>
      <c r="G1326" s="111">
        <v>906450.96</v>
      </c>
      <c r="H1326" s="112">
        <v>191664</v>
      </c>
      <c r="I1326" s="112">
        <v>259116</v>
      </c>
      <c r="J1326" s="112">
        <v>0</v>
      </c>
      <c r="K1326" s="112">
        <v>104295.2</v>
      </c>
      <c r="L1326" s="112">
        <v>0</v>
      </c>
      <c r="M1326" s="112">
        <v>0</v>
      </c>
      <c r="N1326" s="112">
        <v>56256</v>
      </c>
      <c r="O1326" s="112">
        <v>295119.76</v>
      </c>
    </row>
    <row r="1327" ht="13.5" customHeight="1" spans="1:15">
      <c r="A1327" s="110" t="s">
        <v>612</v>
      </c>
      <c r="B1327" s="110" t="s">
        <v>646</v>
      </c>
      <c r="C1327" s="110" t="s">
        <v>648</v>
      </c>
      <c r="D1327" s="109"/>
      <c r="E1327" s="110" t="s">
        <v>42</v>
      </c>
      <c r="F1327" s="110" t="s">
        <v>1337</v>
      </c>
      <c r="G1327" s="111">
        <v>244800</v>
      </c>
      <c r="H1327" s="112">
        <v>0</v>
      </c>
      <c r="I1327" s="112">
        <v>0</v>
      </c>
      <c r="J1327" s="112">
        <v>0</v>
      </c>
      <c r="K1327" s="112">
        <v>0</v>
      </c>
      <c r="L1327" s="112">
        <v>0</v>
      </c>
      <c r="M1327" s="112">
        <v>0</v>
      </c>
      <c r="N1327" s="112">
        <v>0</v>
      </c>
      <c r="O1327" s="112">
        <v>244800</v>
      </c>
    </row>
    <row r="1328" ht="13.5" customHeight="1" spans="1:15">
      <c r="A1328" s="110" t="s">
        <v>612</v>
      </c>
      <c r="B1328" s="110" t="s">
        <v>646</v>
      </c>
      <c r="C1328" s="110" t="s">
        <v>653</v>
      </c>
      <c r="D1328" s="109"/>
      <c r="E1328" s="110" t="s">
        <v>654</v>
      </c>
      <c r="F1328" s="110" t="s">
        <v>1338</v>
      </c>
      <c r="G1328" s="111">
        <v>101407.2</v>
      </c>
      <c r="H1328" s="112">
        <v>0</v>
      </c>
      <c r="I1328" s="112">
        <v>0</v>
      </c>
      <c r="J1328" s="112">
        <v>0</v>
      </c>
      <c r="K1328" s="112">
        <v>101407.2</v>
      </c>
      <c r="L1328" s="112">
        <v>0</v>
      </c>
      <c r="M1328" s="112">
        <v>0</v>
      </c>
      <c r="N1328" s="112">
        <v>0</v>
      </c>
      <c r="O1328" s="112">
        <v>0</v>
      </c>
    </row>
    <row r="1329" ht="13.5" customHeight="1" spans="1:15">
      <c r="A1329" s="110" t="s">
        <v>612</v>
      </c>
      <c r="B1329" s="110" t="s">
        <v>646</v>
      </c>
      <c r="C1329" s="110" t="s">
        <v>653</v>
      </c>
      <c r="D1329" s="109"/>
      <c r="E1329" s="110" t="s">
        <v>654</v>
      </c>
      <c r="F1329" s="110" t="s">
        <v>1339</v>
      </c>
      <c r="G1329" s="111">
        <v>2888</v>
      </c>
      <c r="H1329" s="112">
        <v>0</v>
      </c>
      <c r="I1329" s="112">
        <v>0</v>
      </c>
      <c r="J1329" s="112">
        <v>0</v>
      </c>
      <c r="K1329" s="112">
        <v>2888</v>
      </c>
      <c r="L1329" s="112">
        <v>0</v>
      </c>
      <c r="M1329" s="112">
        <v>0</v>
      </c>
      <c r="N1329" s="112">
        <v>0</v>
      </c>
      <c r="O1329" s="112">
        <v>0</v>
      </c>
    </row>
    <row r="1330" ht="13.5" customHeight="1" spans="1:15">
      <c r="A1330" s="110" t="s">
        <v>612</v>
      </c>
      <c r="B1330" s="110" t="s">
        <v>646</v>
      </c>
      <c r="C1330" s="110" t="s">
        <v>653</v>
      </c>
      <c r="D1330" s="109"/>
      <c r="E1330" s="110" t="s">
        <v>654</v>
      </c>
      <c r="F1330" s="110" t="s">
        <v>1340</v>
      </c>
      <c r="G1330" s="111">
        <v>30331</v>
      </c>
      <c r="H1330" s="112">
        <v>0</v>
      </c>
      <c r="I1330" s="112">
        <v>0</v>
      </c>
      <c r="J1330" s="112">
        <v>0</v>
      </c>
      <c r="K1330" s="112">
        <v>0</v>
      </c>
      <c r="L1330" s="112">
        <v>0</v>
      </c>
      <c r="M1330" s="112">
        <v>0</v>
      </c>
      <c r="N1330" s="112">
        <v>0</v>
      </c>
      <c r="O1330" s="112">
        <v>30331</v>
      </c>
    </row>
    <row r="1331" ht="13.5" customHeight="1" spans="1:15">
      <c r="A1331" s="110" t="s">
        <v>612</v>
      </c>
      <c r="B1331" s="110" t="s">
        <v>646</v>
      </c>
      <c r="C1331" s="110" t="s">
        <v>653</v>
      </c>
      <c r="D1331" s="109"/>
      <c r="E1331" s="110" t="s">
        <v>654</v>
      </c>
      <c r="F1331" s="110" t="s">
        <v>1341</v>
      </c>
      <c r="G1331" s="111">
        <v>527024.76</v>
      </c>
      <c r="H1331" s="112">
        <v>191664</v>
      </c>
      <c r="I1331" s="112">
        <v>259116</v>
      </c>
      <c r="J1331" s="112">
        <v>0</v>
      </c>
      <c r="K1331" s="112">
        <v>0</v>
      </c>
      <c r="L1331" s="112">
        <v>0</v>
      </c>
      <c r="M1331" s="112">
        <v>0</v>
      </c>
      <c r="N1331" s="112">
        <v>56256</v>
      </c>
      <c r="O1331" s="112">
        <v>19988.76</v>
      </c>
    </row>
    <row r="1332" ht="13.5" customHeight="1" spans="1:15">
      <c r="A1332" s="109"/>
      <c r="B1332" s="110" t="s">
        <v>670</v>
      </c>
      <c r="C1332" s="109"/>
      <c r="D1332" s="109"/>
      <c r="E1332" s="110" t="s">
        <v>671</v>
      </c>
      <c r="F1332" s="109"/>
      <c r="G1332" s="111">
        <v>1244285</v>
      </c>
      <c r="H1332" s="112">
        <v>0</v>
      </c>
      <c r="I1332" s="112">
        <v>0</v>
      </c>
      <c r="J1332" s="112">
        <v>0</v>
      </c>
      <c r="K1332" s="112">
        <v>0</v>
      </c>
      <c r="L1332" s="112">
        <v>0</v>
      </c>
      <c r="M1332" s="112">
        <v>0</v>
      </c>
      <c r="N1332" s="112">
        <v>0</v>
      </c>
      <c r="O1332" s="112">
        <v>1244285</v>
      </c>
    </row>
    <row r="1333" ht="13.5" customHeight="1" spans="1:15">
      <c r="A1333" s="110" t="s">
        <v>612</v>
      </c>
      <c r="B1333" s="110" t="s">
        <v>670</v>
      </c>
      <c r="C1333" s="110" t="s">
        <v>672</v>
      </c>
      <c r="D1333" s="109"/>
      <c r="E1333" s="110" t="s">
        <v>673</v>
      </c>
      <c r="F1333" s="110" t="s">
        <v>1342</v>
      </c>
      <c r="G1333" s="111">
        <v>75099</v>
      </c>
      <c r="H1333" s="112">
        <v>0</v>
      </c>
      <c r="I1333" s="112">
        <v>0</v>
      </c>
      <c r="J1333" s="112">
        <v>0</v>
      </c>
      <c r="K1333" s="112">
        <v>0</v>
      </c>
      <c r="L1333" s="112">
        <v>0</v>
      </c>
      <c r="M1333" s="112">
        <v>0</v>
      </c>
      <c r="N1333" s="112">
        <v>0</v>
      </c>
      <c r="O1333" s="112">
        <v>75099</v>
      </c>
    </row>
    <row r="1334" ht="13.5" customHeight="1" spans="1:15">
      <c r="A1334" s="110" t="s">
        <v>612</v>
      </c>
      <c r="B1334" s="110" t="s">
        <v>670</v>
      </c>
      <c r="C1334" s="110" t="s">
        <v>672</v>
      </c>
      <c r="D1334" s="109"/>
      <c r="E1334" s="110" t="s">
        <v>673</v>
      </c>
      <c r="F1334" s="110" t="s">
        <v>1343</v>
      </c>
      <c r="G1334" s="111">
        <v>30000</v>
      </c>
      <c r="H1334" s="112">
        <v>0</v>
      </c>
      <c r="I1334" s="112">
        <v>0</v>
      </c>
      <c r="J1334" s="112">
        <v>0</v>
      </c>
      <c r="K1334" s="112">
        <v>0</v>
      </c>
      <c r="L1334" s="112">
        <v>0</v>
      </c>
      <c r="M1334" s="112">
        <v>0</v>
      </c>
      <c r="N1334" s="112">
        <v>0</v>
      </c>
      <c r="O1334" s="112">
        <v>30000</v>
      </c>
    </row>
    <row r="1335" ht="13.5" customHeight="1" spans="1:15">
      <c r="A1335" s="110" t="s">
        <v>612</v>
      </c>
      <c r="B1335" s="110" t="s">
        <v>670</v>
      </c>
      <c r="C1335" s="110" t="s">
        <v>672</v>
      </c>
      <c r="D1335" s="109"/>
      <c r="E1335" s="110" t="s">
        <v>673</v>
      </c>
      <c r="F1335" s="110" t="s">
        <v>1344</v>
      </c>
      <c r="G1335" s="111">
        <v>30000</v>
      </c>
      <c r="H1335" s="112">
        <v>0</v>
      </c>
      <c r="I1335" s="112">
        <v>0</v>
      </c>
      <c r="J1335" s="112">
        <v>0</v>
      </c>
      <c r="K1335" s="112">
        <v>0</v>
      </c>
      <c r="L1335" s="112">
        <v>0</v>
      </c>
      <c r="M1335" s="112">
        <v>0</v>
      </c>
      <c r="N1335" s="112">
        <v>0</v>
      </c>
      <c r="O1335" s="112">
        <v>30000</v>
      </c>
    </row>
    <row r="1336" ht="13.5" customHeight="1" spans="1:15">
      <c r="A1336" s="110" t="s">
        <v>612</v>
      </c>
      <c r="B1336" s="110" t="s">
        <v>670</v>
      </c>
      <c r="C1336" s="110" t="s">
        <v>672</v>
      </c>
      <c r="D1336" s="109"/>
      <c r="E1336" s="110" t="s">
        <v>673</v>
      </c>
      <c r="F1336" s="110" t="s">
        <v>1345</v>
      </c>
      <c r="G1336" s="111">
        <v>80899</v>
      </c>
      <c r="H1336" s="112">
        <v>0</v>
      </c>
      <c r="I1336" s="112">
        <v>0</v>
      </c>
      <c r="J1336" s="112">
        <v>0</v>
      </c>
      <c r="K1336" s="112">
        <v>0</v>
      </c>
      <c r="L1336" s="112">
        <v>0</v>
      </c>
      <c r="M1336" s="112">
        <v>0</v>
      </c>
      <c r="N1336" s="112">
        <v>0</v>
      </c>
      <c r="O1336" s="112">
        <v>80899</v>
      </c>
    </row>
    <row r="1337" ht="13.5" customHeight="1" spans="1:15">
      <c r="A1337" s="110" t="s">
        <v>612</v>
      </c>
      <c r="B1337" s="110" t="s">
        <v>670</v>
      </c>
      <c r="C1337" s="110" t="s">
        <v>672</v>
      </c>
      <c r="D1337" s="109"/>
      <c r="E1337" s="110" t="s">
        <v>673</v>
      </c>
      <c r="F1337" s="110" t="s">
        <v>1346</v>
      </c>
      <c r="G1337" s="111">
        <v>82299</v>
      </c>
      <c r="H1337" s="112">
        <v>0</v>
      </c>
      <c r="I1337" s="112">
        <v>0</v>
      </c>
      <c r="J1337" s="112">
        <v>0</v>
      </c>
      <c r="K1337" s="112">
        <v>0</v>
      </c>
      <c r="L1337" s="112">
        <v>0</v>
      </c>
      <c r="M1337" s="112">
        <v>0</v>
      </c>
      <c r="N1337" s="112">
        <v>0</v>
      </c>
      <c r="O1337" s="112">
        <v>82299</v>
      </c>
    </row>
    <row r="1338" ht="13.5" customHeight="1" spans="1:15">
      <c r="A1338" s="110" t="s">
        <v>612</v>
      </c>
      <c r="B1338" s="110" t="s">
        <v>670</v>
      </c>
      <c r="C1338" s="110" t="s">
        <v>672</v>
      </c>
      <c r="D1338" s="109"/>
      <c r="E1338" s="110" t="s">
        <v>673</v>
      </c>
      <c r="F1338" s="110" t="s">
        <v>1347</v>
      </c>
      <c r="G1338" s="111">
        <v>79899</v>
      </c>
      <c r="H1338" s="112">
        <v>0</v>
      </c>
      <c r="I1338" s="112">
        <v>0</v>
      </c>
      <c r="J1338" s="112">
        <v>0</v>
      </c>
      <c r="K1338" s="112">
        <v>0</v>
      </c>
      <c r="L1338" s="112">
        <v>0</v>
      </c>
      <c r="M1338" s="112">
        <v>0</v>
      </c>
      <c r="N1338" s="112">
        <v>0</v>
      </c>
      <c r="O1338" s="112">
        <v>79899</v>
      </c>
    </row>
    <row r="1339" ht="13.5" customHeight="1" spans="1:15">
      <c r="A1339" s="110" t="s">
        <v>612</v>
      </c>
      <c r="B1339" s="110" t="s">
        <v>670</v>
      </c>
      <c r="C1339" s="110" t="s">
        <v>672</v>
      </c>
      <c r="D1339" s="109"/>
      <c r="E1339" s="110" t="s">
        <v>673</v>
      </c>
      <c r="F1339" s="110" t="s">
        <v>1348</v>
      </c>
      <c r="G1339" s="111">
        <v>77499</v>
      </c>
      <c r="H1339" s="112">
        <v>0</v>
      </c>
      <c r="I1339" s="112">
        <v>0</v>
      </c>
      <c r="J1339" s="112">
        <v>0</v>
      </c>
      <c r="K1339" s="112">
        <v>0</v>
      </c>
      <c r="L1339" s="112">
        <v>0</v>
      </c>
      <c r="M1339" s="112">
        <v>0</v>
      </c>
      <c r="N1339" s="112">
        <v>0</v>
      </c>
      <c r="O1339" s="112">
        <v>77499</v>
      </c>
    </row>
    <row r="1340" ht="13.5" customHeight="1" spans="1:15">
      <c r="A1340" s="110" t="s">
        <v>612</v>
      </c>
      <c r="B1340" s="110" t="s">
        <v>670</v>
      </c>
      <c r="C1340" s="110" t="s">
        <v>672</v>
      </c>
      <c r="D1340" s="109"/>
      <c r="E1340" s="110" t="s">
        <v>673</v>
      </c>
      <c r="F1340" s="110" t="s">
        <v>1349</v>
      </c>
      <c r="G1340" s="111">
        <v>75099</v>
      </c>
      <c r="H1340" s="112">
        <v>0</v>
      </c>
      <c r="I1340" s="112">
        <v>0</v>
      </c>
      <c r="J1340" s="112">
        <v>0</v>
      </c>
      <c r="K1340" s="112">
        <v>0</v>
      </c>
      <c r="L1340" s="112">
        <v>0</v>
      </c>
      <c r="M1340" s="112">
        <v>0</v>
      </c>
      <c r="N1340" s="112">
        <v>0</v>
      </c>
      <c r="O1340" s="112">
        <v>75099</v>
      </c>
    </row>
    <row r="1341" ht="13.5" customHeight="1" spans="1:15">
      <c r="A1341" s="110" t="s">
        <v>612</v>
      </c>
      <c r="B1341" s="110" t="s">
        <v>670</v>
      </c>
      <c r="C1341" s="110" t="s">
        <v>672</v>
      </c>
      <c r="D1341" s="109"/>
      <c r="E1341" s="110" t="s">
        <v>673</v>
      </c>
      <c r="F1341" s="110" t="s">
        <v>1350</v>
      </c>
      <c r="G1341" s="111">
        <v>72699</v>
      </c>
      <c r="H1341" s="112">
        <v>0</v>
      </c>
      <c r="I1341" s="112">
        <v>0</v>
      </c>
      <c r="J1341" s="112">
        <v>0</v>
      </c>
      <c r="K1341" s="112">
        <v>0</v>
      </c>
      <c r="L1341" s="112">
        <v>0</v>
      </c>
      <c r="M1341" s="112">
        <v>0</v>
      </c>
      <c r="N1341" s="112">
        <v>0</v>
      </c>
      <c r="O1341" s="112">
        <v>72699</v>
      </c>
    </row>
    <row r="1342" ht="13.5" customHeight="1" spans="1:15">
      <c r="A1342" s="110" t="s">
        <v>612</v>
      </c>
      <c r="B1342" s="110" t="s">
        <v>670</v>
      </c>
      <c r="C1342" s="110" t="s">
        <v>672</v>
      </c>
      <c r="D1342" s="109"/>
      <c r="E1342" s="110" t="s">
        <v>673</v>
      </c>
      <c r="F1342" s="110" t="s">
        <v>1351</v>
      </c>
      <c r="G1342" s="111">
        <v>77499</v>
      </c>
      <c r="H1342" s="112">
        <v>0</v>
      </c>
      <c r="I1342" s="112">
        <v>0</v>
      </c>
      <c r="J1342" s="112">
        <v>0</v>
      </c>
      <c r="K1342" s="112">
        <v>0</v>
      </c>
      <c r="L1342" s="112">
        <v>0</v>
      </c>
      <c r="M1342" s="112">
        <v>0</v>
      </c>
      <c r="N1342" s="112">
        <v>0</v>
      </c>
      <c r="O1342" s="112">
        <v>77499</v>
      </c>
    </row>
    <row r="1343" ht="13.5" customHeight="1" spans="1:15">
      <c r="A1343" s="110" t="s">
        <v>612</v>
      </c>
      <c r="B1343" s="110" t="s">
        <v>670</v>
      </c>
      <c r="C1343" s="110" t="s">
        <v>672</v>
      </c>
      <c r="D1343" s="109"/>
      <c r="E1343" s="110" t="s">
        <v>673</v>
      </c>
      <c r="F1343" s="110" t="s">
        <v>1352</v>
      </c>
      <c r="G1343" s="111">
        <v>16000</v>
      </c>
      <c r="H1343" s="112">
        <v>0</v>
      </c>
      <c r="I1343" s="112">
        <v>0</v>
      </c>
      <c r="J1343" s="112">
        <v>0</v>
      </c>
      <c r="K1343" s="112">
        <v>0</v>
      </c>
      <c r="L1343" s="112">
        <v>0</v>
      </c>
      <c r="M1343" s="112">
        <v>0</v>
      </c>
      <c r="N1343" s="112">
        <v>0</v>
      </c>
      <c r="O1343" s="112">
        <v>16000</v>
      </c>
    </row>
    <row r="1344" ht="13.5" customHeight="1" spans="1:15">
      <c r="A1344" s="110" t="s">
        <v>612</v>
      </c>
      <c r="B1344" s="110" t="s">
        <v>670</v>
      </c>
      <c r="C1344" s="110" t="s">
        <v>672</v>
      </c>
      <c r="D1344" s="109"/>
      <c r="E1344" s="110" t="s">
        <v>673</v>
      </c>
      <c r="F1344" s="110" t="s">
        <v>1353</v>
      </c>
      <c r="G1344" s="111">
        <v>75099</v>
      </c>
      <c r="H1344" s="112">
        <v>0</v>
      </c>
      <c r="I1344" s="112">
        <v>0</v>
      </c>
      <c r="J1344" s="112">
        <v>0</v>
      </c>
      <c r="K1344" s="112">
        <v>0</v>
      </c>
      <c r="L1344" s="112">
        <v>0</v>
      </c>
      <c r="M1344" s="112">
        <v>0</v>
      </c>
      <c r="N1344" s="112">
        <v>0</v>
      </c>
      <c r="O1344" s="112">
        <v>75099</v>
      </c>
    </row>
    <row r="1345" ht="13.5" customHeight="1" spans="1:15">
      <c r="A1345" s="110" t="s">
        <v>612</v>
      </c>
      <c r="B1345" s="110" t="s">
        <v>670</v>
      </c>
      <c r="C1345" s="110" t="s">
        <v>672</v>
      </c>
      <c r="D1345" s="109"/>
      <c r="E1345" s="110" t="s">
        <v>673</v>
      </c>
      <c r="F1345" s="110" t="s">
        <v>1354</v>
      </c>
      <c r="G1345" s="111">
        <v>82299</v>
      </c>
      <c r="H1345" s="112">
        <v>0</v>
      </c>
      <c r="I1345" s="112">
        <v>0</v>
      </c>
      <c r="J1345" s="112">
        <v>0</v>
      </c>
      <c r="K1345" s="112">
        <v>0</v>
      </c>
      <c r="L1345" s="112">
        <v>0</v>
      </c>
      <c r="M1345" s="112">
        <v>0</v>
      </c>
      <c r="N1345" s="112">
        <v>0</v>
      </c>
      <c r="O1345" s="112">
        <v>82299</v>
      </c>
    </row>
    <row r="1346" ht="13.5" customHeight="1" spans="1:15">
      <c r="A1346" s="110" t="s">
        <v>612</v>
      </c>
      <c r="B1346" s="110" t="s">
        <v>670</v>
      </c>
      <c r="C1346" s="110" t="s">
        <v>672</v>
      </c>
      <c r="D1346" s="109"/>
      <c r="E1346" s="110" t="s">
        <v>673</v>
      </c>
      <c r="F1346" s="110" t="s">
        <v>1355</v>
      </c>
      <c r="G1346" s="111">
        <v>82299</v>
      </c>
      <c r="H1346" s="112">
        <v>0</v>
      </c>
      <c r="I1346" s="112">
        <v>0</v>
      </c>
      <c r="J1346" s="112">
        <v>0</v>
      </c>
      <c r="K1346" s="112">
        <v>0</v>
      </c>
      <c r="L1346" s="112">
        <v>0</v>
      </c>
      <c r="M1346" s="112">
        <v>0</v>
      </c>
      <c r="N1346" s="112">
        <v>0</v>
      </c>
      <c r="O1346" s="112">
        <v>82299</v>
      </c>
    </row>
    <row r="1347" ht="13.5" customHeight="1" spans="1:15">
      <c r="A1347" s="110" t="s">
        <v>612</v>
      </c>
      <c r="B1347" s="110" t="s">
        <v>670</v>
      </c>
      <c r="C1347" s="110" t="s">
        <v>672</v>
      </c>
      <c r="D1347" s="109"/>
      <c r="E1347" s="110" t="s">
        <v>673</v>
      </c>
      <c r="F1347" s="110" t="s">
        <v>1356</v>
      </c>
      <c r="G1347" s="111">
        <v>79899</v>
      </c>
      <c r="H1347" s="112">
        <v>0</v>
      </c>
      <c r="I1347" s="112">
        <v>0</v>
      </c>
      <c r="J1347" s="112">
        <v>0</v>
      </c>
      <c r="K1347" s="112">
        <v>0</v>
      </c>
      <c r="L1347" s="112">
        <v>0</v>
      </c>
      <c r="M1347" s="112">
        <v>0</v>
      </c>
      <c r="N1347" s="112">
        <v>0</v>
      </c>
      <c r="O1347" s="112">
        <v>79899</v>
      </c>
    </row>
    <row r="1348" ht="13.5" customHeight="1" spans="1:15">
      <c r="A1348" s="110" t="s">
        <v>612</v>
      </c>
      <c r="B1348" s="110" t="s">
        <v>670</v>
      </c>
      <c r="C1348" s="110" t="s">
        <v>672</v>
      </c>
      <c r="D1348" s="109"/>
      <c r="E1348" s="110" t="s">
        <v>673</v>
      </c>
      <c r="F1348" s="110" t="s">
        <v>1357</v>
      </c>
      <c r="G1348" s="111">
        <v>72699</v>
      </c>
      <c r="H1348" s="112">
        <v>0</v>
      </c>
      <c r="I1348" s="112">
        <v>0</v>
      </c>
      <c r="J1348" s="112">
        <v>0</v>
      </c>
      <c r="K1348" s="112">
        <v>0</v>
      </c>
      <c r="L1348" s="112">
        <v>0</v>
      </c>
      <c r="M1348" s="112">
        <v>0</v>
      </c>
      <c r="N1348" s="112">
        <v>0</v>
      </c>
      <c r="O1348" s="112">
        <v>72699</v>
      </c>
    </row>
    <row r="1349" ht="13.5" customHeight="1" spans="1:15">
      <c r="A1349" s="110" t="s">
        <v>612</v>
      </c>
      <c r="B1349" s="110" t="s">
        <v>670</v>
      </c>
      <c r="C1349" s="110" t="s">
        <v>672</v>
      </c>
      <c r="D1349" s="109"/>
      <c r="E1349" s="110" t="s">
        <v>673</v>
      </c>
      <c r="F1349" s="110" t="s">
        <v>1358</v>
      </c>
      <c r="G1349" s="111">
        <v>79899</v>
      </c>
      <c r="H1349" s="112">
        <v>0</v>
      </c>
      <c r="I1349" s="112">
        <v>0</v>
      </c>
      <c r="J1349" s="112">
        <v>0</v>
      </c>
      <c r="K1349" s="112">
        <v>0</v>
      </c>
      <c r="L1349" s="112">
        <v>0</v>
      </c>
      <c r="M1349" s="112">
        <v>0</v>
      </c>
      <c r="N1349" s="112">
        <v>0</v>
      </c>
      <c r="O1349" s="112">
        <v>79899</v>
      </c>
    </row>
    <row r="1350" ht="13.5" customHeight="1" spans="1:15">
      <c r="A1350" s="110" t="s">
        <v>612</v>
      </c>
      <c r="B1350" s="110" t="s">
        <v>670</v>
      </c>
      <c r="C1350" s="110" t="s">
        <v>672</v>
      </c>
      <c r="D1350" s="109"/>
      <c r="E1350" s="110" t="s">
        <v>673</v>
      </c>
      <c r="F1350" s="110" t="s">
        <v>1359</v>
      </c>
      <c r="G1350" s="111">
        <v>75099</v>
      </c>
      <c r="H1350" s="112">
        <v>0</v>
      </c>
      <c r="I1350" s="112">
        <v>0</v>
      </c>
      <c r="J1350" s="112">
        <v>0</v>
      </c>
      <c r="K1350" s="112">
        <v>0</v>
      </c>
      <c r="L1350" s="112">
        <v>0</v>
      </c>
      <c r="M1350" s="112">
        <v>0</v>
      </c>
      <c r="N1350" s="112">
        <v>0</v>
      </c>
      <c r="O1350" s="112">
        <v>75099</v>
      </c>
    </row>
    <row r="1351" ht="13.5" customHeight="1" spans="1:15">
      <c r="A1351" s="109"/>
      <c r="B1351" s="109"/>
      <c r="C1351" s="109"/>
      <c r="D1351" s="110" t="s">
        <v>1010</v>
      </c>
      <c r="E1351" s="110" t="s">
        <v>1011</v>
      </c>
      <c r="F1351" s="109"/>
      <c r="G1351" s="111">
        <v>6920613.92</v>
      </c>
      <c r="H1351" s="112">
        <v>1519236</v>
      </c>
      <c r="I1351" s="112">
        <v>2548788</v>
      </c>
      <c r="J1351" s="112">
        <v>225451</v>
      </c>
      <c r="K1351" s="112">
        <v>783124.92</v>
      </c>
      <c r="L1351" s="112">
        <v>0</v>
      </c>
      <c r="M1351" s="112">
        <v>0</v>
      </c>
      <c r="N1351" s="112">
        <v>33204</v>
      </c>
      <c r="O1351" s="112">
        <v>1810810</v>
      </c>
    </row>
    <row r="1352" ht="13.5" customHeight="1" spans="1:15">
      <c r="A1352" s="109"/>
      <c r="B1352" s="109"/>
      <c r="C1352" s="109"/>
      <c r="D1352" s="110" t="s">
        <v>1012</v>
      </c>
      <c r="E1352" s="110" t="s">
        <v>45</v>
      </c>
      <c r="F1352" s="109"/>
      <c r="G1352" s="111">
        <v>6920613.92</v>
      </c>
      <c r="H1352" s="112">
        <v>1519236</v>
      </c>
      <c r="I1352" s="112">
        <v>2548788</v>
      </c>
      <c r="J1352" s="112">
        <v>225451</v>
      </c>
      <c r="K1352" s="112">
        <v>783124.92</v>
      </c>
      <c r="L1352" s="112">
        <v>0</v>
      </c>
      <c r="M1352" s="112">
        <v>0</v>
      </c>
      <c r="N1352" s="112">
        <v>33204</v>
      </c>
      <c r="O1352" s="112">
        <v>1810810</v>
      </c>
    </row>
    <row r="1353" ht="13.5" customHeight="1" spans="1:15">
      <c r="A1353" s="110" t="s">
        <v>37</v>
      </c>
      <c r="B1353" s="109"/>
      <c r="C1353" s="109"/>
      <c r="D1353" s="109"/>
      <c r="E1353" s="110" t="s">
        <v>38</v>
      </c>
      <c r="F1353" s="109"/>
      <c r="G1353" s="111">
        <v>4147148</v>
      </c>
      <c r="H1353" s="112">
        <v>1192620</v>
      </c>
      <c r="I1353" s="112">
        <v>1987848</v>
      </c>
      <c r="J1353" s="112">
        <v>211083</v>
      </c>
      <c r="K1353" s="112">
        <v>0</v>
      </c>
      <c r="L1353" s="112">
        <v>0</v>
      </c>
      <c r="M1353" s="112">
        <v>0</v>
      </c>
      <c r="N1353" s="112">
        <v>16500</v>
      </c>
      <c r="O1353" s="112">
        <v>739097</v>
      </c>
    </row>
    <row r="1354" ht="13.5" customHeight="1" spans="1:15">
      <c r="A1354" s="109"/>
      <c r="B1354" s="110" t="s">
        <v>74</v>
      </c>
      <c r="C1354" s="109"/>
      <c r="D1354" s="109"/>
      <c r="E1354" s="110" t="s">
        <v>75</v>
      </c>
      <c r="F1354" s="109"/>
      <c r="G1354" s="111">
        <v>4147148</v>
      </c>
      <c r="H1354" s="112">
        <v>1192620</v>
      </c>
      <c r="I1354" s="112">
        <v>1987848</v>
      </c>
      <c r="J1354" s="112">
        <v>211083</v>
      </c>
      <c r="K1354" s="112">
        <v>0</v>
      </c>
      <c r="L1354" s="112">
        <v>0</v>
      </c>
      <c r="M1354" s="112">
        <v>0</v>
      </c>
      <c r="N1354" s="112">
        <v>16500</v>
      </c>
      <c r="O1354" s="112">
        <v>739097</v>
      </c>
    </row>
    <row r="1355" ht="13.5" customHeight="1" spans="1:15">
      <c r="A1355" s="110" t="s">
        <v>37</v>
      </c>
      <c r="B1355" s="110" t="s">
        <v>74</v>
      </c>
      <c r="C1355" s="110" t="s">
        <v>76</v>
      </c>
      <c r="D1355" s="109"/>
      <c r="E1355" s="110" t="s">
        <v>42</v>
      </c>
      <c r="F1355" s="110" t="s">
        <v>1360</v>
      </c>
      <c r="G1355" s="111">
        <v>4000</v>
      </c>
      <c r="H1355" s="112">
        <v>0</v>
      </c>
      <c r="I1355" s="112">
        <v>0</v>
      </c>
      <c r="J1355" s="112">
        <v>0</v>
      </c>
      <c r="K1355" s="112">
        <v>0</v>
      </c>
      <c r="L1355" s="112">
        <v>0</v>
      </c>
      <c r="M1355" s="112">
        <v>0</v>
      </c>
      <c r="N1355" s="112">
        <v>0</v>
      </c>
      <c r="O1355" s="112">
        <v>4000</v>
      </c>
    </row>
    <row r="1356" ht="13.5" customHeight="1" spans="1:15">
      <c r="A1356" s="110" t="s">
        <v>37</v>
      </c>
      <c r="B1356" s="110" t="s">
        <v>74</v>
      </c>
      <c r="C1356" s="110" t="s">
        <v>76</v>
      </c>
      <c r="D1356" s="109"/>
      <c r="E1356" s="110" t="s">
        <v>42</v>
      </c>
      <c r="F1356" s="110" t="s">
        <v>1290</v>
      </c>
      <c r="G1356" s="111">
        <v>97920</v>
      </c>
      <c r="H1356" s="112">
        <v>0</v>
      </c>
      <c r="I1356" s="112">
        <v>0</v>
      </c>
      <c r="J1356" s="112">
        <v>0</v>
      </c>
      <c r="K1356" s="112">
        <v>0</v>
      </c>
      <c r="L1356" s="112">
        <v>0</v>
      </c>
      <c r="M1356" s="112">
        <v>0</v>
      </c>
      <c r="N1356" s="112">
        <v>0</v>
      </c>
      <c r="O1356" s="112">
        <v>97920</v>
      </c>
    </row>
    <row r="1357" ht="13.5" customHeight="1" spans="1:15">
      <c r="A1357" s="110" t="s">
        <v>37</v>
      </c>
      <c r="B1357" s="110" t="s">
        <v>74</v>
      </c>
      <c r="C1357" s="110" t="s">
        <v>76</v>
      </c>
      <c r="D1357" s="109"/>
      <c r="E1357" s="110" t="s">
        <v>42</v>
      </c>
      <c r="F1357" s="110" t="s">
        <v>1361</v>
      </c>
      <c r="G1357" s="111">
        <v>4000</v>
      </c>
      <c r="H1357" s="112">
        <v>0</v>
      </c>
      <c r="I1357" s="112">
        <v>0</v>
      </c>
      <c r="J1357" s="112">
        <v>0</v>
      </c>
      <c r="K1357" s="112">
        <v>0</v>
      </c>
      <c r="L1357" s="112">
        <v>0</v>
      </c>
      <c r="M1357" s="112">
        <v>0</v>
      </c>
      <c r="N1357" s="112">
        <v>0</v>
      </c>
      <c r="O1357" s="112">
        <v>4000</v>
      </c>
    </row>
    <row r="1358" ht="13.5" customHeight="1" spans="1:15">
      <c r="A1358" s="110" t="s">
        <v>37</v>
      </c>
      <c r="B1358" s="110" t="s">
        <v>74</v>
      </c>
      <c r="C1358" s="110" t="s">
        <v>76</v>
      </c>
      <c r="D1358" s="109"/>
      <c r="E1358" s="110" t="s">
        <v>42</v>
      </c>
      <c r="F1358" s="110" t="s">
        <v>1362</v>
      </c>
      <c r="G1358" s="111">
        <v>445824</v>
      </c>
      <c r="H1358" s="112">
        <v>0</v>
      </c>
      <c r="I1358" s="112">
        <v>0</v>
      </c>
      <c r="J1358" s="112">
        <v>0</v>
      </c>
      <c r="K1358" s="112">
        <v>0</v>
      </c>
      <c r="L1358" s="112">
        <v>0</v>
      </c>
      <c r="M1358" s="112">
        <v>0</v>
      </c>
      <c r="N1358" s="112">
        <v>0</v>
      </c>
      <c r="O1358" s="112">
        <v>445824</v>
      </c>
    </row>
    <row r="1359" ht="13.5" customHeight="1" spans="1:15">
      <c r="A1359" s="110" t="s">
        <v>37</v>
      </c>
      <c r="B1359" s="110" t="s">
        <v>74</v>
      </c>
      <c r="C1359" s="110" t="s">
        <v>76</v>
      </c>
      <c r="D1359" s="109"/>
      <c r="E1359" s="110" t="s">
        <v>42</v>
      </c>
      <c r="F1359" s="110" t="s">
        <v>1284</v>
      </c>
      <c r="G1359" s="111">
        <v>2745159</v>
      </c>
      <c r="H1359" s="112">
        <v>945888</v>
      </c>
      <c r="I1359" s="112">
        <v>1587108</v>
      </c>
      <c r="J1359" s="112">
        <v>211083</v>
      </c>
      <c r="K1359" s="112">
        <v>0</v>
      </c>
      <c r="L1359" s="112">
        <v>0</v>
      </c>
      <c r="M1359" s="112">
        <v>0</v>
      </c>
      <c r="N1359" s="112">
        <v>0</v>
      </c>
      <c r="O1359" s="112">
        <v>1080</v>
      </c>
    </row>
    <row r="1360" ht="13.5" customHeight="1" spans="1:15">
      <c r="A1360" s="110" t="s">
        <v>37</v>
      </c>
      <c r="B1360" s="110" t="s">
        <v>74</v>
      </c>
      <c r="C1360" s="110" t="s">
        <v>76</v>
      </c>
      <c r="D1360" s="109"/>
      <c r="E1360" s="110" t="s">
        <v>42</v>
      </c>
      <c r="F1360" s="110" t="s">
        <v>1285</v>
      </c>
      <c r="G1360" s="111">
        <v>123990</v>
      </c>
      <c r="H1360" s="112">
        <v>0</v>
      </c>
      <c r="I1360" s="112">
        <v>0</v>
      </c>
      <c r="J1360" s="112">
        <v>0</v>
      </c>
      <c r="K1360" s="112">
        <v>0</v>
      </c>
      <c r="L1360" s="112">
        <v>0</v>
      </c>
      <c r="M1360" s="112">
        <v>0</v>
      </c>
      <c r="N1360" s="112">
        <v>0</v>
      </c>
      <c r="O1360" s="112">
        <v>123990</v>
      </c>
    </row>
    <row r="1361" ht="13.5" customHeight="1" spans="1:15">
      <c r="A1361" s="110" t="s">
        <v>37</v>
      </c>
      <c r="B1361" s="110" t="s">
        <v>74</v>
      </c>
      <c r="C1361" s="110" t="s">
        <v>82</v>
      </c>
      <c r="D1361" s="109"/>
      <c r="E1361" s="110" t="s">
        <v>83</v>
      </c>
      <c r="F1361" s="110" t="s">
        <v>1291</v>
      </c>
      <c r="G1361" s="111">
        <v>664260</v>
      </c>
      <c r="H1361" s="112">
        <v>246732</v>
      </c>
      <c r="I1361" s="112">
        <v>400740</v>
      </c>
      <c r="J1361" s="112">
        <v>0</v>
      </c>
      <c r="K1361" s="112">
        <v>0</v>
      </c>
      <c r="L1361" s="112">
        <v>0</v>
      </c>
      <c r="M1361" s="112">
        <v>0</v>
      </c>
      <c r="N1361" s="112">
        <v>16500</v>
      </c>
      <c r="O1361" s="112">
        <v>288</v>
      </c>
    </row>
    <row r="1362" ht="13.5" customHeight="1" spans="1:15">
      <c r="A1362" s="110" t="s">
        <v>37</v>
      </c>
      <c r="B1362" s="110" t="s">
        <v>74</v>
      </c>
      <c r="C1362" s="110" t="s">
        <v>82</v>
      </c>
      <c r="D1362" s="109"/>
      <c r="E1362" s="110" t="s">
        <v>83</v>
      </c>
      <c r="F1362" s="110" t="s">
        <v>1303</v>
      </c>
      <c r="G1362" s="111">
        <v>61995</v>
      </c>
      <c r="H1362" s="112">
        <v>0</v>
      </c>
      <c r="I1362" s="112">
        <v>0</v>
      </c>
      <c r="J1362" s="112">
        <v>0</v>
      </c>
      <c r="K1362" s="112">
        <v>0</v>
      </c>
      <c r="L1362" s="112">
        <v>0</v>
      </c>
      <c r="M1362" s="112">
        <v>0</v>
      </c>
      <c r="N1362" s="112">
        <v>0</v>
      </c>
      <c r="O1362" s="112">
        <v>61995</v>
      </c>
    </row>
    <row r="1363" ht="13.5" customHeight="1" spans="1:15">
      <c r="A1363" s="110" t="s">
        <v>205</v>
      </c>
      <c r="B1363" s="109"/>
      <c r="C1363" s="109"/>
      <c r="D1363" s="109"/>
      <c r="E1363" s="110" t="s">
        <v>206</v>
      </c>
      <c r="F1363" s="109"/>
      <c r="G1363" s="111">
        <v>195338</v>
      </c>
      <c r="H1363" s="112">
        <v>63468</v>
      </c>
      <c r="I1363" s="112">
        <v>109164</v>
      </c>
      <c r="J1363" s="112">
        <v>14368</v>
      </c>
      <c r="K1363" s="112">
        <v>0</v>
      </c>
      <c r="L1363" s="112">
        <v>0</v>
      </c>
      <c r="M1363" s="112">
        <v>0</v>
      </c>
      <c r="N1363" s="112">
        <v>0</v>
      </c>
      <c r="O1363" s="112">
        <v>8338</v>
      </c>
    </row>
    <row r="1364" ht="13.5" customHeight="1" spans="1:15">
      <c r="A1364" s="109"/>
      <c r="B1364" s="110" t="s">
        <v>229</v>
      </c>
      <c r="C1364" s="109"/>
      <c r="D1364" s="109"/>
      <c r="E1364" s="110" t="s">
        <v>230</v>
      </c>
      <c r="F1364" s="109"/>
      <c r="G1364" s="111">
        <v>195338</v>
      </c>
      <c r="H1364" s="112">
        <v>63468</v>
      </c>
      <c r="I1364" s="112">
        <v>109164</v>
      </c>
      <c r="J1364" s="112">
        <v>14368</v>
      </c>
      <c r="K1364" s="112">
        <v>0</v>
      </c>
      <c r="L1364" s="112">
        <v>0</v>
      </c>
      <c r="M1364" s="112">
        <v>0</v>
      </c>
      <c r="N1364" s="112">
        <v>0</v>
      </c>
      <c r="O1364" s="112">
        <v>8338</v>
      </c>
    </row>
    <row r="1365" ht="13.5" customHeight="1" spans="1:15">
      <c r="A1365" s="110" t="s">
        <v>205</v>
      </c>
      <c r="B1365" s="110" t="s">
        <v>229</v>
      </c>
      <c r="C1365" s="110" t="s">
        <v>231</v>
      </c>
      <c r="D1365" s="109"/>
      <c r="E1365" s="110" t="s">
        <v>42</v>
      </c>
      <c r="F1365" s="110" t="s">
        <v>1363</v>
      </c>
      <c r="G1365" s="111">
        <v>8266</v>
      </c>
      <c r="H1365" s="112">
        <v>0</v>
      </c>
      <c r="I1365" s="112">
        <v>0</v>
      </c>
      <c r="J1365" s="112">
        <v>0</v>
      </c>
      <c r="K1365" s="112">
        <v>0</v>
      </c>
      <c r="L1365" s="112">
        <v>0</v>
      </c>
      <c r="M1365" s="112">
        <v>0</v>
      </c>
      <c r="N1365" s="112">
        <v>0</v>
      </c>
      <c r="O1365" s="112">
        <v>8266</v>
      </c>
    </row>
    <row r="1366" ht="13.5" customHeight="1" spans="1:15">
      <c r="A1366" s="110" t="s">
        <v>205</v>
      </c>
      <c r="B1366" s="110" t="s">
        <v>229</v>
      </c>
      <c r="C1366" s="110" t="s">
        <v>231</v>
      </c>
      <c r="D1366" s="109"/>
      <c r="E1366" s="110" t="s">
        <v>42</v>
      </c>
      <c r="F1366" s="110" t="s">
        <v>1332</v>
      </c>
      <c r="G1366" s="111">
        <v>187072</v>
      </c>
      <c r="H1366" s="112">
        <v>63468</v>
      </c>
      <c r="I1366" s="112">
        <v>109164</v>
      </c>
      <c r="J1366" s="112">
        <v>14368</v>
      </c>
      <c r="K1366" s="112">
        <v>0</v>
      </c>
      <c r="L1366" s="112">
        <v>0</v>
      </c>
      <c r="M1366" s="112">
        <v>0</v>
      </c>
      <c r="N1366" s="112">
        <v>0</v>
      </c>
      <c r="O1366" s="112">
        <v>72</v>
      </c>
    </row>
    <row r="1367" ht="13.5" customHeight="1" spans="1:15">
      <c r="A1367" s="110" t="s">
        <v>344</v>
      </c>
      <c r="B1367" s="109"/>
      <c r="C1367" s="109"/>
      <c r="D1367" s="109"/>
      <c r="E1367" s="110" t="s">
        <v>345</v>
      </c>
      <c r="F1367" s="109"/>
      <c r="G1367" s="111">
        <v>783124.92</v>
      </c>
      <c r="H1367" s="112">
        <v>0</v>
      </c>
      <c r="I1367" s="112">
        <v>0</v>
      </c>
      <c r="J1367" s="112">
        <v>0</v>
      </c>
      <c r="K1367" s="112">
        <v>783124.92</v>
      </c>
      <c r="L1367" s="112">
        <v>0</v>
      </c>
      <c r="M1367" s="112">
        <v>0</v>
      </c>
      <c r="N1367" s="112">
        <v>0</v>
      </c>
      <c r="O1367" s="112">
        <v>0</v>
      </c>
    </row>
    <row r="1368" ht="13.5" customHeight="1" spans="1:15">
      <c r="A1368" s="109"/>
      <c r="B1368" s="110" t="s">
        <v>372</v>
      </c>
      <c r="C1368" s="109"/>
      <c r="D1368" s="109"/>
      <c r="E1368" s="110" t="s">
        <v>373</v>
      </c>
      <c r="F1368" s="109"/>
      <c r="G1368" s="111">
        <v>783124.92</v>
      </c>
      <c r="H1368" s="112">
        <v>0</v>
      </c>
      <c r="I1368" s="112">
        <v>0</v>
      </c>
      <c r="J1368" s="112">
        <v>0</v>
      </c>
      <c r="K1368" s="112">
        <v>783124.92</v>
      </c>
      <c r="L1368" s="112">
        <v>0</v>
      </c>
      <c r="M1368" s="112">
        <v>0</v>
      </c>
      <c r="N1368" s="112">
        <v>0</v>
      </c>
      <c r="O1368" s="112">
        <v>0</v>
      </c>
    </row>
    <row r="1369" ht="13.5" customHeight="1" spans="1:15">
      <c r="A1369" s="110" t="s">
        <v>344</v>
      </c>
      <c r="B1369" s="110" t="s">
        <v>372</v>
      </c>
      <c r="C1369" s="110" t="s">
        <v>386</v>
      </c>
      <c r="D1369" s="109"/>
      <c r="E1369" s="110" t="s">
        <v>387</v>
      </c>
      <c r="F1369" s="110" t="s">
        <v>1288</v>
      </c>
      <c r="G1369" s="111">
        <v>41010.12</v>
      </c>
      <c r="H1369" s="112">
        <v>0</v>
      </c>
      <c r="I1369" s="112">
        <v>0</v>
      </c>
      <c r="J1369" s="112">
        <v>0</v>
      </c>
      <c r="K1369" s="112">
        <v>41010.12</v>
      </c>
      <c r="L1369" s="112">
        <v>0</v>
      </c>
      <c r="M1369" s="112">
        <v>0</v>
      </c>
      <c r="N1369" s="112">
        <v>0</v>
      </c>
      <c r="O1369" s="112">
        <v>0</v>
      </c>
    </row>
    <row r="1370" ht="13.5" customHeight="1" spans="1:15">
      <c r="A1370" s="110" t="s">
        <v>344</v>
      </c>
      <c r="B1370" s="110" t="s">
        <v>372</v>
      </c>
      <c r="C1370" s="110" t="s">
        <v>386</v>
      </c>
      <c r="D1370" s="109"/>
      <c r="E1370" s="110" t="s">
        <v>387</v>
      </c>
      <c r="F1370" s="110" t="s">
        <v>1286</v>
      </c>
      <c r="G1370" s="111">
        <v>644301.6</v>
      </c>
      <c r="H1370" s="112">
        <v>0</v>
      </c>
      <c r="I1370" s="112">
        <v>0</v>
      </c>
      <c r="J1370" s="112">
        <v>0</v>
      </c>
      <c r="K1370" s="112">
        <v>644301.6</v>
      </c>
      <c r="L1370" s="112">
        <v>0</v>
      </c>
      <c r="M1370" s="112">
        <v>0</v>
      </c>
      <c r="N1370" s="112">
        <v>0</v>
      </c>
      <c r="O1370" s="112">
        <v>0</v>
      </c>
    </row>
    <row r="1371" ht="13.5" customHeight="1" spans="1:15">
      <c r="A1371" s="110" t="s">
        <v>344</v>
      </c>
      <c r="B1371" s="110" t="s">
        <v>372</v>
      </c>
      <c r="C1371" s="110" t="s">
        <v>386</v>
      </c>
      <c r="D1371" s="109"/>
      <c r="E1371" s="110" t="s">
        <v>387</v>
      </c>
      <c r="F1371" s="110" t="s">
        <v>1364</v>
      </c>
      <c r="G1371" s="111">
        <v>62375.04</v>
      </c>
      <c r="H1371" s="112">
        <v>0</v>
      </c>
      <c r="I1371" s="112">
        <v>0</v>
      </c>
      <c r="J1371" s="112">
        <v>0</v>
      </c>
      <c r="K1371" s="112">
        <v>62375.04</v>
      </c>
      <c r="L1371" s="112">
        <v>0</v>
      </c>
      <c r="M1371" s="112">
        <v>0</v>
      </c>
      <c r="N1371" s="112">
        <v>0</v>
      </c>
      <c r="O1371" s="112">
        <v>0</v>
      </c>
    </row>
    <row r="1372" ht="13.5" customHeight="1" spans="1:15">
      <c r="A1372" s="110" t="s">
        <v>344</v>
      </c>
      <c r="B1372" s="110" t="s">
        <v>372</v>
      </c>
      <c r="C1372" s="110" t="s">
        <v>386</v>
      </c>
      <c r="D1372" s="109"/>
      <c r="E1372" s="110" t="s">
        <v>387</v>
      </c>
      <c r="F1372" s="110" t="s">
        <v>1365</v>
      </c>
      <c r="G1372" s="111">
        <v>29134.2</v>
      </c>
      <c r="H1372" s="112">
        <v>0</v>
      </c>
      <c r="I1372" s="112">
        <v>0</v>
      </c>
      <c r="J1372" s="112">
        <v>0</v>
      </c>
      <c r="K1372" s="112">
        <v>29134.2</v>
      </c>
      <c r="L1372" s="112">
        <v>0</v>
      </c>
      <c r="M1372" s="112">
        <v>0</v>
      </c>
      <c r="N1372" s="112">
        <v>0</v>
      </c>
      <c r="O1372" s="112">
        <v>0</v>
      </c>
    </row>
    <row r="1373" ht="13.5" customHeight="1" spans="1:15">
      <c r="A1373" s="110" t="s">
        <v>344</v>
      </c>
      <c r="B1373" s="110" t="s">
        <v>372</v>
      </c>
      <c r="C1373" s="110" t="s">
        <v>386</v>
      </c>
      <c r="D1373" s="109"/>
      <c r="E1373" s="110" t="s">
        <v>387</v>
      </c>
      <c r="F1373" s="110" t="s">
        <v>1287</v>
      </c>
      <c r="G1373" s="111">
        <v>6303.96</v>
      </c>
      <c r="H1373" s="112">
        <v>0</v>
      </c>
      <c r="I1373" s="112">
        <v>0</v>
      </c>
      <c r="J1373" s="112">
        <v>0</v>
      </c>
      <c r="K1373" s="112">
        <v>6303.96</v>
      </c>
      <c r="L1373" s="112">
        <v>0</v>
      </c>
      <c r="M1373" s="112">
        <v>0</v>
      </c>
      <c r="N1373" s="112">
        <v>0</v>
      </c>
      <c r="O1373" s="112">
        <v>0</v>
      </c>
    </row>
    <row r="1374" ht="13.5" customHeight="1" spans="1:15">
      <c r="A1374" s="110" t="s">
        <v>612</v>
      </c>
      <c r="B1374" s="109"/>
      <c r="C1374" s="109"/>
      <c r="D1374" s="109"/>
      <c r="E1374" s="110" t="s">
        <v>613</v>
      </c>
      <c r="F1374" s="109"/>
      <c r="G1374" s="111">
        <v>1795003</v>
      </c>
      <c r="H1374" s="112">
        <v>263148</v>
      </c>
      <c r="I1374" s="112">
        <v>451776</v>
      </c>
      <c r="J1374" s="112">
        <v>0</v>
      </c>
      <c r="K1374" s="112">
        <v>0</v>
      </c>
      <c r="L1374" s="112">
        <v>0</v>
      </c>
      <c r="M1374" s="112">
        <v>0</v>
      </c>
      <c r="N1374" s="112">
        <v>16704</v>
      </c>
      <c r="O1374" s="112">
        <v>1063375</v>
      </c>
    </row>
    <row r="1375" ht="13.5" customHeight="1" spans="1:15">
      <c r="A1375" s="109"/>
      <c r="B1375" s="110" t="s">
        <v>614</v>
      </c>
      <c r="C1375" s="109"/>
      <c r="D1375" s="109"/>
      <c r="E1375" s="110" t="s">
        <v>615</v>
      </c>
      <c r="F1375" s="109"/>
      <c r="G1375" s="111">
        <v>320568</v>
      </c>
      <c r="H1375" s="112">
        <v>117804</v>
      </c>
      <c r="I1375" s="112">
        <v>195468</v>
      </c>
      <c r="J1375" s="112">
        <v>0</v>
      </c>
      <c r="K1375" s="112">
        <v>0</v>
      </c>
      <c r="L1375" s="112">
        <v>0</v>
      </c>
      <c r="M1375" s="112">
        <v>0</v>
      </c>
      <c r="N1375" s="112">
        <v>7188</v>
      </c>
      <c r="O1375" s="112">
        <v>108</v>
      </c>
    </row>
    <row r="1376" ht="13.5" customHeight="1" spans="1:15">
      <c r="A1376" s="110" t="s">
        <v>612</v>
      </c>
      <c r="B1376" s="110" t="s">
        <v>614</v>
      </c>
      <c r="C1376" s="110" t="s">
        <v>617</v>
      </c>
      <c r="D1376" s="109"/>
      <c r="E1376" s="110" t="s">
        <v>618</v>
      </c>
      <c r="F1376" s="110" t="s">
        <v>1336</v>
      </c>
      <c r="G1376" s="111">
        <v>320568</v>
      </c>
      <c r="H1376" s="112">
        <v>117804</v>
      </c>
      <c r="I1376" s="112">
        <v>195468</v>
      </c>
      <c r="J1376" s="112">
        <v>0</v>
      </c>
      <c r="K1376" s="112">
        <v>0</v>
      </c>
      <c r="L1376" s="112">
        <v>0</v>
      </c>
      <c r="M1376" s="112">
        <v>0</v>
      </c>
      <c r="N1376" s="112">
        <v>7188</v>
      </c>
      <c r="O1376" s="112">
        <v>108</v>
      </c>
    </row>
    <row r="1377" ht="13.5" customHeight="1" spans="1:15">
      <c r="A1377" s="109"/>
      <c r="B1377" s="110" t="s">
        <v>646</v>
      </c>
      <c r="C1377" s="109"/>
      <c r="D1377" s="109"/>
      <c r="E1377" s="110" t="s">
        <v>647</v>
      </c>
      <c r="F1377" s="109"/>
      <c r="G1377" s="111">
        <v>438948</v>
      </c>
      <c r="H1377" s="112">
        <v>145344</v>
      </c>
      <c r="I1377" s="112">
        <v>256308</v>
      </c>
      <c r="J1377" s="112">
        <v>0</v>
      </c>
      <c r="K1377" s="112">
        <v>0</v>
      </c>
      <c r="L1377" s="112">
        <v>0</v>
      </c>
      <c r="M1377" s="112">
        <v>0</v>
      </c>
      <c r="N1377" s="112">
        <v>9516</v>
      </c>
      <c r="O1377" s="112">
        <v>27780</v>
      </c>
    </row>
    <row r="1378" ht="13.5" customHeight="1" spans="1:15">
      <c r="A1378" s="110" t="s">
        <v>612</v>
      </c>
      <c r="B1378" s="110" t="s">
        <v>646</v>
      </c>
      <c r="C1378" s="110" t="s">
        <v>653</v>
      </c>
      <c r="D1378" s="109"/>
      <c r="E1378" s="110" t="s">
        <v>654</v>
      </c>
      <c r="F1378" s="110" t="s">
        <v>1366</v>
      </c>
      <c r="G1378" s="111">
        <v>27600</v>
      </c>
      <c r="H1378" s="112">
        <v>0</v>
      </c>
      <c r="I1378" s="112">
        <v>0</v>
      </c>
      <c r="J1378" s="112">
        <v>0</v>
      </c>
      <c r="K1378" s="112">
        <v>0</v>
      </c>
      <c r="L1378" s="112">
        <v>0</v>
      </c>
      <c r="M1378" s="112">
        <v>0</v>
      </c>
      <c r="N1378" s="112">
        <v>0</v>
      </c>
      <c r="O1378" s="112">
        <v>27600</v>
      </c>
    </row>
    <row r="1379" ht="13.5" customHeight="1" spans="1:15">
      <c r="A1379" s="110" t="s">
        <v>612</v>
      </c>
      <c r="B1379" s="110" t="s">
        <v>646</v>
      </c>
      <c r="C1379" s="110" t="s">
        <v>653</v>
      </c>
      <c r="D1379" s="109"/>
      <c r="E1379" s="110" t="s">
        <v>654</v>
      </c>
      <c r="F1379" s="110" t="s">
        <v>1341</v>
      </c>
      <c r="G1379" s="111">
        <v>411348</v>
      </c>
      <c r="H1379" s="112">
        <v>145344</v>
      </c>
      <c r="I1379" s="112">
        <v>256308</v>
      </c>
      <c r="J1379" s="112">
        <v>0</v>
      </c>
      <c r="K1379" s="112">
        <v>0</v>
      </c>
      <c r="L1379" s="112">
        <v>0</v>
      </c>
      <c r="M1379" s="112">
        <v>0</v>
      </c>
      <c r="N1379" s="112">
        <v>9516</v>
      </c>
      <c r="O1379" s="112">
        <v>180</v>
      </c>
    </row>
    <row r="1380" ht="13.5" customHeight="1" spans="1:15">
      <c r="A1380" s="109"/>
      <c r="B1380" s="110" t="s">
        <v>670</v>
      </c>
      <c r="C1380" s="109"/>
      <c r="D1380" s="109"/>
      <c r="E1380" s="110" t="s">
        <v>671</v>
      </c>
      <c r="F1380" s="109"/>
      <c r="G1380" s="111">
        <v>1035487</v>
      </c>
      <c r="H1380" s="112">
        <v>0</v>
      </c>
      <c r="I1380" s="112">
        <v>0</v>
      </c>
      <c r="J1380" s="112">
        <v>0</v>
      </c>
      <c r="K1380" s="112">
        <v>0</v>
      </c>
      <c r="L1380" s="112">
        <v>0</v>
      </c>
      <c r="M1380" s="112">
        <v>0</v>
      </c>
      <c r="N1380" s="112">
        <v>0</v>
      </c>
      <c r="O1380" s="112">
        <v>1035487</v>
      </c>
    </row>
    <row r="1381" ht="13.5" customHeight="1" spans="1:15">
      <c r="A1381" s="110" t="s">
        <v>612</v>
      </c>
      <c r="B1381" s="110" t="s">
        <v>670</v>
      </c>
      <c r="C1381" s="110" t="s">
        <v>672</v>
      </c>
      <c r="D1381" s="109"/>
      <c r="E1381" s="110" t="s">
        <v>673</v>
      </c>
      <c r="F1381" s="110" t="s">
        <v>1367</v>
      </c>
      <c r="G1381" s="111">
        <v>67899</v>
      </c>
      <c r="H1381" s="112">
        <v>0</v>
      </c>
      <c r="I1381" s="112">
        <v>0</v>
      </c>
      <c r="J1381" s="112">
        <v>0</v>
      </c>
      <c r="K1381" s="112">
        <v>0</v>
      </c>
      <c r="L1381" s="112">
        <v>0</v>
      </c>
      <c r="M1381" s="112">
        <v>0</v>
      </c>
      <c r="N1381" s="112">
        <v>0</v>
      </c>
      <c r="O1381" s="112">
        <v>67899</v>
      </c>
    </row>
    <row r="1382" ht="13.5" customHeight="1" spans="1:15">
      <c r="A1382" s="110" t="s">
        <v>612</v>
      </c>
      <c r="B1382" s="110" t="s">
        <v>670</v>
      </c>
      <c r="C1382" s="110" t="s">
        <v>672</v>
      </c>
      <c r="D1382" s="109"/>
      <c r="E1382" s="110" t="s">
        <v>673</v>
      </c>
      <c r="F1382" s="110" t="s">
        <v>1368</v>
      </c>
      <c r="G1382" s="111">
        <v>9600</v>
      </c>
      <c r="H1382" s="112">
        <v>0</v>
      </c>
      <c r="I1382" s="112">
        <v>0</v>
      </c>
      <c r="J1382" s="112">
        <v>0</v>
      </c>
      <c r="K1382" s="112">
        <v>0</v>
      </c>
      <c r="L1382" s="112">
        <v>0</v>
      </c>
      <c r="M1382" s="112">
        <v>0</v>
      </c>
      <c r="N1382" s="112">
        <v>0</v>
      </c>
      <c r="O1382" s="112">
        <v>9600</v>
      </c>
    </row>
    <row r="1383" ht="13.5" customHeight="1" spans="1:15">
      <c r="A1383" s="110" t="s">
        <v>612</v>
      </c>
      <c r="B1383" s="110" t="s">
        <v>670</v>
      </c>
      <c r="C1383" s="110" t="s">
        <v>672</v>
      </c>
      <c r="D1383" s="109"/>
      <c r="E1383" s="110" t="s">
        <v>673</v>
      </c>
      <c r="F1383" s="110" t="s">
        <v>1369</v>
      </c>
      <c r="G1383" s="111">
        <v>67899</v>
      </c>
      <c r="H1383" s="112">
        <v>0</v>
      </c>
      <c r="I1383" s="112">
        <v>0</v>
      </c>
      <c r="J1383" s="112">
        <v>0</v>
      </c>
      <c r="K1383" s="112">
        <v>0</v>
      </c>
      <c r="L1383" s="112">
        <v>0</v>
      </c>
      <c r="M1383" s="112">
        <v>0</v>
      </c>
      <c r="N1383" s="112">
        <v>0</v>
      </c>
      <c r="O1383" s="112">
        <v>67899</v>
      </c>
    </row>
    <row r="1384" ht="13.5" customHeight="1" spans="1:15">
      <c r="A1384" s="110" t="s">
        <v>612</v>
      </c>
      <c r="B1384" s="110" t="s">
        <v>670</v>
      </c>
      <c r="C1384" s="110" t="s">
        <v>672</v>
      </c>
      <c r="D1384" s="109"/>
      <c r="E1384" s="110" t="s">
        <v>673</v>
      </c>
      <c r="F1384" s="110" t="s">
        <v>1370</v>
      </c>
      <c r="G1384" s="111">
        <v>9600</v>
      </c>
      <c r="H1384" s="112">
        <v>0</v>
      </c>
      <c r="I1384" s="112">
        <v>0</v>
      </c>
      <c r="J1384" s="112">
        <v>0</v>
      </c>
      <c r="K1384" s="112">
        <v>0</v>
      </c>
      <c r="L1384" s="112">
        <v>0</v>
      </c>
      <c r="M1384" s="112">
        <v>0</v>
      </c>
      <c r="N1384" s="112">
        <v>0</v>
      </c>
      <c r="O1384" s="112">
        <v>9600</v>
      </c>
    </row>
    <row r="1385" ht="13.5" customHeight="1" spans="1:15">
      <c r="A1385" s="110" t="s">
        <v>612</v>
      </c>
      <c r="B1385" s="110" t="s">
        <v>670</v>
      </c>
      <c r="C1385" s="110" t="s">
        <v>672</v>
      </c>
      <c r="D1385" s="109"/>
      <c r="E1385" s="110" t="s">
        <v>673</v>
      </c>
      <c r="F1385" s="110" t="s">
        <v>1371</v>
      </c>
      <c r="G1385" s="111">
        <v>67899</v>
      </c>
      <c r="H1385" s="112">
        <v>0</v>
      </c>
      <c r="I1385" s="112">
        <v>0</v>
      </c>
      <c r="J1385" s="112">
        <v>0</v>
      </c>
      <c r="K1385" s="112">
        <v>0</v>
      </c>
      <c r="L1385" s="112">
        <v>0</v>
      </c>
      <c r="M1385" s="112">
        <v>0</v>
      </c>
      <c r="N1385" s="112">
        <v>0</v>
      </c>
      <c r="O1385" s="112">
        <v>67899</v>
      </c>
    </row>
    <row r="1386" ht="13.5" customHeight="1" spans="1:15">
      <c r="A1386" s="110" t="s">
        <v>612</v>
      </c>
      <c r="B1386" s="110" t="s">
        <v>670</v>
      </c>
      <c r="C1386" s="110" t="s">
        <v>672</v>
      </c>
      <c r="D1386" s="109"/>
      <c r="E1386" s="110" t="s">
        <v>673</v>
      </c>
      <c r="F1386" s="110" t="s">
        <v>1372</v>
      </c>
      <c r="G1386" s="111">
        <v>4800</v>
      </c>
      <c r="H1386" s="112">
        <v>0</v>
      </c>
      <c r="I1386" s="112">
        <v>0</v>
      </c>
      <c r="J1386" s="112">
        <v>0</v>
      </c>
      <c r="K1386" s="112">
        <v>0</v>
      </c>
      <c r="L1386" s="112">
        <v>0</v>
      </c>
      <c r="M1386" s="112">
        <v>0</v>
      </c>
      <c r="N1386" s="112">
        <v>0</v>
      </c>
      <c r="O1386" s="112">
        <v>4800</v>
      </c>
    </row>
    <row r="1387" ht="13.5" customHeight="1" spans="1:15">
      <c r="A1387" s="110" t="s">
        <v>612</v>
      </c>
      <c r="B1387" s="110" t="s">
        <v>670</v>
      </c>
      <c r="C1387" s="110" t="s">
        <v>672</v>
      </c>
      <c r="D1387" s="109"/>
      <c r="E1387" s="110" t="s">
        <v>673</v>
      </c>
      <c r="F1387" s="110" t="s">
        <v>1373</v>
      </c>
      <c r="G1387" s="111">
        <v>67899</v>
      </c>
      <c r="H1387" s="112">
        <v>0</v>
      </c>
      <c r="I1387" s="112">
        <v>0</v>
      </c>
      <c r="J1387" s="112">
        <v>0</v>
      </c>
      <c r="K1387" s="112">
        <v>0</v>
      </c>
      <c r="L1387" s="112">
        <v>0</v>
      </c>
      <c r="M1387" s="112">
        <v>0</v>
      </c>
      <c r="N1387" s="112">
        <v>0</v>
      </c>
      <c r="O1387" s="112">
        <v>67899</v>
      </c>
    </row>
    <row r="1388" ht="13.5" customHeight="1" spans="1:15">
      <c r="A1388" s="110" t="s">
        <v>612</v>
      </c>
      <c r="B1388" s="110" t="s">
        <v>670</v>
      </c>
      <c r="C1388" s="110" t="s">
        <v>672</v>
      </c>
      <c r="D1388" s="109"/>
      <c r="E1388" s="110" t="s">
        <v>673</v>
      </c>
      <c r="F1388" s="110" t="s">
        <v>1374</v>
      </c>
      <c r="G1388" s="111">
        <v>12000</v>
      </c>
      <c r="H1388" s="112">
        <v>0</v>
      </c>
      <c r="I1388" s="112">
        <v>0</v>
      </c>
      <c r="J1388" s="112">
        <v>0</v>
      </c>
      <c r="K1388" s="112">
        <v>0</v>
      </c>
      <c r="L1388" s="112">
        <v>0</v>
      </c>
      <c r="M1388" s="112">
        <v>0</v>
      </c>
      <c r="N1388" s="112">
        <v>0</v>
      </c>
      <c r="O1388" s="112">
        <v>12000</v>
      </c>
    </row>
    <row r="1389" ht="13.5" customHeight="1" spans="1:15">
      <c r="A1389" s="110" t="s">
        <v>612</v>
      </c>
      <c r="B1389" s="110" t="s">
        <v>670</v>
      </c>
      <c r="C1389" s="110" t="s">
        <v>672</v>
      </c>
      <c r="D1389" s="109"/>
      <c r="E1389" s="110" t="s">
        <v>673</v>
      </c>
      <c r="F1389" s="110" t="s">
        <v>1375</v>
      </c>
      <c r="G1389" s="111">
        <v>26000</v>
      </c>
      <c r="H1389" s="112">
        <v>0</v>
      </c>
      <c r="I1389" s="112">
        <v>0</v>
      </c>
      <c r="J1389" s="112">
        <v>0</v>
      </c>
      <c r="K1389" s="112">
        <v>0</v>
      </c>
      <c r="L1389" s="112">
        <v>0</v>
      </c>
      <c r="M1389" s="112">
        <v>0</v>
      </c>
      <c r="N1389" s="112">
        <v>0</v>
      </c>
      <c r="O1389" s="112">
        <v>26000</v>
      </c>
    </row>
    <row r="1390" ht="13.5" customHeight="1" spans="1:15">
      <c r="A1390" s="110" t="s">
        <v>612</v>
      </c>
      <c r="B1390" s="110" t="s">
        <v>670</v>
      </c>
      <c r="C1390" s="110" t="s">
        <v>672</v>
      </c>
      <c r="D1390" s="109"/>
      <c r="E1390" s="110" t="s">
        <v>673</v>
      </c>
      <c r="F1390" s="110" t="s">
        <v>1376</v>
      </c>
      <c r="G1390" s="111">
        <v>26000</v>
      </c>
      <c r="H1390" s="112">
        <v>0</v>
      </c>
      <c r="I1390" s="112">
        <v>0</v>
      </c>
      <c r="J1390" s="112">
        <v>0</v>
      </c>
      <c r="K1390" s="112">
        <v>0</v>
      </c>
      <c r="L1390" s="112">
        <v>0</v>
      </c>
      <c r="M1390" s="112">
        <v>0</v>
      </c>
      <c r="N1390" s="112">
        <v>0</v>
      </c>
      <c r="O1390" s="112">
        <v>26000</v>
      </c>
    </row>
    <row r="1391" ht="13.5" customHeight="1" spans="1:15">
      <c r="A1391" s="110" t="s">
        <v>612</v>
      </c>
      <c r="B1391" s="110" t="s">
        <v>670</v>
      </c>
      <c r="C1391" s="110" t="s">
        <v>672</v>
      </c>
      <c r="D1391" s="109"/>
      <c r="E1391" s="110" t="s">
        <v>673</v>
      </c>
      <c r="F1391" s="110" t="s">
        <v>1377</v>
      </c>
      <c r="G1391" s="111">
        <v>67899</v>
      </c>
      <c r="H1391" s="112">
        <v>0</v>
      </c>
      <c r="I1391" s="112">
        <v>0</v>
      </c>
      <c r="J1391" s="112">
        <v>0</v>
      </c>
      <c r="K1391" s="112">
        <v>0</v>
      </c>
      <c r="L1391" s="112">
        <v>0</v>
      </c>
      <c r="M1391" s="112">
        <v>0</v>
      </c>
      <c r="N1391" s="112">
        <v>0</v>
      </c>
      <c r="O1391" s="112">
        <v>67899</v>
      </c>
    </row>
    <row r="1392" ht="13.5" customHeight="1" spans="1:15">
      <c r="A1392" s="110" t="s">
        <v>612</v>
      </c>
      <c r="B1392" s="110" t="s">
        <v>670</v>
      </c>
      <c r="C1392" s="110" t="s">
        <v>672</v>
      </c>
      <c r="D1392" s="109"/>
      <c r="E1392" s="110" t="s">
        <v>673</v>
      </c>
      <c r="F1392" s="110" t="s">
        <v>1378</v>
      </c>
      <c r="G1392" s="111">
        <v>12000</v>
      </c>
      <c r="H1392" s="112">
        <v>0</v>
      </c>
      <c r="I1392" s="112">
        <v>0</v>
      </c>
      <c r="J1392" s="112">
        <v>0</v>
      </c>
      <c r="K1392" s="112">
        <v>0</v>
      </c>
      <c r="L1392" s="112">
        <v>0</v>
      </c>
      <c r="M1392" s="112">
        <v>0</v>
      </c>
      <c r="N1392" s="112">
        <v>0</v>
      </c>
      <c r="O1392" s="112">
        <v>12000</v>
      </c>
    </row>
    <row r="1393" ht="13.5" customHeight="1" spans="1:15">
      <c r="A1393" s="110" t="s">
        <v>612</v>
      </c>
      <c r="B1393" s="110" t="s">
        <v>670</v>
      </c>
      <c r="C1393" s="110" t="s">
        <v>672</v>
      </c>
      <c r="D1393" s="109"/>
      <c r="E1393" s="110" t="s">
        <v>673</v>
      </c>
      <c r="F1393" s="110" t="s">
        <v>1379</v>
      </c>
      <c r="G1393" s="111">
        <v>67899</v>
      </c>
      <c r="H1393" s="112">
        <v>0</v>
      </c>
      <c r="I1393" s="112">
        <v>0</v>
      </c>
      <c r="J1393" s="112">
        <v>0</v>
      </c>
      <c r="K1393" s="112">
        <v>0</v>
      </c>
      <c r="L1393" s="112">
        <v>0</v>
      </c>
      <c r="M1393" s="112">
        <v>0</v>
      </c>
      <c r="N1393" s="112">
        <v>0</v>
      </c>
      <c r="O1393" s="112">
        <v>67899</v>
      </c>
    </row>
    <row r="1394" ht="13.5" customHeight="1" spans="1:15">
      <c r="A1394" s="110" t="s">
        <v>612</v>
      </c>
      <c r="B1394" s="110" t="s">
        <v>670</v>
      </c>
      <c r="C1394" s="110" t="s">
        <v>672</v>
      </c>
      <c r="D1394" s="109"/>
      <c r="E1394" s="110" t="s">
        <v>673</v>
      </c>
      <c r="F1394" s="110" t="s">
        <v>1380</v>
      </c>
      <c r="G1394" s="111">
        <v>67899</v>
      </c>
      <c r="H1394" s="112">
        <v>0</v>
      </c>
      <c r="I1394" s="112">
        <v>0</v>
      </c>
      <c r="J1394" s="112">
        <v>0</v>
      </c>
      <c r="K1394" s="112">
        <v>0</v>
      </c>
      <c r="L1394" s="112">
        <v>0</v>
      </c>
      <c r="M1394" s="112">
        <v>0</v>
      </c>
      <c r="N1394" s="112">
        <v>0</v>
      </c>
      <c r="O1394" s="112">
        <v>67899</v>
      </c>
    </row>
    <row r="1395" ht="13.5" customHeight="1" spans="1:15">
      <c r="A1395" s="110" t="s">
        <v>612</v>
      </c>
      <c r="B1395" s="110" t="s">
        <v>670</v>
      </c>
      <c r="C1395" s="110" t="s">
        <v>672</v>
      </c>
      <c r="D1395" s="109"/>
      <c r="E1395" s="110" t="s">
        <v>673</v>
      </c>
      <c r="F1395" s="110" t="s">
        <v>1381</v>
      </c>
      <c r="G1395" s="111">
        <v>16800</v>
      </c>
      <c r="H1395" s="112">
        <v>0</v>
      </c>
      <c r="I1395" s="112">
        <v>0</v>
      </c>
      <c r="J1395" s="112">
        <v>0</v>
      </c>
      <c r="K1395" s="112">
        <v>0</v>
      </c>
      <c r="L1395" s="112">
        <v>0</v>
      </c>
      <c r="M1395" s="112">
        <v>0</v>
      </c>
      <c r="N1395" s="112">
        <v>0</v>
      </c>
      <c r="O1395" s="112">
        <v>16800</v>
      </c>
    </row>
    <row r="1396" ht="13.5" customHeight="1" spans="1:15">
      <c r="A1396" s="110" t="s">
        <v>612</v>
      </c>
      <c r="B1396" s="110" t="s">
        <v>670</v>
      </c>
      <c r="C1396" s="110" t="s">
        <v>672</v>
      </c>
      <c r="D1396" s="109"/>
      <c r="E1396" s="110" t="s">
        <v>673</v>
      </c>
      <c r="F1396" s="110" t="s">
        <v>1382</v>
      </c>
      <c r="G1396" s="111">
        <v>67899</v>
      </c>
      <c r="H1396" s="112">
        <v>0</v>
      </c>
      <c r="I1396" s="112">
        <v>0</v>
      </c>
      <c r="J1396" s="112">
        <v>0</v>
      </c>
      <c r="K1396" s="112">
        <v>0</v>
      </c>
      <c r="L1396" s="112">
        <v>0</v>
      </c>
      <c r="M1396" s="112">
        <v>0</v>
      </c>
      <c r="N1396" s="112">
        <v>0</v>
      </c>
      <c r="O1396" s="112">
        <v>67899</v>
      </c>
    </row>
    <row r="1397" ht="13.5" customHeight="1" spans="1:15">
      <c r="A1397" s="110" t="s">
        <v>612</v>
      </c>
      <c r="B1397" s="110" t="s">
        <v>670</v>
      </c>
      <c r="C1397" s="110" t="s">
        <v>672</v>
      </c>
      <c r="D1397" s="109"/>
      <c r="E1397" s="110" t="s">
        <v>673</v>
      </c>
      <c r="F1397" s="110" t="s">
        <v>1383</v>
      </c>
      <c r="G1397" s="111">
        <v>67899</v>
      </c>
      <c r="H1397" s="112">
        <v>0</v>
      </c>
      <c r="I1397" s="112">
        <v>0</v>
      </c>
      <c r="J1397" s="112">
        <v>0</v>
      </c>
      <c r="K1397" s="112">
        <v>0</v>
      </c>
      <c r="L1397" s="112">
        <v>0</v>
      </c>
      <c r="M1397" s="112">
        <v>0</v>
      </c>
      <c r="N1397" s="112">
        <v>0</v>
      </c>
      <c r="O1397" s="112">
        <v>67899</v>
      </c>
    </row>
    <row r="1398" ht="13.5" customHeight="1" spans="1:15">
      <c r="A1398" s="110" t="s">
        <v>612</v>
      </c>
      <c r="B1398" s="110" t="s">
        <v>670</v>
      </c>
      <c r="C1398" s="110" t="s">
        <v>672</v>
      </c>
      <c r="D1398" s="109"/>
      <c r="E1398" s="110" t="s">
        <v>673</v>
      </c>
      <c r="F1398" s="110" t="s">
        <v>1384</v>
      </c>
      <c r="G1398" s="111">
        <v>12000</v>
      </c>
      <c r="H1398" s="112">
        <v>0</v>
      </c>
      <c r="I1398" s="112">
        <v>0</v>
      </c>
      <c r="J1398" s="112">
        <v>0</v>
      </c>
      <c r="K1398" s="112">
        <v>0</v>
      </c>
      <c r="L1398" s="112">
        <v>0</v>
      </c>
      <c r="M1398" s="112">
        <v>0</v>
      </c>
      <c r="N1398" s="112">
        <v>0</v>
      </c>
      <c r="O1398" s="112">
        <v>12000</v>
      </c>
    </row>
    <row r="1399" ht="13.5" customHeight="1" spans="1:15">
      <c r="A1399" s="110" t="s">
        <v>612</v>
      </c>
      <c r="B1399" s="110" t="s">
        <v>670</v>
      </c>
      <c r="C1399" s="110" t="s">
        <v>672</v>
      </c>
      <c r="D1399" s="109"/>
      <c r="E1399" s="110" t="s">
        <v>673</v>
      </c>
      <c r="F1399" s="110" t="s">
        <v>1385</v>
      </c>
      <c r="G1399" s="111">
        <v>67899</v>
      </c>
      <c r="H1399" s="112">
        <v>0</v>
      </c>
      <c r="I1399" s="112">
        <v>0</v>
      </c>
      <c r="J1399" s="112">
        <v>0</v>
      </c>
      <c r="K1399" s="112">
        <v>0</v>
      </c>
      <c r="L1399" s="112">
        <v>0</v>
      </c>
      <c r="M1399" s="112">
        <v>0</v>
      </c>
      <c r="N1399" s="112">
        <v>0</v>
      </c>
      <c r="O1399" s="112">
        <v>67899</v>
      </c>
    </row>
    <row r="1400" ht="13.5" customHeight="1" spans="1:15">
      <c r="A1400" s="110" t="s">
        <v>612</v>
      </c>
      <c r="B1400" s="110" t="s">
        <v>670</v>
      </c>
      <c r="C1400" s="110" t="s">
        <v>672</v>
      </c>
      <c r="D1400" s="109"/>
      <c r="E1400" s="110" t="s">
        <v>673</v>
      </c>
      <c r="F1400" s="110" t="s">
        <v>1386</v>
      </c>
      <c r="G1400" s="111">
        <v>4800</v>
      </c>
      <c r="H1400" s="112">
        <v>0</v>
      </c>
      <c r="I1400" s="112">
        <v>0</v>
      </c>
      <c r="J1400" s="112">
        <v>0</v>
      </c>
      <c r="K1400" s="112">
        <v>0</v>
      </c>
      <c r="L1400" s="112">
        <v>0</v>
      </c>
      <c r="M1400" s="112">
        <v>0</v>
      </c>
      <c r="N1400" s="112">
        <v>0</v>
      </c>
      <c r="O1400" s="112">
        <v>4800</v>
      </c>
    </row>
    <row r="1401" ht="13.5" customHeight="1" spans="1:15">
      <c r="A1401" s="110" t="s">
        <v>612</v>
      </c>
      <c r="B1401" s="110" t="s">
        <v>670</v>
      </c>
      <c r="C1401" s="110" t="s">
        <v>672</v>
      </c>
      <c r="D1401" s="109"/>
      <c r="E1401" s="110" t="s">
        <v>673</v>
      </c>
      <c r="F1401" s="110" t="s">
        <v>1387</v>
      </c>
      <c r="G1401" s="111">
        <v>67899</v>
      </c>
      <c r="H1401" s="112">
        <v>0</v>
      </c>
      <c r="I1401" s="112">
        <v>0</v>
      </c>
      <c r="J1401" s="112">
        <v>0</v>
      </c>
      <c r="K1401" s="112">
        <v>0</v>
      </c>
      <c r="L1401" s="112">
        <v>0</v>
      </c>
      <c r="M1401" s="112">
        <v>0</v>
      </c>
      <c r="N1401" s="112">
        <v>0</v>
      </c>
      <c r="O1401" s="112">
        <v>67899</v>
      </c>
    </row>
    <row r="1402" ht="13.5" customHeight="1" spans="1:15">
      <c r="A1402" s="110" t="s">
        <v>612</v>
      </c>
      <c r="B1402" s="110" t="s">
        <v>670</v>
      </c>
      <c r="C1402" s="110" t="s">
        <v>672</v>
      </c>
      <c r="D1402" s="109"/>
      <c r="E1402" s="110" t="s">
        <v>673</v>
      </c>
      <c r="F1402" s="110" t="s">
        <v>1388</v>
      </c>
      <c r="G1402" s="111">
        <v>12000</v>
      </c>
      <c r="H1402" s="112">
        <v>0</v>
      </c>
      <c r="I1402" s="112">
        <v>0</v>
      </c>
      <c r="J1402" s="112">
        <v>0</v>
      </c>
      <c r="K1402" s="112">
        <v>0</v>
      </c>
      <c r="L1402" s="112">
        <v>0</v>
      </c>
      <c r="M1402" s="112">
        <v>0</v>
      </c>
      <c r="N1402" s="112">
        <v>0</v>
      </c>
      <c r="O1402" s="112">
        <v>12000</v>
      </c>
    </row>
    <row r="1403" ht="13.5" customHeight="1" spans="1:15">
      <c r="A1403" s="110" t="s">
        <v>612</v>
      </c>
      <c r="B1403" s="110" t="s">
        <v>670</v>
      </c>
      <c r="C1403" s="110" t="s">
        <v>672</v>
      </c>
      <c r="D1403" s="109"/>
      <c r="E1403" s="110" t="s">
        <v>673</v>
      </c>
      <c r="F1403" s="110" t="s">
        <v>1389</v>
      </c>
      <c r="G1403" s="111">
        <v>67899</v>
      </c>
      <c r="H1403" s="112">
        <v>0</v>
      </c>
      <c r="I1403" s="112">
        <v>0</v>
      </c>
      <c r="J1403" s="112">
        <v>0</v>
      </c>
      <c r="K1403" s="112">
        <v>0</v>
      </c>
      <c r="L1403" s="112">
        <v>0</v>
      </c>
      <c r="M1403" s="112">
        <v>0</v>
      </c>
      <c r="N1403" s="112">
        <v>0</v>
      </c>
      <c r="O1403" s="112">
        <v>67899</v>
      </c>
    </row>
    <row r="1404" ht="13.5" customHeight="1" spans="1:15">
      <c r="A1404" s="110" t="s">
        <v>612</v>
      </c>
      <c r="B1404" s="110" t="s">
        <v>670</v>
      </c>
      <c r="C1404" s="110" t="s">
        <v>672</v>
      </c>
      <c r="D1404" s="109"/>
      <c r="E1404" s="110" t="s">
        <v>673</v>
      </c>
      <c r="F1404" s="110" t="s">
        <v>1390</v>
      </c>
      <c r="G1404" s="111">
        <v>67899</v>
      </c>
      <c r="H1404" s="112">
        <v>0</v>
      </c>
      <c r="I1404" s="112">
        <v>0</v>
      </c>
      <c r="J1404" s="112">
        <v>0</v>
      </c>
      <c r="K1404" s="112">
        <v>0</v>
      </c>
      <c r="L1404" s="112">
        <v>0</v>
      </c>
      <c r="M1404" s="112">
        <v>0</v>
      </c>
      <c r="N1404" s="112">
        <v>0</v>
      </c>
      <c r="O1404" s="112">
        <v>67899</v>
      </c>
    </row>
    <row r="1405" ht="13.5" customHeight="1" spans="1:15">
      <c r="A1405" s="110" t="s">
        <v>612</v>
      </c>
      <c r="B1405" s="110" t="s">
        <v>670</v>
      </c>
      <c r="C1405" s="110" t="s">
        <v>672</v>
      </c>
      <c r="D1405" s="109"/>
      <c r="E1405" s="110" t="s">
        <v>673</v>
      </c>
      <c r="F1405" s="110" t="s">
        <v>1391</v>
      </c>
      <c r="G1405" s="111">
        <v>7200</v>
      </c>
      <c r="H1405" s="112">
        <v>0</v>
      </c>
      <c r="I1405" s="112">
        <v>0</v>
      </c>
      <c r="J1405" s="112">
        <v>0</v>
      </c>
      <c r="K1405" s="112">
        <v>0</v>
      </c>
      <c r="L1405" s="112">
        <v>0</v>
      </c>
      <c r="M1405" s="112">
        <v>0</v>
      </c>
      <c r="N1405" s="112">
        <v>0</v>
      </c>
      <c r="O1405" s="112">
        <v>7200</v>
      </c>
    </row>
    <row r="1406" ht="13.5" customHeight="1" spans="1:15">
      <c r="A1406" s="109"/>
      <c r="B1406" s="109"/>
      <c r="C1406" s="109"/>
      <c r="D1406" s="110" t="s">
        <v>1035</v>
      </c>
      <c r="E1406" s="110" t="s">
        <v>1036</v>
      </c>
      <c r="F1406" s="109"/>
      <c r="G1406" s="111">
        <v>5963858.2</v>
      </c>
      <c r="H1406" s="112">
        <v>1217172</v>
      </c>
      <c r="I1406" s="112">
        <v>2063724</v>
      </c>
      <c r="J1406" s="112">
        <v>176882</v>
      </c>
      <c r="K1406" s="112">
        <v>667337.2</v>
      </c>
      <c r="L1406" s="112">
        <v>0</v>
      </c>
      <c r="M1406" s="112">
        <v>0</v>
      </c>
      <c r="N1406" s="112">
        <v>28464</v>
      </c>
      <c r="O1406" s="112">
        <v>1810279</v>
      </c>
    </row>
    <row r="1407" ht="13.5" customHeight="1" spans="1:15">
      <c r="A1407" s="109"/>
      <c r="B1407" s="109"/>
      <c r="C1407" s="109"/>
      <c r="D1407" s="110" t="s">
        <v>1037</v>
      </c>
      <c r="E1407" s="110" t="s">
        <v>80</v>
      </c>
      <c r="F1407" s="109"/>
      <c r="G1407" s="111">
        <v>5963858.2</v>
      </c>
      <c r="H1407" s="112">
        <v>1217172</v>
      </c>
      <c r="I1407" s="112">
        <v>2063724</v>
      </c>
      <c r="J1407" s="112">
        <v>176882</v>
      </c>
      <c r="K1407" s="112">
        <v>667337.2</v>
      </c>
      <c r="L1407" s="112">
        <v>0</v>
      </c>
      <c r="M1407" s="112">
        <v>0</v>
      </c>
      <c r="N1407" s="112">
        <v>28464</v>
      </c>
      <c r="O1407" s="112">
        <v>1810279</v>
      </c>
    </row>
    <row r="1408" ht="13.5" customHeight="1" spans="1:15">
      <c r="A1408" s="110" t="s">
        <v>37</v>
      </c>
      <c r="B1408" s="109"/>
      <c r="C1408" s="109"/>
      <c r="D1408" s="109"/>
      <c r="E1408" s="110" t="s">
        <v>38</v>
      </c>
      <c r="F1408" s="109"/>
      <c r="G1408" s="111">
        <v>2993886.4</v>
      </c>
      <c r="H1408" s="112">
        <v>977352</v>
      </c>
      <c r="I1408" s="112">
        <v>1640400</v>
      </c>
      <c r="J1408" s="112">
        <v>169818</v>
      </c>
      <c r="K1408" s="112">
        <v>33986.4</v>
      </c>
      <c r="L1408" s="112">
        <v>0</v>
      </c>
      <c r="M1408" s="112">
        <v>0</v>
      </c>
      <c r="N1408" s="112">
        <v>14160</v>
      </c>
      <c r="O1408" s="112">
        <v>158170</v>
      </c>
    </row>
    <row r="1409" ht="13.5" customHeight="1" spans="1:15">
      <c r="A1409" s="109"/>
      <c r="B1409" s="110" t="s">
        <v>74</v>
      </c>
      <c r="C1409" s="109"/>
      <c r="D1409" s="109"/>
      <c r="E1409" s="110" t="s">
        <v>75</v>
      </c>
      <c r="F1409" s="109"/>
      <c r="G1409" s="111">
        <v>2993886.4</v>
      </c>
      <c r="H1409" s="112">
        <v>977352</v>
      </c>
      <c r="I1409" s="112">
        <v>1640400</v>
      </c>
      <c r="J1409" s="112">
        <v>169818</v>
      </c>
      <c r="K1409" s="112">
        <v>33986.4</v>
      </c>
      <c r="L1409" s="112">
        <v>0</v>
      </c>
      <c r="M1409" s="112">
        <v>0</v>
      </c>
      <c r="N1409" s="112">
        <v>14160</v>
      </c>
      <c r="O1409" s="112">
        <v>158170</v>
      </c>
    </row>
    <row r="1410" ht="13.5" customHeight="1" spans="1:15">
      <c r="A1410" s="110" t="s">
        <v>37</v>
      </c>
      <c r="B1410" s="110" t="s">
        <v>74</v>
      </c>
      <c r="C1410" s="110" t="s">
        <v>76</v>
      </c>
      <c r="D1410" s="109"/>
      <c r="E1410" s="110" t="s">
        <v>42</v>
      </c>
      <c r="F1410" s="110" t="s">
        <v>1392</v>
      </c>
      <c r="G1410" s="111">
        <v>33986.4</v>
      </c>
      <c r="H1410" s="112">
        <v>0</v>
      </c>
      <c r="I1410" s="112">
        <v>0</v>
      </c>
      <c r="J1410" s="112">
        <v>0</v>
      </c>
      <c r="K1410" s="112">
        <v>33986.4</v>
      </c>
      <c r="L1410" s="112">
        <v>0</v>
      </c>
      <c r="M1410" s="112">
        <v>0</v>
      </c>
      <c r="N1410" s="112">
        <v>0</v>
      </c>
      <c r="O1410" s="112">
        <v>0</v>
      </c>
    </row>
    <row r="1411" ht="13.5" customHeight="1" spans="1:15">
      <c r="A1411" s="110" t="s">
        <v>37</v>
      </c>
      <c r="B1411" s="110" t="s">
        <v>74</v>
      </c>
      <c r="C1411" s="110" t="s">
        <v>76</v>
      </c>
      <c r="D1411" s="109"/>
      <c r="E1411" s="110" t="s">
        <v>42</v>
      </c>
      <c r="F1411" s="110" t="s">
        <v>1284</v>
      </c>
      <c r="G1411" s="111">
        <v>2208498</v>
      </c>
      <c r="H1411" s="112">
        <v>760992</v>
      </c>
      <c r="I1411" s="112">
        <v>1276824</v>
      </c>
      <c r="J1411" s="112">
        <v>169818</v>
      </c>
      <c r="K1411" s="112">
        <v>0</v>
      </c>
      <c r="L1411" s="112">
        <v>0</v>
      </c>
      <c r="M1411" s="112">
        <v>0</v>
      </c>
      <c r="N1411" s="112">
        <v>0</v>
      </c>
      <c r="O1411" s="112">
        <v>864</v>
      </c>
    </row>
    <row r="1412" ht="13.5" customHeight="1" spans="1:15">
      <c r="A1412" s="110" t="s">
        <v>37</v>
      </c>
      <c r="B1412" s="110" t="s">
        <v>74</v>
      </c>
      <c r="C1412" s="110" t="s">
        <v>76</v>
      </c>
      <c r="D1412" s="109"/>
      <c r="E1412" s="110" t="s">
        <v>42</v>
      </c>
      <c r="F1412" s="110" t="s">
        <v>1285</v>
      </c>
      <c r="G1412" s="111">
        <v>99192</v>
      </c>
      <c r="H1412" s="112">
        <v>0</v>
      </c>
      <c r="I1412" s="112">
        <v>0</v>
      </c>
      <c r="J1412" s="112">
        <v>0</v>
      </c>
      <c r="K1412" s="112">
        <v>0</v>
      </c>
      <c r="L1412" s="112">
        <v>0</v>
      </c>
      <c r="M1412" s="112">
        <v>0</v>
      </c>
      <c r="N1412" s="112">
        <v>0</v>
      </c>
      <c r="O1412" s="112">
        <v>99192</v>
      </c>
    </row>
    <row r="1413" ht="13.5" customHeight="1" spans="1:15">
      <c r="A1413" s="110" t="s">
        <v>37</v>
      </c>
      <c r="B1413" s="110" t="s">
        <v>74</v>
      </c>
      <c r="C1413" s="110" t="s">
        <v>82</v>
      </c>
      <c r="D1413" s="109"/>
      <c r="E1413" s="110" t="s">
        <v>83</v>
      </c>
      <c r="F1413" s="110" t="s">
        <v>1291</v>
      </c>
      <c r="G1413" s="111">
        <v>594348</v>
      </c>
      <c r="H1413" s="112">
        <v>216360</v>
      </c>
      <c r="I1413" s="112">
        <v>363576</v>
      </c>
      <c r="J1413" s="112">
        <v>0</v>
      </c>
      <c r="K1413" s="112">
        <v>0</v>
      </c>
      <c r="L1413" s="112">
        <v>0</v>
      </c>
      <c r="M1413" s="112">
        <v>0</v>
      </c>
      <c r="N1413" s="112">
        <v>14160</v>
      </c>
      <c r="O1413" s="112">
        <v>252</v>
      </c>
    </row>
    <row r="1414" ht="13.5" customHeight="1" spans="1:15">
      <c r="A1414" s="110" t="s">
        <v>37</v>
      </c>
      <c r="B1414" s="110" t="s">
        <v>74</v>
      </c>
      <c r="C1414" s="110" t="s">
        <v>82</v>
      </c>
      <c r="D1414" s="109"/>
      <c r="E1414" s="110" t="s">
        <v>83</v>
      </c>
      <c r="F1414" s="110" t="s">
        <v>1303</v>
      </c>
      <c r="G1414" s="111">
        <v>57862</v>
      </c>
      <c r="H1414" s="112">
        <v>0</v>
      </c>
      <c r="I1414" s="112">
        <v>0</v>
      </c>
      <c r="J1414" s="112">
        <v>0</v>
      </c>
      <c r="K1414" s="112">
        <v>0</v>
      </c>
      <c r="L1414" s="112">
        <v>0</v>
      </c>
      <c r="M1414" s="112">
        <v>0</v>
      </c>
      <c r="N1414" s="112">
        <v>0</v>
      </c>
      <c r="O1414" s="112">
        <v>57862</v>
      </c>
    </row>
    <row r="1415" ht="13.5" customHeight="1" spans="1:15">
      <c r="A1415" s="110" t="s">
        <v>205</v>
      </c>
      <c r="B1415" s="109"/>
      <c r="C1415" s="109"/>
      <c r="D1415" s="109"/>
      <c r="E1415" s="110" t="s">
        <v>206</v>
      </c>
      <c r="F1415" s="109"/>
      <c r="G1415" s="111">
        <v>96001</v>
      </c>
      <c r="H1415" s="112">
        <v>29784</v>
      </c>
      <c r="I1415" s="112">
        <v>54984</v>
      </c>
      <c r="J1415" s="112">
        <v>7064</v>
      </c>
      <c r="K1415" s="112">
        <v>0</v>
      </c>
      <c r="L1415" s="112">
        <v>0</v>
      </c>
      <c r="M1415" s="112">
        <v>0</v>
      </c>
      <c r="N1415" s="112">
        <v>0</v>
      </c>
      <c r="O1415" s="112">
        <v>4169</v>
      </c>
    </row>
    <row r="1416" ht="13.5" customHeight="1" spans="1:15">
      <c r="A1416" s="109"/>
      <c r="B1416" s="110" t="s">
        <v>229</v>
      </c>
      <c r="C1416" s="109"/>
      <c r="D1416" s="109"/>
      <c r="E1416" s="110" t="s">
        <v>230</v>
      </c>
      <c r="F1416" s="109"/>
      <c r="G1416" s="111">
        <v>96001</v>
      </c>
      <c r="H1416" s="112">
        <v>29784</v>
      </c>
      <c r="I1416" s="112">
        <v>54984</v>
      </c>
      <c r="J1416" s="112">
        <v>7064</v>
      </c>
      <c r="K1416" s="112">
        <v>0</v>
      </c>
      <c r="L1416" s="112">
        <v>0</v>
      </c>
      <c r="M1416" s="112">
        <v>0</v>
      </c>
      <c r="N1416" s="112">
        <v>0</v>
      </c>
      <c r="O1416" s="112">
        <v>4169</v>
      </c>
    </row>
    <row r="1417" ht="13.5" customHeight="1" spans="1:15">
      <c r="A1417" s="110" t="s">
        <v>205</v>
      </c>
      <c r="B1417" s="110" t="s">
        <v>229</v>
      </c>
      <c r="C1417" s="110" t="s">
        <v>231</v>
      </c>
      <c r="D1417" s="109"/>
      <c r="E1417" s="110" t="s">
        <v>42</v>
      </c>
      <c r="F1417" s="110" t="s">
        <v>1393</v>
      </c>
      <c r="G1417" s="111">
        <v>4133</v>
      </c>
      <c r="H1417" s="112">
        <v>0</v>
      </c>
      <c r="I1417" s="112">
        <v>0</v>
      </c>
      <c r="J1417" s="112">
        <v>0</v>
      </c>
      <c r="K1417" s="112">
        <v>0</v>
      </c>
      <c r="L1417" s="112">
        <v>0</v>
      </c>
      <c r="M1417" s="112">
        <v>0</v>
      </c>
      <c r="N1417" s="112">
        <v>0</v>
      </c>
      <c r="O1417" s="112">
        <v>4133</v>
      </c>
    </row>
    <row r="1418" ht="13.5" customHeight="1" spans="1:15">
      <c r="A1418" s="110" t="s">
        <v>205</v>
      </c>
      <c r="B1418" s="110" t="s">
        <v>229</v>
      </c>
      <c r="C1418" s="110" t="s">
        <v>231</v>
      </c>
      <c r="D1418" s="109"/>
      <c r="E1418" s="110" t="s">
        <v>42</v>
      </c>
      <c r="F1418" s="110" t="s">
        <v>1332</v>
      </c>
      <c r="G1418" s="111">
        <v>91868</v>
      </c>
      <c r="H1418" s="112">
        <v>29784</v>
      </c>
      <c r="I1418" s="112">
        <v>54984</v>
      </c>
      <c r="J1418" s="112">
        <v>7064</v>
      </c>
      <c r="K1418" s="112">
        <v>0</v>
      </c>
      <c r="L1418" s="112">
        <v>0</v>
      </c>
      <c r="M1418" s="112">
        <v>0</v>
      </c>
      <c r="N1418" s="112">
        <v>0</v>
      </c>
      <c r="O1418" s="112">
        <v>36</v>
      </c>
    </row>
    <row r="1419" ht="13.5" customHeight="1" spans="1:15">
      <c r="A1419" s="110" t="s">
        <v>344</v>
      </c>
      <c r="B1419" s="109"/>
      <c r="C1419" s="109"/>
      <c r="D1419" s="109"/>
      <c r="E1419" s="110" t="s">
        <v>345</v>
      </c>
      <c r="F1419" s="109"/>
      <c r="G1419" s="111">
        <v>599364.4</v>
      </c>
      <c r="H1419" s="112">
        <v>0</v>
      </c>
      <c r="I1419" s="112">
        <v>0</v>
      </c>
      <c r="J1419" s="112">
        <v>0</v>
      </c>
      <c r="K1419" s="112">
        <v>599364.4</v>
      </c>
      <c r="L1419" s="112">
        <v>0</v>
      </c>
      <c r="M1419" s="112">
        <v>0</v>
      </c>
      <c r="N1419" s="112">
        <v>0</v>
      </c>
      <c r="O1419" s="112">
        <v>0</v>
      </c>
    </row>
    <row r="1420" ht="13.5" customHeight="1" spans="1:15">
      <c r="A1420" s="109"/>
      <c r="B1420" s="110" t="s">
        <v>460</v>
      </c>
      <c r="C1420" s="109"/>
      <c r="D1420" s="109"/>
      <c r="E1420" s="110" t="s">
        <v>369</v>
      </c>
      <c r="F1420" s="109"/>
      <c r="G1420" s="111">
        <v>582968.4</v>
      </c>
      <c r="H1420" s="112">
        <v>0</v>
      </c>
      <c r="I1420" s="112">
        <v>0</v>
      </c>
      <c r="J1420" s="112">
        <v>0</v>
      </c>
      <c r="K1420" s="112">
        <v>582968.4</v>
      </c>
      <c r="L1420" s="112">
        <v>0</v>
      </c>
      <c r="M1420" s="112">
        <v>0</v>
      </c>
      <c r="N1420" s="112">
        <v>0</v>
      </c>
      <c r="O1420" s="112">
        <v>0</v>
      </c>
    </row>
    <row r="1421" ht="13.5" customHeight="1" spans="1:15">
      <c r="A1421" s="110" t="s">
        <v>344</v>
      </c>
      <c r="B1421" s="110" t="s">
        <v>460</v>
      </c>
      <c r="C1421" s="110" t="s">
        <v>463</v>
      </c>
      <c r="D1421" s="109"/>
      <c r="E1421" s="110" t="s">
        <v>464</v>
      </c>
      <c r="F1421" s="110" t="s">
        <v>1286</v>
      </c>
      <c r="G1421" s="111">
        <v>582968.4</v>
      </c>
      <c r="H1421" s="112">
        <v>0</v>
      </c>
      <c r="I1421" s="112">
        <v>0</v>
      </c>
      <c r="J1421" s="112">
        <v>0</v>
      </c>
      <c r="K1421" s="112">
        <v>582968.4</v>
      </c>
      <c r="L1421" s="112">
        <v>0</v>
      </c>
      <c r="M1421" s="112">
        <v>0</v>
      </c>
      <c r="N1421" s="112">
        <v>0</v>
      </c>
      <c r="O1421" s="112">
        <v>0</v>
      </c>
    </row>
    <row r="1422" ht="13.5" customHeight="1" spans="1:15">
      <c r="A1422" s="109"/>
      <c r="B1422" s="110" t="s">
        <v>494</v>
      </c>
      <c r="C1422" s="109"/>
      <c r="D1422" s="109"/>
      <c r="E1422" s="110" t="s">
        <v>495</v>
      </c>
      <c r="F1422" s="109"/>
      <c r="G1422" s="111">
        <v>16396</v>
      </c>
      <c r="H1422" s="112">
        <v>0</v>
      </c>
      <c r="I1422" s="112">
        <v>0</v>
      </c>
      <c r="J1422" s="112">
        <v>0</v>
      </c>
      <c r="K1422" s="112">
        <v>16396</v>
      </c>
      <c r="L1422" s="112">
        <v>0</v>
      </c>
      <c r="M1422" s="112">
        <v>0</v>
      </c>
      <c r="N1422" s="112">
        <v>0</v>
      </c>
      <c r="O1422" s="112">
        <v>0</v>
      </c>
    </row>
    <row r="1423" ht="13.5" customHeight="1" spans="1:15">
      <c r="A1423" s="110" t="s">
        <v>344</v>
      </c>
      <c r="B1423" s="110" t="s">
        <v>494</v>
      </c>
      <c r="C1423" s="110" t="s">
        <v>496</v>
      </c>
      <c r="D1423" s="109"/>
      <c r="E1423" s="110" t="s">
        <v>497</v>
      </c>
      <c r="F1423" s="110" t="s">
        <v>1287</v>
      </c>
      <c r="G1423" s="111">
        <v>6396</v>
      </c>
      <c r="H1423" s="112">
        <v>0</v>
      </c>
      <c r="I1423" s="112">
        <v>0</v>
      </c>
      <c r="J1423" s="112">
        <v>0</v>
      </c>
      <c r="K1423" s="112">
        <v>6396</v>
      </c>
      <c r="L1423" s="112">
        <v>0</v>
      </c>
      <c r="M1423" s="112">
        <v>0</v>
      </c>
      <c r="N1423" s="112">
        <v>0</v>
      </c>
      <c r="O1423" s="112">
        <v>0</v>
      </c>
    </row>
    <row r="1424" ht="13.5" customHeight="1" spans="1:15">
      <c r="A1424" s="110" t="s">
        <v>344</v>
      </c>
      <c r="B1424" s="110" t="s">
        <v>494</v>
      </c>
      <c r="C1424" s="110" t="s">
        <v>498</v>
      </c>
      <c r="D1424" s="109"/>
      <c r="E1424" s="110" t="s">
        <v>371</v>
      </c>
      <c r="F1424" s="110" t="s">
        <v>1288</v>
      </c>
      <c r="G1424" s="111">
        <v>10000</v>
      </c>
      <c r="H1424" s="112">
        <v>0</v>
      </c>
      <c r="I1424" s="112">
        <v>0</v>
      </c>
      <c r="J1424" s="112">
        <v>0</v>
      </c>
      <c r="K1424" s="112">
        <v>10000</v>
      </c>
      <c r="L1424" s="112">
        <v>0</v>
      </c>
      <c r="M1424" s="112">
        <v>0</v>
      </c>
      <c r="N1424" s="112">
        <v>0</v>
      </c>
      <c r="O1424" s="112">
        <v>0</v>
      </c>
    </row>
    <row r="1425" ht="13.5" customHeight="1" spans="1:15">
      <c r="A1425" s="110" t="s">
        <v>506</v>
      </c>
      <c r="B1425" s="109"/>
      <c r="C1425" s="109"/>
      <c r="D1425" s="109"/>
      <c r="E1425" s="110" t="s">
        <v>507</v>
      </c>
      <c r="F1425" s="109"/>
      <c r="G1425" s="111">
        <v>33986.4</v>
      </c>
      <c r="H1425" s="112">
        <v>0</v>
      </c>
      <c r="I1425" s="112">
        <v>0</v>
      </c>
      <c r="J1425" s="112">
        <v>0</v>
      </c>
      <c r="K1425" s="112">
        <v>33986.4</v>
      </c>
      <c r="L1425" s="112">
        <v>0</v>
      </c>
      <c r="M1425" s="112">
        <v>0</v>
      </c>
      <c r="N1425" s="112">
        <v>0</v>
      </c>
      <c r="O1425" s="112">
        <v>0</v>
      </c>
    </row>
    <row r="1426" ht="13.5" customHeight="1" spans="1:15">
      <c r="A1426" s="109"/>
      <c r="B1426" s="110" t="s">
        <v>552</v>
      </c>
      <c r="C1426" s="109"/>
      <c r="D1426" s="109"/>
      <c r="E1426" s="110" t="s">
        <v>553</v>
      </c>
      <c r="F1426" s="109"/>
      <c r="G1426" s="111">
        <v>33986.4</v>
      </c>
      <c r="H1426" s="112">
        <v>0</v>
      </c>
      <c r="I1426" s="112">
        <v>0</v>
      </c>
      <c r="J1426" s="112">
        <v>0</v>
      </c>
      <c r="K1426" s="112">
        <v>33986.4</v>
      </c>
      <c r="L1426" s="112">
        <v>0</v>
      </c>
      <c r="M1426" s="112">
        <v>0</v>
      </c>
      <c r="N1426" s="112">
        <v>0</v>
      </c>
      <c r="O1426" s="112">
        <v>0</v>
      </c>
    </row>
    <row r="1427" ht="13.5" customHeight="1" spans="1:15">
      <c r="A1427" s="110" t="s">
        <v>506</v>
      </c>
      <c r="B1427" s="110" t="s">
        <v>552</v>
      </c>
      <c r="C1427" s="110" t="s">
        <v>554</v>
      </c>
      <c r="D1427" s="109"/>
      <c r="E1427" s="110" t="s">
        <v>555</v>
      </c>
      <c r="F1427" s="110" t="s">
        <v>1394</v>
      </c>
      <c r="G1427" s="111">
        <v>33986.4</v>
      </c>
      <c r="H1427" s="112">
        <v>0</v>
      </c>
      <c r="I1427" s="112">
        <v>0</v>
      </c>
      <c r="J1427" s="112">
        <v>0</v>
      </c>
      <c r="K1427" s="112">
        <v>33986.4</v>
      </c>
      <c r="L1427" s="112">
        <v>0</v>
      </c>
      <c r="M1427" s="112">
        <v>0</v>
      </c>
      <c r="N1427" s="112">
        <v>0</v>
      </c>
      <c r="O1427" s="112">
        <v>0</v>
      </c>
    </row>
    <row r="1428" ht="13.5" customHeight="1" spans="1:15">
      <c r="A1428" s="110" t="s">
        <v>585</v>
      </c>
      <c r="B1428" s="109"/>
      <c r="C1428" s="109"/>
      <c r="D1428" s="109"/>
      <c r="E1428" s="110" t="s">
        <v>586</v>
      </c>
      <c r="F1428" s="109"/>
      <c r="G1428" s="111">
        <v>294304</v>
      </c>
      <c r="H1428" s="112">
        <v>0</v>
      </c>
      <c r="I1428" s="112">
        <v>0</v>
      </c>
      <c r="J1428" s="112">
        <v>0</v>
      </c>
      <c r="K1428" s="112">
        <v>0</v>
      </c>
      <c r="L1428" s="112">
        <v>0</v>
      </c>
      <c r="M1428" s="112">
        <v>0</v>
      </c>
      <c r="N1428" s="112">
        <v>0</v>
      </c>
      <c r="O1428" s="112">
        <v>294304</v>
      </c>
    </row>
    <row r="1429" ht="13.5" customHeight="1" spans="1:15">
      <c r="A1429" s="109"/>
      <c r="B1429" s="110" t="s">
        <v>609</v>
      </c>
      <c r="C1429" s="109"/>
      <c r="D1429" s="109"/>
      <c r="E1429" s="110" t="s">
        <v>610</v>
      </c>
      <c r="F1429" s="109"/>
      <c r="G1429" s="111">
        <v>294304</v>
      </c>
      <c r="H1429" s="112">
        <v>0</v>
      </c>
      <c r="I1429" s="112">
        <v>0</v>
      </c>
      <c r="J1429" s="112">
        <v>0</v>
      </c>
      <c r="K1429" s="112">
        <v>0</v>
      </c>
      <c r="L1429" s="112">
        <v>0</v>
      </c>
      <c r="M1429" s="112">
        <v>0</v>
      </c>
      <c r="N1429" s="112">
        <v>0</v>
      </c>
      <c r="O1429" s="112">
        <v>294304</v>
      </c>
    </row>
    <row r="1430" ht="13.5" customHeight="1" spans="1:15">
      <c r="A1430" s="110" t="s">
        <v>585</v>
      </c>
      <c r="B1430" s="110" t="s">
        <v>609</v>
      </c>
      <c r="C1430" s="110" t="s">
        <v>611</v>
      </c>
      <c r="D1430" s="109"/>
      <c r="E1430" s="110" t="s">
        <v>610</v>
      </c>
      <c r="F1430" s="110" t="s">
        <v>1290</v>
      </c>
      <c r="G1430" s="111">
        <v>30240</v>
      </c>
      <c r="H1430" s="112">
        <v>0</v>
      </c>
      <c r="I1430" s="112">
        <v>0</v>
      </c>
      <c r="J1430" s="112">
        <v>0</v>
      </c>
      <c r="K1430" s="112">
        <v>0</v>
      </c>
      <c r="L1430" s="112">
        <v>0</v>
      </c>
      <c r="M1430" s="112">
        <v>0</v>
      </c>
      <c r="N1430" s="112">
        <v>0</v>
      </c>
      <c r="O1430" s="112">
        <v>30240</v>
      </c>
    </row>
    <row r="1431" ht="13.5" customHeight="1" spans="1:15">
      <c r="A1431" s="110" t="s">
        <v>585</v>
      </c>
      <c r="B1431" s="110" t="s">
        <v>609</v>
      </c>
      <c r="C1431" s="110" t="s">
        <v>611</v>
      </c>
      <c r="D1431" s="109"/>
      <c r="E1431" s="110" t="s">
        <v>610</v>
      </c>
      <c r="F1431" s="110" t="s">
        <v>1361</v>
      </c>
      <c r="G1431" s="111">
        <v>2000</v>
      </c>
      <c r="H1431" s="112">
        <v>0</v>
      </c>
      <c r="I1431" s="112">
        <v>0</v>
      </c>
      <c r="J1431" s="112">
        <v>0</v>
      </c>
      <c r="K1431" s="112">
        <v>0</v>
      </c>
      <c r="L1431" s="112">
        <v>0</v>
      </c>
      <c r="M1431" s="112">
        <v>0</v>
      </c>
      <c r="N1431" s="112">
        <v>0</v>
      </c>
      <c r="O1431" s="112">
        <v>2000</v>
      </c>
    </row>
    <row r="1432" ht="13.5" customHeight="1" spans="1:15">
      <c r="A1432" s="110" t="s">
        <v>585</v>
      </c>
      <c r="B1432" s="110" t="s">
        <v>609</v>
      </c>
      <c r="C1432" s="110" t="s">
        <v>611</v>
      </c>
      <c r="D1432" s="109"/>
      <c r="E1432" s="110" t="s">
        <v>610</v>
      </c>
      <c r="F1432" s="110" t="s">
        <v>1395</v>
      </c>
      <c r="G1432" s="111">
        <v>2000</v>
      </c>
      <c r="H1432" s="112">
        <v>0</v>
      </c>
      <c r="I1432" s="112">
        <v>0</v>
      </c>
      <c r="J1432" s="112">
        <v>0</v>
      </c>
      <c r="K1432" s="112">
        <v>0</v>
      </c>
      <c r="L1432" s="112">
        <v>0</v>
      </c>
      <c r="M1432" s="112">
        <v>0</v>
      </c>
      <c r="N1432" s="112">
        <v>0</v>
      </c>
      <c r="O1432" s="112">
        <v>2000</v>
      </c>
    </row>
    <row r="1433" ht="13.5" customHeight="1" spans="1:15">
      <c r="A1433" s="110" t="s">
        <v>585</v>
      </c>
      <c r="B1433" s="110" t="s">
        <v>609</v>
      </c>
      <c r="C1433" s="110" t="s">
        <v>611</v>
      </c>
      <c r="D1433" s="109"/>
      <c r="E1433" s="110" t="s">
        <v>610</v>
      </c>
      <c r="F1433" s="110" t="s">
        <v>1362</v>
      </c>
      <c r="G1433" s="111">
        <v>260064</v>
      </c>
      <c r="H1433" s="112">
        <v>0</v>
      </c>
      <c r="I1433" s="112">
        <v>0</v>
      </c>
      <c r="J1433" s="112">
        <v>0</v>
      </c>
      <c r="K1433" s="112">
        <v>0</v>
      </c>
      <c r="L1433" s="112">
        <v>0</v>
      </c>
      <c r="M1433" s="112">
        <v>0</v>
      </c>
      <c r="N1433" s="112">
        <v>0</v>
      </c>
      <c r="O1433" s="112">
        <v>260064</v>
      </c>
    </row>
    <row r="1434" ht="13.5" customHeight="1" spans="1:15">
      <c r="A1434" s="110" t="s">
        <v>612</v>
      </c>
      <c r="B1434" s="109"/>
      <c r="C1434" s="109"/>
      <c r="D1434" s="109"/>
      <c r="E1434" s="110" t="s">
        <v>613</v>
      </c>
      <c r="F1434" s="109"/>
      <c r="G1434" s="111">
        <v>1946316</v>
      </c>
      <c r="H1434" s="112">
        <v>210036</v>
      </c>
      <c r="I1434" s="112">
        <v>368340</v>
      </c>
      <c r="J1434" s="112">
        <v>0</v>
      </c>
      <c r="K1434" s="112">
        <v>0</v>
      </c>
      <c r="L1434" s="112">
        <v>0</v>
      </c>
      <c r="M1434" s="112">
        <v>0</v>
      </c>
      <c r="N1434" s="112">
        <v>14304</v>
      </c>
      <c r="O1434" s="112">
        <v>1353636</v>
      </c>
    </row>
    <row r="1435" ht="13.5" customHeight="1" spans="1:15">
      <c r="A1435" s="109"/>
      <c r="B1435" s="110" t="s">
        <v>614</v>
      </c>
      <c r="C1435" s="109"/>
      <c r="D1435" s="109"/>
      <c r="E1435" s="110" t="s">
        <v>615</v>
      </c>
      <c r="F1435" s="109"/>
      <c r="G1435" s="111">
        <v>258684</v>
      </c>
      <c r="H1435" s="112">
        <v>87120</v>
      </c>
      <c r="I1435" s="112">
        <v>165504</v>
      </c>
      <c r="J1435" s="112">
        <v>0</v>
      </c>
      <c r="K1435" s="112">
        <v>0</v>
      </c>
      <c r="L1435" s="112">
        <v>0</v>
      </c>
      <c r="M1435" s="112">
        <v>0</v>
      </c>
      <c r="N1435" s="112">
        <v>5952</v>
      </c>
      <c r="O1435" s="112">
        <v>108</v>
      </c>
    </row>
    <row r="1436" ht="13.5" customHeight="1" spans="1:15">
      <c r="A1436" s="110" t="s">
        <v>612</v>
      </c>
      <c r="B1436" s="110" t="s">
        <v>614</v>
      </c>
      <c r="C1436" s="110" t="s">
        <v>617</v>
      </c>
      <c r="D1436" s="109"/>
      <c r="E1436" s="110" t="s">
        <v>618</v>
      </c>
      <c r="F1436" s="110" t="s">
        <v>1336</v>
      </c>
      <c r="G1436" s="111">
        <v>258684</v>
      </c>
      <c r="H1436" s="112">
        <v>87120</v>
      </c>
      <c r="I1436" s="112">
        <v>165504</v>
      </c>
      <c r="J1436" s="112">
        <v>0</v>
      </c>
      <c r="K1436" s="112">
        <v>0</v>
      </c>
      <c r="L1436" s="112">
        <v>0</v>
      </c>
      <c r="M1436" s="112">
        <v>0</v>
      </c>
      <c r="N1436" s="112">
        <v>5952</v>
      </c>
      <c r="O1436" s="112">
        <v>108</v>
      </c>
    </row>
    <row r="1437" ht="13.5" customHeight="1" spans="1:15">
      <c r="A1437" s="109"/>
      <c r="B1437" s="110" t="s">
        <v>646</v>
      </c>
      <c r="C1437" s="109"/>
      <c r="D1437" s="109"/>
      <c r="E1437" s="110" t="s">
        <v>647</v>
      </c>
      <c r="F1437" s="109"/>
      <c r="G1437" s="111">
        <v>361848</v>
      </c>
      <c r="H1437" s="112">
        <v>122916</v>
      </c>
      <c r="I1437" s="112">
        <v>202836</v>
      </c>
      <c r="J1437" s="112">
        <v>0</v>
      </c>
      <c r="K1437" s="112">
        <v>0</v>
      </c>
      <c r="L1437" s="112">
        <v>0</v>
      </c>
      <c r="M1437" s="112">
        <v>0</v>
      </c>
      <c r="N1437" s="112">
        <v>8352</v>
      </c>
      <c r="O1437" s="112">
        <v>27744</v>
      </c>
    </row>
    <row r="1438" ht="13.5" customHeight="1" spans="1:15">
      <c r="A1438" s="110" t="s">
        <v>612</v>
      </c>
      <c r="B1438" s="110" t="s">
        <v>646</v>
      </c>
      <c r="C1438" s="110" t="s">
        <v>653</v>
      </c>
      <c r="D1438" s="109"/>
      <c r="E1438" s="110" t="s">
        <v>654</v>
      </c>
      <c r="F1438" s="110" t="s">
        <v>1396</v>
      </c>
      <c r="G1438" s="111">
        <v>27600</v>
      </c>
      <c r="H1438" s="112">
        <v>0</v>
      </c>
      <c r="I1438" s="112">
        <v>0</v>
      </c>
      <c r="J1438" s="112">
        <v>0</v>
      </c>
      <c r="K1438" s="112">
        <v>0</v>
      </c>
      <c r="L1438" s="112">
        <v>0</v>
      </c>
      <c r="M1438" s="112">
        <v>0</v>
      </c>
      <c r="N1438" s="112">
        <v>0</v>
      </c>
      <c r="O1438" s="112">
        <v>27600</v>
      </c>
    </row>
    <row r="1439" ht="13.5" customHeight="1" spans="1:15">
      <c r="A1439" s="110" t="s">
        <v>612</v>
      </c>
      <c r="B1439" s="110" t="s">
        <v>646</v>
      </c>
      <c r="C1439" s="110" t="s">
        <v>653</v>
      </c>
      <c r="D1439" s="109"/>
      <c r="E1439" s="110" t="s">
        <v>654</v>
      </c>
      <c r="F1439" s="110" t="s">
        <v>1341</v>
      </c>
      <c r="G1439" s="111">
        <v>334248</v>
      </c>
      <c r="H1439" s="112">
        <v>122916</v>
      </c>
      <c r="I1439" s="112">
        <v>202836</v>
      </c>
      <c r="J1439" s="112">
        <v>0</v>
      </c>
      <c r="K1439" s="112">
        <v>0</v>
      </c>
      <c r="L1439" s="112">
        <v>0</v>
      </c>
      <c r="M1439" s="112">
        <v>0</v>
      </c>
      <c r="N1439" s="112">
        <v>8352</v>
      </c>
      <c r="O1439" s="112">
        <v>144</v>
      </c>
    </row>
    <row r="1440" ht="13.5" customHeight="1" spans="1:15">
      <c r="A1440" s="109"/>
      <c r="B1440" s="110" t="s">
        <v>670</v>
      </c>
      <c r="C1440" s="109"/>
      <c r="D1440" s="109"/>
      <c r="E1440" s="110" t="s">
        <v>671</v>
      </c>
      <c r="F1440" s="109"/>
      <c r="G1440" s="111">
        <v>1325784</v>
      </c>
      <c r="H1440" s="112">
        <v>0</v>
      </c>
      <c r="I1440" s="112">
        <v>0</v>
      </c>
      <c r="J1440" s="112">
        <v>0</v>
      </c>
      <c r="K1440" s="112">
        <v>0</v>
      </c>
      <c r="L1440" s="112">
        <v>0</v>
      </c>
      <c r="M1440" s="112">
        <v>0</v>
      </c>
      <c r="N1440" s="112">
        <v>0</v>
      </c>
      <c r="O1440" s="112">
        <v>1325784</v>
      </c>
    </row>
    <row r="1441" ht="13.5" customHeight="1" spans="1:15">
      <c r="A1441" s="110" t="s">
        <v>612</v>
      </c>
      <c r="B1441" s="110" t="s">
        <v>670</v>
      </c>
      <c r="C1441" s="110" t="s">
        <v>672</v>
      </c>
      <c r="D1441" s="109"/>
      <c r="E1441" s="110" t="s">
        <v>673</v>
      </c>
      <c r="F1441" s="110" t="s">
        <v>1397</v>
      </c>
      <c r="G1441" s="111">
        <v>22400</v>
      </c>
      <c r="H1441" s="112">
        <v>0</v>
      </c>
      <c r="I1441" s="112">
        <v>0</v>
      </c>
      <c r="J1441" s="112">
        <v>0</v>
      </c>
      <c r="K1441" s="112">
        <v>0</v>
      </c>
      <c r="L1441" s="112">
        <v>0</v>
      </c>
      <c r="M1441" s="112">
        <v>0</v>
      </c>
      <c r="N1441" s="112">
        <v>0</v>
      </c>
      <c r="O1441" s="112">
        <v>22400</v>
      </c>
    </row>
    <row r="1442" ht="13.5" customHeight="1" spans="1:15">
      <c r="A1442" s="110" t="s">
        <v>612</v>
      </c>
      <c r="B1442" s="110" t="s">
        <v>670</v>
      </c>
      <c r="C1442" s="110" t="s">
        <v>672</v>
      </c>
      <c r="D1442" s="109"/>
      <c r="E1442" s="110" t="s">
        <v>673</v>
      </c>
      <c r="F1442" s="110" t="s">
        <v>1398</v>
      </c>
      <c r="G1442" s="111">
        <v>32000</v>
      </c>
      <c r="H1442" s="112">
        <v>0</v>
      </c>
      <c r="I1442" s="112">
        <v>0</v>
      </c>
      <c r="J1442" s="112">
        <v>0</v>
      </c>
      <c r="K1442" s="112">
        <v>0</v>
      </c>
      <c r="L1442" s="112">
        <v>0</v>
      </c>
      <c r="M1442" s="112">
        <v>0</v>
      </c>
      <c r="N1442" s="112">
        <v>0</v>
      </c>
      <c r="O1442" s="112">
        <v>32000</v>
      </c>
    </row>
    <row r="1443" ht="13.5" customHeight="1" spans="1:15">
      <c r="A1443" s="110" t="s">
        <v>612</v>
      </c>
      <c r="B1443" s="110" t="s">
        <v>670</v>
      </c>
      <c r="C1443" s="110" t="s">
        <v>672</v>
      </c>
      <c r="D1443" s="109"/>
      <c r="E1443" s="110" t="s">
        <v>673</v>
      </c>
      <c r="F1443" s="110" t="s">
        <v>1376</v>
      </c>
      <c r="G1443" s="111">
        <v>32000</v>
      </c>
      <c r="H1443" s="112">
        <v>0</v>
      </c>
      <c r="I1443" s="112">
        <v>0</v>
      </c>
      <c r="J1443" s="112">
        <v>0</v>
      </c>
      <c r="K1443" s="112">
        <v>0</v>
      </c>
      <c r="L1443" s="112">
        <v>0</v>
      </c>
      <c r="M1443" s="112">
        <v>0</v>
      </c>
      <c r="N1443" s="112">
        <v>0</v>
      </c>
      <c r="O1443" s="112">
        <v>32000</v>
      </c>
    </row>
    <row r="1444" ht="13.5" customHeight="1" spans="1:15">
      <c r="A1444" s="110" t="s">
        <v>612</v>
      </c>
      <c r="B1444" s="110" t="s">
        <v>670</v>
      </c>
      <c r="C1444" s="110" t="s">
        <v>672</v>
      </c>
      <c r="D1444" s="109"/>
      <c r="E1444" s="110" t="s">
        <v>673</v>
      </c>
      <c r="F1444" s="110" t="s">
        <v>1399</v>
      </c>
      <c r="G1444" s="111">
        <v>67899</v>
      </c>
      <c r="H1444" s="112">
        <v>0</v>
      </c>
      <c r="I1444" s="112">
        <v>0</v>
      </c>
      <c r="J1444" s="112">
        <v>0</v>
      </c>
      <c r="K1444" s="112">
        <v>0</v>
      </c>
      <c r="L1444" s="112">
        <v>0</v>
      </c>
      <c r="M1444" s="112">
        <v>0</v>
      </c>
      <c r="N1444" s="112">
        <v>0</v>
      </c>
      <c r="O1444" s="112">
        <v>67899</v>
      </c>
    </row>
    <row r="1445" ht="13.5" customHeight="1" spans="1:15">
      <c r="A1445" s="110" t="s">
        <v>612</v>
      </c>
      <c r="B1445" s="110" t="s">
        <v>670</v>
      </c>
      <c r="C1445" s="110" t="s">
        <v>672</v>
      </c>
      <c r="D1445" s="109"/>
      <c r="E1445" s="110" t="s">
        <v>673</v>
      </c>
      <c r="F1445" s="110" t="s">
        <v>1400</v>
      </c>
      <c r="G1445" s="111">
        <v>153000</v>
      </c>
      <c r="H1445" s="112">
        <v>0</v>
      </c>
      <c r="I1445" s="112">
        <v>0</v>
      </c>
      <c r="J1445" s="112">
        <v>0</v>
      </c>
      <c r="K1445" s="112">
        <v>0</v>
      </c>
      <c r="L1445" s="112">
        <v>0</v>
      </c>
      <c r="M1445" s="112">
        <v>0</v>
      </c>
      <c r="N1445" s="112">
        <v>0</v>
      </c>
      <c r="O1445" s="112">
        <v>153000</v>
      </c>
    </row>
    <row r="1446" ht="13.5" customHeight="1" spans="1:15">
      <c r="A1446" s="110" t="s">
        <v>612</v>
      </c>
      <c r="B1446" s="110" t="s">
        <v>670</v>
      </c>
      <c r="C1446" s="110" t="s">
        <v>672</v>
      </c>
      <c r="D1446" s="109"/>
      <c r="E1446" s="110" t="s">
        <v>673</v>
      </c>
      <c r="F1446" s="110" t="s">
        <v>1401</v>
      </c>
      <c r="G1446" s="111">
        <v>67899</v>
      </c>
      <c r="H1446" s="112">
        <v>0</v>
      </c>
      <c r="I1446" s="112">
        <v>0</v>
      </c>
      <c r="J1446" s="112">
        <v>0</v>
      </c>
      <c r="K1446" s="112">
        <v>0</v>
      </c>
      <c r="L1446" s="112">
        <v>0</v>
      </c>
      <c r="M1446" s="112">
        <v>0</v>
      </c>
      <c r="N1446" s="112">
        <v>0</v>
      </c>
      <c r="O1446" s="112">
        <v>67899</v>
      </c>
    </row>
    <row r="1447" ht="13.5" customHeight="1" spans="1:15">
      <c r="A1447" s="110" t="s">
        <v>612</v>
      </c>
      <c r="B1447" s="110" t="s">
        <v>670</v>
      </c>
      <c r="C1447" s="110" t="s">
        <v>672</v>
      </c>
      <c r="D1447" s="109"/>
      <c r="E1447" s="110" t="s">
        <v>673</v>
      </c>
      <c r="F1447" s="110" t="s">
        <v>1402</v>
      </c>
      <c r="G1447" s="111">
        <v>67899</v>
      </c>
      <c r="H1447" s="112">
        <v>0</v>
      </c>
      <c r="I1447" s="112">
        <v>0</v>
      </c>
      <c r="J1447" s="112">
        <v>0</v>
      </c>
      <c r="K1447" s="112">
        <v>0</v>
      </c>
      <c r="L1447" s="112">
        <v>0</v>
      </c>
      <c r="M1447" s="112">
        <v>0</v>
      </c>
      <c r="N1447" s="112">
        <v>0</v>
      </c>
      <c r="O1447" s="112">
        <v>67899</v>
      </c>
    </row>
    <row r="1448" ht="13.5" customHeight="1" spans="1:15">
      <c r="A1448" s="110" t="s">
        <v>612</v>
      </c>
      <c r="B1448" s="110" t="s">
        <v>670</v>
      </c>
      <c r="C1448" s="110" t="s">
        <v>672</v>
      </c>
      <c r="D1448" s="109"/>
      <c r="E1448" s="110" t="s">
        <v>673</v>
      </c>
      <c r="F1448" s="110" t="s">
        <v>1403</v>
      </c>
      <c r="G1448" s="111">
        <v>67899</v>
      </c>
      <c r="H1448" s="112">
        <v>0</v>
      </c>
      <c r="I1448" s="112">
        <v>0</v>
      </c>
      <c r="J1448" s="112">
        <v>0</v>
      </c>
      <c r="K1448" s="112">
        <v>0</v>
      </c>
      <c r="L1448" s="112">
        <v>0</v>
      </c>
      <c r="M1448" s="112">
        <v>0</v>
      </c>
      <c r="N1448" s="112">
        <v>0</v>
      </c>
      <c r="O1448" s="112">
        <v>67899</v>
      </c>
    </row>
    <row r="1449" ht="13.5" customHeight="1" spans="1:15">
      <c r="A1449" s="110" t="s">
        <v>612</v>
      </c>
      <c r="B1449" s="110" t="s">
        <v>670</v>
      </c>
      <c r="C1449" s="110" t="s">
        <v>672</v>
      </c>
      <c r="D1449" s="109"/>
      <c r="E1449" s="110" t="s">
        <v>673</v>
      </c>
      <c r="F1449" s="110" t="s">
        <v>1404</v>
      </c>
      <c r="G1449" s="111">
        <v>67899</v>
      </c>
      <c r="H1449" s="112">
        <v>0</v>
      </c>
      <c r="I1449" s="112">
        <v>0</v>
      </c>
      <c r="J1449" s="112">
        <v>0</v>
      </c>
      <c r="K1449" s="112">
        <v>0</v>
      </c>
      <c r="L1449" s="112">
        <v>0</v>
      </c>
      <c r="M1449" s="112">
        <v>0</v>
      </c>
      <c r="N1449" s="112">
        <v>0</v>
      </c>
      <c r="O1449" s="112">
        <v>67899</v>
      </c>
    </row>
    <row r="1450" ht="13.5" customHeight="1" spans="1:15">
      <c r="A1450" s="110" t="s">
        <v>612</v>
      </c>
      <c r="B1450" s="110" t="s">
        <v>670</v>
      </c>
      <c r="C1450" s="110" t="s">
        <v>672</v>
      </c>
      <c r="D1450" s="109"/>
      <c r="E1450" s="110" t="s">
        <v>673</v>
      </c>
      <c r="F1450" s="110" t="s">
        <v>1405</v>
      </c>
      <c r="G1450" s="111">
        <v>67899</v>
      </c>
      <c r="H1450" s="112">
        <v>0</v>
      </c>
      <c r="I1450" s="112">
        <v>0</v>
      </c>
      <c r="J1450" s="112">
        <v>0</v>
      </c>
      <c r="K1450" s="112">
        <v>0</v>
      </c>
      <c r="L1450" s="112">
        <v>0</v>
      </c>
      <c r="M1450" s="112">
        <v>0</v>
      </c>
      <c r="N1450" s="112">
        <v>0</v>
      </c>
      <c r="O1450" s="112">
        <v>67899</v>
      </c>
    </row>
    <row r="1451" ht="13.5" customHeight="1" spans="1:15">
      <c r="A1451" s="110" t="s">
        <v>612</v>
      </c>
      <c r="B1451" s="110" t="s">
        <v>670</v>
      </c>
      <c r="C1451" s="110" t="s">
        <v>672</v>
      </c>
      <c r="D1451" s="109"/>
      <c r="E1451" s="110" t="s">
        <v>673</v>
      </c>
      <c r="F1451" s="110" t="s">
        <v>1382</v>
      </c>
      <c r="G1451" s="111">
        <v>67899</v>
      </c>
      <c r="H1451" s="112">
        <v>0</v>
      </c>
      <c r="I1451" s="112">
        <v>0</v>
      </c>
      <c r="J1451" s="112">
        <v>0</v>
      </c>
      <c r="K1451" s="112">
        <v>0</v>
      </c>
      <c r="L1451" s="112">
        <v>0</v>
      </c>
      <c r="M1451" s="112">
        <v>0</v>
      </c>
      <c r="N1451" s="112">
        <v>0</v>
      </c>
      <c r="O1451" s="112">
        <v>67899</v>
      </c>
    </row>
    <row r="1452" ht="13.5" customHeight="1" spans="1:15">
      <c r="A1452" s="110" t="s">
        <v>612</v>
      </c>
      <c r="B1452" s="110" t="s">
        <v>670</v>
      </c>
      <c r="C1452" s="110" t="s">
        <v>672</v>
      </c>
      <c r="D1452" s="109"/>
      <c r="E1452" s="110" t="s">
        <v>673</v>
      </c>
      <c r="F1452" s="110" t="s">
        <v>1406</v>
      </c>
      <c r="G1452" s="111">
        <v>67899</v>
      </c>
      <c r="H1452" s="112">
        <v>0</v>
      </c>
      <c r="I1452" s="112">
        <v>0</v>
      </c>
      <c r="J1452" s="112">
        <v>0</v>
      </c>
      <c r="K1452" s="112">
        <v>0</v>
      </c>
      <c r="L1452" s="112">
        <v>0</v>
      </c>
      <c r="M1452" s="112">
        <v>0</v>
      </c>
      <c r="N1452" s="112">
        <v>0</v>
      </c>
      <c r="O1452" s="112">
        <v>67899</v>
      </c>
    </row>
    <row r="1453" ht="13.5" customHeight="1" spans="1:15">
      <c r="A1453" s="110" t="s">
        <v>612</v>
      </c>
      <c r="B1453" s="110" t="s">
        <v>670</v>
      </c>
      <c r="C1453" s="110" t="s">
        <v>672</v>
      </c>
      <c r="D1453" s="109"/>
      <c r="E1453" s="110" t="s">
        <v>673</v>
      </c>
      <c r="F1453" s="110" t="s">
        <v>1407</v>
      </c>
      <c r="G1453" s="111">
        <v>67899</v>
      </c>
      <c r="H1453" s="112">
        <v>0</v>
      </c>
      <c r="I1453" s="112">
        <v>0</v>
      </c>
      <c r="J1453" s="112">
        <v>0</v>
      </c>
      <c r="K1453" s="112">
        <v>0</v>
      </c>
      <c r="L1453" s="112">
        <v>0</v>
      </c>
      <c r="M1453" s="112">
        <v>0</v>
      </c>
      <c r="N1453" s="112">
        <v>0</v>
      </c>
      <c r="O1453" s="112">
        <v>67899</v>
      </c>
    </row>
    <row r="1454" ht="13.5" customHeight="1" spans="1:15">
      <c r="A1454" s="110" t="s">
        <v>612</v>
      </c>
      <c r="B1454" s="110" t="s">
        <v>670</v>
      </c>
      <c r="C1454" s="110" t="s">
        <v>672</v>
      </c>
      <c r="D1454" s="109"/>
      <c r="E1454" s="110" t="s">
        <v>673</v>
      </c>
      <c r="F1454" s="110" t="s">
        <v>1408</v>
      </c>
      <c r="G1454" s="111">
        <v>67899</v>
      </c>
      <c r="H1454" s="112">
        <v>0</v>
      </c>
      <c r="I1454" s="112">
        <v>0</v>
      </c>
      <c r="J1454" s="112">
        <v>0</v>
      </c>
      <c r="K1454" s="112">
        <v>0</v>
      </c>
      <c r="L1454" s="112">
        <v>0</v>
      </c>
      <c r="M1454" s="112">
        <v>0</v>
      </c>
      <c r="N1454" s="112">
        <v>0</v>
      </c>
      <c r="O1454" s="112">
        <v>67899</v>
      </c>
    </row>
    <row r="1455" ht="13.5" customHeight="1" spans="1:15">
      <c r="A1455" s="110" t="s">
        <v>612</v>
      </c>
      <c r="B1455" s="110" t="s">
        <v>670</v>
      </c>
      <c r="C1455" s="110" t="s">
        <v>672</v>
      </c>
      <c r="D1455" s="109"/>
      <c r="E1455" s="110" t="s">
        <v>673</v>
      </c>
      <c r="F1455" s="110" t="s">
        <v>1409</v>
      </c>
      <c r="G1455" s="111">
        <v>67899</v>
      </c>
      <c r="H1455" s="112">
        <v>0</v>
      </c>
      <c r="I1455" s="112">
        <v>0</v>
      </c>
      <c r="J1455" s="112">
        <v>0</v>
      </c>
      <c r="K1455" s="112">
        <v>0</v>
      </c>
      <c r="L1455" s="112">
        <v>0</v>
      </c>
      <c r="M1455" s="112">
        <v>0</v>
      </c>
      <c r="N1455" s="112">
        <v>0</v>
      </c>
      <c r="O1455" s="112">
        <v>67899</v>
      </c>
    </row>
    <row r="1456" ht="13.5" customHeight="1" spans="1:15">
      <c r="A1456" s="110" t="s">
        <v>612</v>
      </c>
      <c r="B1456" s="110" t="s">
        <v>670</v>
      </c>
      <c r="C1456" s="110" t="s">
        <v>672</v>
      </c>
      <c r="D1456" s="109"/>
      <c r="E1456" s="110" t="s">
        <v>673</v>
      </c>
      <c r="F1456" s="110" t="s">
        <v>1410</v>
      </c>
      <c r="G1456" s="111">
        <v>67899</v>
      </c>
      <c r="H1456" s="112">
        <v>0</v>
      </c>
      <c r="I1456" s="112">
        <v>0</v>
      </c>
      <c r="J1456" s="112">
        <v>0</v>
      </c>
      <c r="K1456" s="112">
        <v>0</v>
      </c>
      <c r="L1456" s="112">
        <v>0</v>
      </c>
      <c r="M1456" s="112">
        <v>0</v>
      </c>
      <c r="N1456" s="112">
        <v>0</v>
      </c>
      <c r="O1456" s="112">
        <v>67899</v>
      </c>
    </row>
    <row r="1457" ht="13.5" customHeight="1" spans="1:15">
      <c r="A1457" s="110" t="s">
        <v>612</v>
      </c>
      <c r="B1457" s="110" t="s">
        <v>670</v>
      </c>
      <c r="C1457" s="110" t="s">
        <v>672</v>
      </c>
      <c r="D1457" s="109"/>
      <c r="E1457" s="110" t="s">
        <v>673</v>
      </c>
      <c r="F1457" s="110" t="s">
        <v>1411</v>
      </c>
      <c r="G1457" s="111">
        <v>67899</v>
      </c>
      <c r="H1457" s="112">
        <v>0</v>
      </c>
      <c r="I1457" s="112">
        <v>0</v>
      </c>
      <c r="J1457" s="112">
        <v>0</v>
      </c>
      <c r="K1457" s="112">
        <v>0</v>
      </c>
      <c r="L1457" s="112">
        <v>0</v>
      </c>
      <c r="M1457" s="112">
        <v>0</v>
      </c>
      <c r="N1457" s="112">
        <v>0</v>
      </c>
      <c r="O1457" s="112">
        <v>67899</v>
      </c>
    </row>
    <row r="1458" ht="13.5" customHeight="1" spans="1:15">
      <c r="A1458" s="110" t="s">
        <v>612</v>
      </c>
      <c r="B1458" s="110" t="s">
        <v>670</v>
      </c>
      <c r="C1458" s="110" t="s">
        <v>672</v>
      </c>
      <c r="D1458" s="109"/>
      <c r="E1458" s="110" t="s">
        <v>673</v>
      </c>
      <c r="F1458" s="110" t="s">
        <v>1412</v>
      </c>
      <c r="G1458" s="111">
        <v>67899</v>
      </c>
      <c r="H1458" s="112">
        <v>0</v>
      </c>
      <c r="I1458" s="112">
        <v>0</v>
      </c>
      <c r="J1458" s="112">
        <v>0</v>
      </c>
      <c r="K1458" s="112">
        <v>0</v>
      </c>
      <c r="L1458" s="112">
        <v>0</v>
      </c>
      <c r="M1458" s="112">
        <v>0</v>
      </c>
      <c r="N1458" s="112">
        <v>0</v>
      </c>
      <c r="O1458" s="112">
        <v>67899</v>
      </c>
    </row>
    <row r="1459" ht="13.5" customHeight="1" spans="1:15">
      <c r="A1459" s="110" t="s">
        <v>612</v>
      </c>
      <c r="B1459" s="110" t="s">
        <v>670</v>
      </c>
      <c r="C1459" s="110" t="s">
        <v>672</v>
      </c>
      <c r="D1459" s="109"/>
      <c r="E1459" s="110" t="s">
        <v>673</v>
      </c>
      <c r="F1459" s="110" t="s">
        <v>1413</v>
      </c>
      <c r="G1459" s="111">
        <v>67899</v>
      </c>
      <c r="H1459" s="112">
        <v>0</v>
      </c>
      <c r="I1459" s="112">
        <v>0</v>
      </c>
      <c r="J1459" s="112">
        <v>0</v>
      </c>
      <c r="K1459" s="112">
        <v>0</v>
      </c>
      <c r="L1459" s="112">
        <v>0</v>
      </c>
      <c r="M1459" s="112">
        <v>0</v>
      </c>
      <c r="N1459" s="112">
        <v>0</v>
      </c>
      <c r="O1459" s="112">
        <v>67899</v>
      </c>
    </row>
    <row r="1460" ht="13.5" customHeight="1" spans="1:15">
      <c r="A1460" s="110" t="s">
        <v>612</v>
      </c>
      <c r="B1460" s="110" t="s">
        <v>670</v>
      </c>
      <c r="C1460" s="110" t="s">
        <v>672</v>
      </c>
      <c r="D1460" s="109"/>
      <c r="E1460" s="110" t="s">
        <v>673</v>
      </c>
      <c r="F1460" s="110" t="s">
        <v>1414</v>
      </c>
      <c r="G1460" s="111">
        <v>67899</v>
      </c>
      <c r="H1460" s="112">
        <v>0</v>
      </c>
      <c r="I1460" s="112">
        <v>0</v>
      </c>
      <c r="J1460" s="112">
        <v>0</v>
      </c>
      <c r="K1460" s="112">
        <v>0</v>
      </c>
      <c r="L1460" s="112">
        <v>0</v>
      </c>
      <c r="M1460" s="112">
        <v>0</v>
      </c>
      <c r="N1460" s="112">
        <v>0</v>
      </c>
      <c r="O1460" s="112">
        <v>67899</v>
      </c>
    </row>
    <row r="1461" ht="13.5" customHeight="1" spans="1:15">
      <c r="A1461" s="109"/>
      <c r="B1461" s="109"/>
      <c r="C1461" s="109"/>
      <c r="D1461" s="110" t="s">
        <v>1060</v>
      </c>
      <c r="E1461" s="110" t="s">
        <v>1061</v>
      </c>
      <c r="F1461" s="109"/>
      <c r="G1461" s="111">
        <v>7002875.58</v>
      </c>
      <c r="H1461" s="112">
        <v>1687584</v>
      </c>
      <c r="I1461" s="112">
        <v>2671667.52</v>
      </c>
      <c r="J1461" s="112">
        <v>259439.6</v>
      </c>
      <c r="K1461" s="112">
        <v>947091.46</v>
      </c>
      <c r="L1461" s="112">
        <v>0</v>
      </c>
      <c r="M1461" s="112">
        <v>0</v>
      </c>
      <c r="N1461" s="112">
        <v>32304</v>
      </c>
      <c r="O1461" s="112">
        <v>1404789</v>
      </c>
    </row>
    <row r="1462" ht="13.5" customHeight="1" spans="1:15">
      <c r="A1462" s="109"/>
      <c r="B1462" s="109"/>
      <c r="C1462" s="109"/>
      <c r="D1462" s="110" t="s">
        <v>1062</v>
      </c>
      <c r="E1462" s="110" t="s">
        <v>46</v>
      </c>
      <c r="F1462" s="109"/>
      <c r="G1462" s="111">
        <v>7002875.58</v>
      </c>
      <c r="H1462" s="112">
        <v>1687584</v>
      </c>
      <c r="I1462" s="112">
        <v>2671667.52</v>
      </c>
      <c r="J1462" s="112">
        <v>259439.6</v>
      </c>
      <c r="K1462" s="112">
        <v>947091.46</v>
      </c>
      <c r="L1462" s="112">
        <v>0</v>
      </c>
      <c r="M1462" s="112">
        <v>0</v>
      </c>
      <c r="N1462" s="112">
        <v>32304</v>
      </c>
      <c r="O1462" s="112">
        <v>1404789</v>
      </c>
    </row>
    <row r="1463" ht="13.5" customHeight="1" spans="1:15">
      <c r="A1463" s="110" t="s">
        <v>37</v>
      </c>
      <c r="B1463" s="109"/>
      <c r="C1463" s="109"/>
      <c r="D1463" s="109"/>
      <c r="E1463" s="110" t="s">
        <v>38</v>
      </c>
      <c r="F1463" s="109"/>
      <c r="G1463" s="111">
        <v>3987278.12</v>
      </c>
      <c r="H1463" s="112">
        <v>1360032</v>
      </c>
      <c r="I1463" s="112">
        <v>2162135.52</v>
      </c>
      <c r="J1463" s="112">
        <v>243432.6</v>
      </c>
      <c r="K1463" s="112">
        <v>0</v>
      </c>
      <c r="L1463" s="112">
        <v>0</v>
      </c>
      <c r="M1463" s="112">
        <v>0</v>
      </c>
      <c r="N1463" s="112">
        <v>15720</v>
      </c>
      <c r="O1463" s="112">
        <v>205958</v>
      </c>
    </row>
    <row r="1464" ht="13.5" customHeight="1" spans="1:15">
      <c r="A1464" s="109"/>
      <c r="B1464" s="110" t="s">
        <v>74</v>
      </c>
      <c r="C1464" s="109"/>
      <c r="D1464" s="109"/>
      <c r="E1464" s="110" t="s">
        <v>75</v>
      </c>
      <c r="F1464" s="109"/>
      <c r="G1464" s="111">
        <v>3987278.12</v>
      </c>
      <c r="H1464" s="112">
        <v>1360032</v>
      </c>
      <c r="I1464" s="112">
        <v>2162135.52</v>
      </c>
      <c r="J1464" s="112">
        <v>243432.6</v>
      </c>
      <c r="K1464" s="112">
        <v>0</v>
      </c>
      <c r="L1464" s="112">
        <v>0</v>
      </c>
      <c r="M1464" s="112">
        <v>0</v>
      </c>
      <c r="N1464" s="112">
        <v>15720</v>
      </c>
      <c r="O1464" s="112">
        <v>205958</v>
      </c>
    </row>
    <row r="1465" ht="13.5" customHeight="1" spans="1:15">
      <c r="A1465" s="110" t="s">
        <v>37</v>
      </c>
      <c r="B1465" s="110" t="s">
        <v>74</v>
      </c>
      <c r="C1465" s="110" t="s">
        <v>76</v>
      </c>
      <c r="D1465" s="109"/>
      <c r="E1465" s="110" t="s">
        <v>42</v>
      </c>
      <c r="F1465" s="110" t="s">
        <v>1366</v>
      </c>
      <c r="G1465" s="111">
        <v>14400</v>
      </c>
      <c r="H1465" s="112">
        <v>0</v>
      </c>
      <c r="I1465" s="112">
        <v>0</v>
      </c>
      <c r="J1465" s="112">
        <v>0</v>
      </c>
      <c r="K1465" s="112">
        <v>0</v>
      </c>
      <c r="L1465" s="112">
        <v>0</v>
      </c>
      <c r="M1465" s="112">
        <v>0</v>
      </c>
      <c r="N1465" s="112">
        <v>0</v>
      </c>
      <c r="O1465" s="112">
        <v>14400</v>
      </c>
    </row>
    <row r="1466" ht="13.5" customHeight="1" spans="1:15">
      <c r="A1466" s="110" t="s">
        <v>37</v>
      </c>
      <c r="B1466" s="110" t="s">
        <v>74</v>
      </c>
      <c r="C1466" s="110" t="s">
        <v>76</v>
      </c>
      <c r="D1466" s="109"/>
      <c r="E1466" s="110" t="s">
        <v>42</v>
      </c>
      <c r="F1466" s="110" t="s">
        <v>1284</v>
      </c>
      <c r="G1466" s="111">
        <v>3165804.6</v>
      </c>
      <c r="H1466" s="112">
        <v>1125228</v>
      </c>
      <c r="I1466" s="112">
        <v>1795956</v>
      </c>
      <c r="J1466" s="112">
        <v>243432.6</v>
      </c>
      <c r="K1466" s="112">
        <v>0</v>
      </c>
      <c r="L1466" s="112">
        <v>0</v>
      </c>
      <c r="M1466" s="112">
        <v>0</v>
      </c>
      <c r="N1466" s="112">
        <v>0</v>
      </c>
      <c r="O1466" s="112">
        <v>1188</v>
      </c>
    </row>
    <row r="1467" ht="13.5" customHeight="1" spans="1:15">
      <c r="A1467" s="110" t="s">
        <v>37</v>
      </c>
      <c r="B1467" s="110" t="s">
        <v>74</v>
      </c>
      <c r="C1467" s="110" t="s">
        <v>76</v>
      </c>
      <c r="D1467" s="109"/>
      <c r="E1467" s="110" t="s">
        <v>42</v>
      </c>
      <c r="F1467" s="110" t="s">
        <v>1285</v>
      </c>
      <c r="G1467" s="111">
        <v>136389</v>
      </c>
      <c r="H1467" s="112">
        <v>0</v>
      </c>
      <c r="I1467" s="112">
        <v>0</v>
      </c>
      <c r="J1467" s="112">
        <v>0</v>
      </c>
      <c r="K1467" s="112">
        <v>0</v>
      </c>
      <c r="L1467" s="112">
        <v>0</v>
      </c>
      <c r="M1467" s="112">
        <v>0</v>
      </c>
      <c r="N1467" s="112">
        <v>0</v>
      </c>
      <c r="O1467" s="112">
        <v>136389</v>
      </c>
    </row>
    <row r="1468" ht="13.5" customHeight="1" spans="1:15">
      <c r="A1468" s="110" t="s">
        <v>37</v>
      </c>
      <c r="B1468" s="110" t="s">
        <v>74</v>
      </c>
      <c r="C1468" s="110" t="s">
        <v>82</v>
      </c>
      <c r="D1468" s="109"/>
      <c r="E1468" s="110" t="s">
        <v>83</v>
      </c>
      <c r="F1468" s="110" t="s">
        <v>1291</v>
      </c>
      <c r="G1468" s="111">
        <v>616955.52</v>
      </c>
      <c r="H1468" s="112">
        <v>234804</v>
      </c>
      <c r="I1468" s="112">
        <v>366179.52</v>
      </c>
      <c r="J1468" s="112">
        <v>0</v>
      </c>
      <c r="K1468" s="112">
        <v>0</v>
      </c>
      <c r="L1468" s="112">
        <v>0</v>
      </c>
      <c r="M1468" s="112">
        <v>0</v>
      </c>
      <c r="N1468" s="112">
        <v>15720</v>
      </c>
      <c r="O1468" s="112">
        <v>252</v>
      </c>
    </row>
    <row r="1469" ht="13.5" customHeight="1" spans="1:15">
      <c r="A1469" s="110" t="s">
        <v>37</v>
      </c>
      <c r="B1469" s="110" t="s">
        <v>74</v>
      </c>
      <c r="C1469" s="110" t="s">
        <v>82</v>
      </c>
      <c r="D1469" s="109"/>
      <c r="E1469" s="110" t="s">
        <v>83</v>
      </c>
      <c r="F1469" s="110" t="s">
        <v>1303</v>
      </c>
      <c r="G1469" s="111">
        <v>53729</v>
      </c>
      <c r="H1469" s="112">
        <v>0</v>
      </c>
      <c r="I1469" s="112">
        <v>0</v>
      </c>
      <c r="J1469" s="112">
        <v>0</v>
      </c>
      <c r="K1469" s="112">
        <v>0</v>
      </c>
      <c r="L1469" s="112">
        <v>0</v>
      </c>
      <c r="M1469" s="112">
        <v>0</v>
      </c>
      <c r="N1469" s="112">
        <v>0</v>
      </c>
      <c r="O1469" s="112">
        <v>53729</v>
      </c>
    </row>
    <row r="1470" ht="13.5" customHeight="1" spans="1:15">
      <c r="A1470" s="110" t="s">
        <v>205</v>
      </c>
      <c r="B1470" s="109"/>
      <c r="C1470" s="109"/>
      <c r="D1470" s="109"/>
      <c r="E1470" s="110" t="s">
        <v>206</v>
      </c>
      <c r="F1470" s="109"/>
      <c r="G1470" s="111">
        <v>8266</v>
      </c>
      <c r="H1470" s="112">
        <v>0</v>
      </c>
      <c r="I1470" s="112">
        <v>0</v>
      </c>
      <c r="J1470" s="112">
        <v>0</v>
      </c>
      <c r="K1470" s="112">
        <v>0</v>
      </c>
      <c r="L1470" s="112">
        <v>0</v>
      </c>
      <c r="M1470" s="112">
        <v>0</v>
      </c>
      <c r="N1470" s="112">
        <v>0</v>
      </c>
      <c r="O1470" s="112">
        <v>8266</v>
      </c>
    </row>
    <row r="1471" ht="13.5" customHeight="1" spans="1:15">
      <c r="A1471" s="109"/>
      <c r="B1471" s="110" t="s">
        <v>229</v>
      </c>
      <c r="C1471" s="109"/>
      <c r="D1471" s="109"/>
      <c r="E1471" s="110" t="s">
        <v>230</v>
      </c>
      <c r="F1471" s="109"/>
      <c r="G1471" s="111">
        <v>8266</v>
      </c>
      <c r="H1471" s="112">
        <v>0</v>
      </c>
      <c r="I1471" s="112">
        <v>0</v>
      </c>
      <c r="J1471" s="112">
        <v>0</v>
      </c>
      <c r="K1471" s="112">
        <v>0</v>
      </c>
      <c r="L1471" s="112">
        <v>0</v>
      </c>
      <c r="M1471" s="112">
        <v>0</v>
      </c>
      <c r="N1471" s="112">
        <v>0</v>
      </c>
      <c r="O1471" s="112">
        <v>8266</v>
      </c>
    </row>
    <row r="1472" ht="13.5" customHeight="1" spans="1:15">
      <c r="A1472" s="110" t="s">
        <v>205</v>
      </c>
      <c r="B1472" s="110" t="s">
        <v>229</v>
      </c>
      <c r="C1472" s="110" t="s">
        <v>231</v>
      </c>
      <c r="D1472" s="109"/>
      <c r="E1472" s="110" t="s">
        <v>42</v>
      </c>
      <c r="F1472" s="110" t="s">
        <v>1363</v>
      </c>
      <c r="G1472" s="111">
        <v>8266</v>
      </c>
      <c r="H1472" s="112">
        <v>0</v>
      </c>
      <c r="I1472" s="112">
        <v>0</v>
      </c>
      <c r="J1472" s="112">
        <v>0</v>
      </c>
      <c r="K1472" s="112">
        <v>0</v>
      </c>
      <c r="L1472" s="112">
        <v>0</v>
      </c>
      <c r="M1472" s="112">
        <v>0</v>
      </c>
      <c r="N1472" s="112">
        <v>0</v>
      </c>
      <c r="O1472" s="112">
        <v>8266</v>
      </c>
    </row>
    <row r="1473" ht="13.5" customHeight="1" spans="1:15">
      <c r="A1473" s="110" t="s">
        <v>294</v>
      </c>
      <c r="B1473" s="109"/>
      <c r="C1473" s="109"/>
      <c r="D1473" s="109"/>
      <c r="E1473" s="110" t="s">
        <v>295</v>
      </c>
      <c r="F1473" s="109"/>
      <c r="G1473" s="111">
        <v>208163</v>
      </c>
      <c r="H1473" s="112">
        <v>76368</v>
      </c>
      <c r="I1473" s="112">
        <v>115716</v>
      </c>
      <c r="J1473" s="112">
        <v>16007</v>
      </c>
      <c r="K1473" s="112">
        <v>0</v>
      </c>
      <c r="L1473" s="112">
        <v>0</v>
      </c>
      <c r="M1473" s="112">
        <v>0</v>
      </c>
      <c r="N1473" s="112">
        <v>0</v>
      </c>
      <c r="O1473" s="112">
        <v>72</v>
      </c>
    </row>
    <row r="1474" ht="13.5" customHeight="1" spans="1:15">
      <c r="A1474" s="109"/>
      <c r="B1474" s="110" t="s">
        <v>300</v>
      </c>
      <c r="C1474" s="109"/>
      <c r="D1474" s="109"/>
      <c r="E1474" s="110" t="s">
        <v>301</v>
      </c>
      <c r="F1474" s="109"/>
      <c r="G1474" s="111">
        <v>208163</v>
      </c>
      <c r="H1474" s="112">
        <v>76368</v>
      </c>
      <c r="I1474" s="112">
        <v>115716</v>
      </c>
      <c r="J1474" s="112">
        <v>16007</v>
      </c>
      <c r="K1474" s="112">
        <v>0</v>
      </c>
      <c r="L1474" s="112">
        <v>0</v>
      </c>
      <c r="M1474" s="112">
        <v>0</v>
      </c>
      <c r="N1474" s="112">
        <v>0</v>
      </c>
      <c r="O1474" s="112">
        <v>72</v>
      </c>
    </row>
    <row r="1475" ht="13.5" customHeight="1" spans="1:15">
      <c r="A1475" s="110" t="s">
        <v>294</v>
      </c>
      <c r="B1475" s="110" t="s">
        <v>300</v>
      </c>
      <c r="C1475" s="110" t="s">
        <v>302</v>
      </c>
      <c r="D1475" s="109"/>
      <c r="E1475" s="110" t="s">
        <v>303</v>
      </c>
      <c r="F1475" s="110" t="s">
        <v>1332</v>
      </c>
      <c r="G1475" s="111">
        <v>208163</v>
      </c>
      <c r="H1475" s="112">
        <v>76368</v>
      </c>
      <c r="I1475" s="112">
        <v>115716</v>
      </c>
      <c r="J1475" s="112">
        <v>16007</v>
      </c>
      <c r="K1475" s="112">
        <v>0</v>
      </c>
      <c r="L1475" s="112">
        <v>0</v>
      </c>
      <c r="M1475" s="112">
        <v>0</v>
      </c>
      <c r="N1475" s="112">
        <v>0</v>
      </c>
      <c r="O1475" s="112">
        <v>72</v>
      </c>
    </row>
    <row r="1476" ht="13.5" customHeight="1" spans="1:15">
      <c r="A1476" s="110" t="s">
        <v>344</v>
      </c>
      <c r="B1476" s="109"/>
      <c r="C1476" s="109"/>
      <c r="D1476" s="109"/>
      <c r="E1476" s="110" t="s">
        <v>345</v>
      </c>
      <c r="F1476" s="109"/>
      <c r="G1476" s="111">
        <v>930096.46</v>
      </c>
      <c r="H1476" s="112">
        <v>0</v>
      </c>
      <c r="I1476" s="112">
        <v>0</v>
      </c>
      <c r="J1476" s="112">
        <v>0</v>
      </c>
      <c r="K1476" s="112">
        <v>930096.46</v>
      </c>
      <c r="L1476" s="112">
        <v>0</v>
      </c>
      <c r="M1476" s="112">
        <v>0</v>
      </c>
      <c r="N1476" s="112">
        <v>0</v>
      </c>
      <c r="O1476" s="112">
        <v>0</v>
      </c>
    </row>
    <row r="1477" ht="13.5" customHeight="1" spans="1:15">
      <c r="A1477" s="109"/>
      <c r="B1477" s="110" t="s">
        <v>372</v>
      </c>
      <c r="C1477" s="109"/>
      <c r="D1477" s="109"/>
      <c r="E1477" s="110" t="s">
        <v>373</v>
      </c>
      <c r="F1477" s="109"/>
      <c r="G1477" s="111">
        <v>913920.44</v>
      </c>
      <c r="H1477" s="112">
        <v>0</v>
      </c>
      <c r="I1477" s="112">
        <v>0</v>
      </c>
      <c r="J1477" s="112">
        <v>0</v>
      </c>
      <c r="K1477" s="112">
        <v>913920.44</v>
      </c>
      <c r="L1477" s="112">
        <v>0</v>
      </c>
      <c r="M1477" s="112">
        <v>0</v>
      </c>
      <c r="N1477" s="112">
        <v>0</v>
      </c>
      <c r="O1477" s="112">
        <v>0</v>
      </c>
    </row>
    <row r="1478" ht="13.5" customHeight="1" spans="1:15">
      <c r="A1478" s="110" t="s">
        <v>344</v>
      </c>
      <c r="B1478" s="110" t="s">
        <v>372</v>
      </c>
      <c r="C1478" s="110" t="s">
        <v>386</v>
      </c>
      <c r="D1478" s="109"/>
      <c r="E1478" s="110" t="s">
        <v>387</v>
      </c>
      <c r="F1478" s="110" t="s">
        <v>1415</v>
      </c>
      <c r="G1478" s="111">
        <v>877535</v>
      </c>
      <c r="H1478" s="112">
        <v>0</v>
      </c>
      <c r="I1478" s="112">
        <v>0</v>
      </c>
      <c r="J1478" s="112">
        <v>0</v>
      </c>
      <c r="K1478" s="112">
        <v>877535</v>
      </c>
      <c r="L1478" s="112">
        <v>0</v>
      </c>
      <c r="M1478" s="112">
        <v>0</v>
      </c>
      <c r="N1478" s="112">
        <v>0</v>
      </c>
      <c r="O1478" s="112">
        <v>0</v>
      </c>
    </row>
    <row r="1479" ht="13.5" customHeight="1" spans="1:15">
      <c r="A1479" s="110" t="s">
        <v>344</v>
      </c>
      <c r="B1479" s="110" t="s">
        <v>372</v>
      </c>
      <c r="C1479" s="110" t="s">
        <v>386</v>
      </c>
      <c r="D1479" s="109"/>
      <c r="E1479" s="110" t="s">
        <v>387</v>
      </c>
      <c r="F1479" s="110" t="s">
        <v>1364</v>
      </c>
      <c r="G1479" s="111">
        <v>36385.44</v>
      </c>
      <c r="H1479" s="112">
        <v>0</v>
      </c>
      <c r="I1479" s="112">
        <v>0</v>
      </c>
      <c r="J1479" s="112">
        <v>0</v>
      </c>
      <c r="K1479" s="112">
        <v>36385.44</v>
      </c>
      <c r="L1479" s="112">
        <v>0</v>
      </c>
      <c r="M1479" s="112">
        <v>0</v>
      </c>
      <c r="N1479" s="112">
        <v>0</v>
      </c>
      <c r="O1479" s="112">
        <v>0</v>
      </c>
    </row>
    <row r="1480" ht="13.5" customHeight="1" spans="1:15">
      <c r="A1480" s="109"/>
      <c r="B1480" s="110" t="s">
        <v>494</v>
      </c>
      <c r="C1480" s="109"/>
      <c r="D1480" s="109"/>
      <c r="E1480" s="110" t="s">
        <v>495</v>
      </c>
      <c r="F1480" s="109"/>
      <c r="G1480" s="111">
        <v>16176.02</v>
      </c>
      <c r="H1480" s="112">
        <v>0</v>
      </c>
      <c r="I1480" s="112">
        <v>0</v>
      </c>
      <c r="J1480" s="112">
        <v>0</v>
      </c>
      <c r="K1480" s="112">
        <v>16176.02</v>
      </c>
      <c r="L1480" s="112">
        <v>0</v>
      </c>
      <c r="M1480" s="112">
        <v>0</v>
      </c>
      <c r="N1480" s="112">
        <v>0</v>
      </c>
      <c r="O1480" s="112">
        <v>0</v>
      </c>
    </row>
    <row r="1481" ht="13.5" customHeight="1" spans="1:15">
      <c r="A1481" s="110" t="s">
        <v>344</v>
      </c>
      <c r="B1481" s="110" t="s">
        <v>494</v>
      </c>
      <c r="C1481" s="110" t="s">
        <v>496</v>
      </c>
      <c r="D1481" s="109"/>
      <c r="E1481" s="110" t="s">
        <v>497</v>
      </c>
      <c r="F1481" s="110" t="s">
        <v>1287</v>
      </c>
      <c r="G1481" s="111">
        <v>7596.12</v>
      </c>
      <c r="H1481" s="112">
        <v>0</v>
      </c>
      <c r="I1481" s="112">
        <v>0</v>
      </c>
      <c r="J1481" s="112">
        <v>0</v>
      </c>
      <c r="K1481" s="112">
        <v>7596.12</v>
      </c>
      <c r="L1481" s="112">
        <v>0</v>
      </c>
      <c r="M1481" s="112">
        <v>0</v>
      </c>
      <c r="N1481" s="112">
        <v>0</v>
      </c>
      <c r="O1481" s="112">
        <v>0</v>
      </c>
    </row>
    <row r="1482" ht="13.5" customHeight="1" spans="1:15">
      <c r="A1482" s="110" t="s">
        <v>344</v>
      </c>
      <c r="B1482" s="110" t="s">
        <v>494</v>
      </c>
      <c r="C1482" s="110" t="s">
        <v>498</v>
      </c>
      <c r="D1482" s="109"/>
      <c r="E1482" s="110" t="s">
        <v>371</v>
      </c>
      <c r="F1482" s="110" t="s">
        <v>1288</v>
      </c>
      <c r="G1482" s="111">
        <v>8579.9</v>
      </c>
      <c r="H1482" s="112">
        <v>0</v>
      </c>
      <c r="I1482" s="112">
        <v>0</v>
      </c>
      <c r="J1482" s="112">
        <v>0</v>
      </c>
      <c r="K1482" s="112">
        <v>8579.9</v>
      </c>
      <c r="L1482" s="112">
        <v>0</v>
      </c>
      <c r="M1482" s="112">
        <v>0</v>
      </c>
      <c r="N1482" s="112">
        <v>0</v>
      </c>
      <c r="O1482" s="112">
        <v>0</v>
      </c>
    </row>
    <row r="1483" ht="13.5" customHeight="1" spans="1:15">
      <c r="A1483" s="110" t="s">
        <v>506</v>
      </c>
      <c r="B1483" s="109"/>
      <c r="C1483" s="109"/>
      <c r="D1483" s="109"/>
      <c r="E1483" s="110" t="s">
        <v>507</v>
      </c>
      <c r="F1483" s="109"/>
      <c r="G1483" s="111">
        <v>16995</v>
      </c>
      <c r="H1483" s="112">
        <v>0</v>
      </c>
      <c r="I1483" s="112">
        <v>0</v>
      </c>
      <c r="J1483" s="112">
        <v>0</v>
      </c>
      <c r="K1483" s="112">
        <v>16995</v>
      </c>
      <c r="L1483" s="112">
        <v>0</v>
      </c>
      <c r="M1483" s="112">
        <v>0</v>
      </c>
      <c r="N1483" s="112">
        <v>0</v>
      </c>
      <c r="O1483" s="112">
        <v>0</v>
      </c>
    </row>
    <row r="1484" ht="13.5" customHeight="1" spans="1:15">
      <c r="A1484" s="109"/>
      <c r="B1484" s="110" t="s">
        <v>552</v>
      </c>
      <c r="C1484" s="109"/>
      <c r="D1484" s="109"/>
      <c r="E1484" s="110" t="s">
        <v>553</v>
      </c>
      <c r="F1484" s="109"/>
      <c r="G1484" s="111">
        <v>16995</v>
      </c>
      <c r="H1484" s="112">
        <v>0</v>
      </c>
      <c r="I1484" s="112">
        <v>0</v>
      </c>
      <c r="J1484" s="112">
        <v>0</v>
      </c>
      <c r="K1484" s="112">
        <v>16995</v>
      </c>
      <c r="L1484" s="112">
        <v>0</v>
      </c>
      <c r="M1484" s="112">
        <v>0</v>
      </c>
      <c r="N1484" s="112">
        <v>0</v>
      </c>
      <c r="O1484" s="112">
        <v>0</v>
      </c>
    </row>
    <row r="1485" ht="13.5" customHeight="1" spans="1:15">
      <c r="A1485" s="110" t="s">
        <v>506</v>
      </c>
      <c r="B1485" s="110" t="s">
        <v>552</v>
      </c>
      <c r="C1485" s="110" t="s">
        <v>560</v>
      </c>
      <c r="D1485" s="109"/>
      <c r="E1485" s="110" t="s">
        <v>561</v>
      </c>
      <c r="F1485" s="110" t="s">
        <v>1365</v>
      </c>
      <c r="G1485" s="111">
        <v>16995</v>
      </c>
      <c r="H1485" s="112">
        <v>0</v>
      </c>
      <c r="I1485" s="112">
        <v>0</v>
      </c>
      <c r="J1485" s="112">
        <v>0</v>
      </c>
      <c r="K1485" s="112">
        <v>16995</v>
      </c>
      <c r="L1485" s="112">
        <v>0</v>
      </c>
      <c r="M1485" s="112">
        <v>0</v>
      </c>
      <c r="N1485" s="112">
        <v>0</v>
      </c>
      <c r="O1485" s="112">
        <v>0</v>
      </c>
    </row>
    <row r="1486" ht="13.5" customHeight="1" spans="1:15">
      <c r="A1486" s="110" t="s">
        <v>585</v>
      </c>
      <c r="B1486" s="109"/>
      <c r="C1486" s="109"/>
      <c r="D1486" s="109"/>
      <c r="E1486" s="110" t="s">
        <v>586</v>
      </c>
      <c r="F1486" s="109"/>
      <c r="G1486" s="111">
        <v>430384</v>
      </c>
      <c r="H1486" s="112">
        <v>0</v>
      </c>
      <c r="I1486" s="112">
        <v>0</v>
      </c>
      <c r="J1486" s="112">
        <v>0</v>
      </c>
      <c r="K1486" s="112">
        <v>0</v>
      </c>
      <c r="L1486" s="112">
        <v>0</v>
      </c>
      <c r="M1486" s="112">
        <v>0</v>
      </c>
      <c r="N1486" s="112">
        <v>0</v>
      </c>
      <c r="O1486" s="112">
        <v>430384</v>
      </c>
    </row>
    <row r="1487" ht="13.5" customHeight="1" spans="1:15">
      <c r="A1487" s="109"/>
      <c r="B1487" s="110" t="s">
        <v>596</v>
      </c>
      <c r="C1487" s="109"/>
      <c r="D1487" s="109"/>
      <c r="E1487" s="110" t="s">
        <v>597</v>
      </c>
      <c r="F1487" s="109"/>
      <c r="G1487" s="111">
        <v>166320</v>
      </c>
      <c r="H1487" s="112">
        <v>0</v>
      </c>
      <c r="I1487" s="112">
        <v>0</v>
      </c>
      <c r="J1487" s="112">
        <v>0</v>
      </c>
      <c r="K1487" s="112">
        <v>0</v>
      </c>
      <c r="L1487" s="112">
        <v>0</v>
      </c>
      <c r="M1487" s="112">
        <v>0</v>
      </c>
      <c r="N1487" s="112">
        <v>0</v>
      </c>
      <c r="O1487" s="112">
        <v>166320</v>
      </c>
    </row>
    <row r="1488" ht="13.5" customHeight="1" spans="1:15">
      <c r="A1488" s="110" t="s">
        <v>585</v>
      </c>
      <c r="B1488" s="110" t="s">
        <v>596</v>
      </c>
      <c r="C1488" s="110" t="s">
        <v>600</v>
      </c>
      <c r="D1488" s="109"/>
      <c r="E1488" s="110" t="s">
        <v>601</v>
      </c>
      <c r="F1488" s="110" t="s">
        <v>1290</v>
      </c>
      <c r="G1488" s="111">
        <v>166320</v>
      </c>
      <c r="H1488" s="112">
        <v>0</v>
      </c>
      <c r="I1488" s="112">
        <v>0</v>
      </c>
      <c r="J1488" s="112">
        <v>0</v>
      </c>
      <c r="K1488" s="112">
        <v>0</v>
      </c>
      <c r="L1488" s="112">
        <v>0</v>
      </c>
      <c r="M1488" s="112">
        <v>0</v>
      </c>
      <c r="N1488" s="112">
        <v>0</v>
      </c>
      <c r="O1488" s="112">
        <v>166320</v>
      </c>
    </row>
    <row r="1489" ht="13.5" customHeight="1" spans="1:15">
      <c r="A1489" s="109"/>
      <c r="B1489" s="110" t="s">
        <v>609</v>
      </c>
      <c r="C1489" s="109"/>
      <c r="D1489" s="109"/>
      <c r="E1489" s="110" t="s">
        <v>610</v>
      </c>
      <c r="F1489" s="109"/>
      <c r="G1489" s="111">
        <v>264064</v>
      </c>
      <c r="H1489" s="112">
        <v>0</v>
      </c>
      <c r="I1489" s="112">
        <v>0</v>
      </c>
      <c r="J1489" s="112">
        <v>0</v>
      </c>
      <c r="K1489" s="112">
        <v>0</v>
      </c>
      <c r="L1489" s="112">
        <v>0</v>
      </c>
      <c r="M1489" s="112">
        <v>0</v>
      </c>
      <c r="N1489" s="112">
        <v>0</v>
      </c>
      <c r="O1489" s="112">
        <v>264064</v>
      </c>
    </row>
    <row r="1490" ht="13.5" customHeight="1" spans="1:15">
      <c r="A1490" s="110" t="s">
        <v>585</v>
      </c>
      <c r="B1490" s="110" t="s">
        <v>609</v>
      </c>
      <c r="C1490" s="110" t="s">
        <v>611</v>
      </c>
      <c r="D1490" s="109"/>
      <c r="E1490" s="110" t="s">
        <v>610</v>
      </c>
      <c r="F1490" s="110" t="s">
        <v>1360</v>
      </c>
      <c r="G1490" s="111">
        <v>2000</v>
      </c>
      <c r="H1490" s="112">
        <v>0</v>
      </c>
      <c r="I1490" s="112">
        <v>0</v>
      </c>
      <c r="J1490" s="112">
        <v>0</v>
      </c>
      <c r="K1490" s="112">
        <v>0</v>
      </c>
      <c r="L1490" s="112">
        <v>0</v>
      </c>
      <c r="M1490" s="112">
        <v>0</v>
      </c>
      <c r="N1490" s="112">
        <v>0</v>
      </c>
      <c r="O1490" s="112">
        <v>2000</v>
      </c>
    </row>
    <row r="1491" ht="13.5" customHeight="1" spans="1:15">
      <c r="A1491" s="110" t="s">
        <v>585</v>
      </c>
      <c r="B1491" s="110" t="s">
        <v>609</v>
      </c>
      <c r="C1491" s="110" t="s">
        <v>611</v>
      </c>
      <c r="D1491" s="109"/>
      <c r="E1491" s="110" t="s">
        <v>610</v>
      </c>
      <c r="F1491" s="110" t="s">
        <v>1361</v>
      </c>
      <c r="G1491" s="111">
        <v>2000</v>
      </c>
      <c r="H1491" s="112">
        <v>0</v>
      </c>
      <c r="I1491" s="112">
        <v>0</v>
      </c>
      <c r="J1491" s="112">
        <v>0</v>
      </c>
      <c r="K1491" s="112">
        <v>0</v>
      </c>
      <c r="L1491" s="112">
        <v>0</v>
      </c>
      <c r="M1491" s="112">
        <v>0</v>
      </c>
      <c r="N1491" s="112">
        <v>0</v>
      </c>
      <c r="O1491" s="112">
        <v>2000</v>
      </c>
    </row>
    <row r="1492" ht="13.5" customHeight="1" spans="1:15">
      <c r="A1492" s="110" t="s">
        <v>585</v>
      </c>
      <c r="B1492" s="110" t="s">
        <v>609</v>
      </c>
      <c r="C1492" s="110" t="s">
        <v>611</v>
      </c>
      <c r="D1492" s="109"/>
      <c r="E1492" s="110" t="s">
        <v>610</v>
      </c>
      <c r="F1492" s="110" t="s">
        <v>1362</v>
      </c>
      <c r="G1492" s="111">
        <v>260064</v>
      </c>
      <c r="H1492" s="112">
        <v>0</v>
      </c>
      <c r="I1492" s="112">
        <v>0</v>
      </c>
      <c r="J1492" s="112">
        <v>0</v>
      </c>
      <c r="K1492" s="112">
        <v>0</v>
      </c>
      <c r="L1492" s="112">
        <v>0</v>
      </c>
      <c r="M1492" s="112">
        <v>0</v>
      </c>
      <c r="N1492" s="112">
        <v>0</v>
      </c>
      <c r="O1492" s="112">
        <v>260064</v>
      </c>
    </row>
    <row r="1493" ht="13.5" customHeight="1" spans="1:15">
      <c r="A1493" s="110" t="s">
        <v>612</v>
      </c>
      <c r="B1493" s="109"/>
      <c r="C1493" s="109"/>
      <c r="D1493" s="109"/>
      <c r="E1493" s="110" t="s">
        <v>613</v>
      </c>
      <c r="F1493" s="109"/>
      <c r="G1493" s="111">
        <v>1421693</v>
      </c>
      <c r="H1493" s="112">
        <v>251184</v>
      </c>
      <c r="I1493" s="112">
        <v>393816</v>
      </c>
      <c r="J1493" s="112">
        <v>0</v>
      </c>
      <c r="K1493" s="112">
        <v>0</v>
      </c>
      <c r="L1493" s="112">
        <v>0</v>
      </c>
      <c r="M1493" s="112">
        <v>0</v>
      </c>
      <c r="N1493" s="112">
        <v>16584</v>
      </c>
      <c r="O1493" s="112">
        <v>760109</v>
      </c>
    </row>
    <row r="1494" ht="13.5" customHeight="1" spans="1:15">
      <c r="A1494" s="109"/>
      <c r="B1494" s="110" t="s">
        <v>614</v>
      </c>
      <c r="C1494" s="109"/>
      <c r="D1494" s="109"/>
      <c r="E1494" s="110" t="s">
        <v>615</v>
      </c>
      <c r="F1494" s="109"/>
      <c r="G1494" s="111">
        <v>578424</v>
      </c>
      <c r="H1494" s="112">
        <v>220116</v>
      </c>
      <c r="I1494" s="112">
        <v>343548</v>
      </c>
      <c r="J1494" s="112">
        <v>0</v>
      </c>
      <c r="K1494" s="112">
        <v>0</v>
      </c>
      <c r="L1494" s="112">
        <v>0</v>
      </c>
      <c r="M1494" s="112">
        <v>0</v>
      </c>
      <c r="N1494" s="112">
        <v>14544</v>
      </c>
      <c r="O1494" s="112">
        <v>216</v>
      </c>
    </row>
    <row r="1495" ht="13.5" customHeight="1" spans="1:15">
      <c r="A1495" s="110" t="s">
        <v>612</v>
      </c>
      <c r="B1495" s="110" t="s">
        <v>614</v>
      </c>
      <c r="C1495" s="110" t="s">
        <v>617</v>
      </c>
      <c r="D1495" s="109"/>
      <c r="E1495" s="110" t="s">
        <v>618</v>
      </c>
      <c r="F1495" s="110" t="s">
        <v>1336</v>
      </c>
      <c r="G1495" s="111">
        <v>578424</v>
      </c>
      <c r="H1495" s="112">
        <v>220116</v>
      </c>
      <c r="I1495" s="112">
        <v>343548</v>
      </c>
      <c r="J1495" s="112">
        <v>0</v>
      </c>
      <c r="K1495" s="112">
        <v>0</v>
      </c>
      <c r="L1495" s="112">
        <v>0</v>
      </c>
      <c r="M1495" s="112">
        <v>0</v>
      </c>
      <c r="N1495" s="112">
        <v>14544</v>
      </c>
      <c r="O1495" s="112">
        <v>216</v>
      </c>
    </row>
    <row r="1496" ht="13.5" customHeight="1" spans="1:15">
      <c r="A1496" s="109"/>
      <c r="B1496" s="110" t="s">
        <v>646</v>
      </c>
      <c r="C1496" s="109"/>
      <c r="D1496" s="109"/>
      <c r="E1496" s="110" t="s">
        <v>647</v>
      </c>
      <c r="F1496" s="109"/>
      <c r="G1496" s="111">
        <v>83412</v>
      </c>
      <c r="H1496" s="112">
        <v>31068</v>
      </c>
      <c r="I1496" s="112">
        <v>50268</v>
      </c>
      <c r="J1496" s="112">
        <v>0</v>
      </c>
      <c r="K1496" s="112">
        <v>0</v>
      </c>
      <c r="L1496" s="112">
        <v>0</v>
      </c>
      <c r="M1496" s="112">
        <v>0</v>
      </c>
      <c r="N1496" s="112">
        <v>2040</v>
      </c>
      <c r="O1496" s="112">
        <v>36</v>
      </c>
    </row>
    <row r="1497" ht="13.5" customHeight="1" spans="1:15">
      <c r="A1497" s="110" t="s">
        <v>612</v>
      </c>
      <c r="B1497" s="110" t="s">
        <v>646</v>
      </c>
      <c r="C1497" s="110" t="s">
        <v>653</v>
      </c>
      <c r="D1497" s="109"/>
      <c r="E1497" s="110" t="s">
        <v>654</v>
      </c>
      <c r="F1497" s="110" t="s">
        <v>1341</v>
      </c>
      <c r="G1497" s="111">
        <v>83412</v>
      </c>
      <c r="H1497" s="112">
        <v>31068</v>
      </c>
      <c r="I1497" s="112">
        <v>50268</v>
      </c>
      <c r="J1497" s="112">
        <v>0</v>
      </c>
      <c r="K1497" s="112">
        <v>0</v>
      </c>
      <c r="L1497" s="112">
        <v>0</v>
      </c>
      <c r="M1497" s="112">
        <v>0</v>
      </c>
      <c r="N1497" s="112">
        <v>2040</v>
      </c>
      <c r="O1497" s="112">
        <v>36</v>
      </c>
    </row>
    <row r="1498" ht="13.5" customHeight="1" spans="1:15">
      <c r="A1498" s="109"/>
      <c r="B1498" s="110" t="s">
        <v>670</v>
      </c>
      <c r="C1498" s="109"/>
      <c r="D1498" s="109"/>
      <c r="E1498" s="110" t="s">
        <v>671</v>
      </c>
      <c r="F1498" s="109"/>
      <c r="G1498" s="111">
        <v>759857</v>
      </c>
      <c r="H1498" s="112">
        <v>0</v>
      </c>
      <c r="I1498" s="112">
        <v>0</v>
      </c>
      <c r="J1498" s="112">
        <v>0</v>
      </c>
      <c r="K1498" s="112">
        <v>0</v>
      </c>
      <c r="L1498" s="112">
        <v>0</v>
      </c>
      <c r="M1498" s="112">
        <v>0</v>
      </c>
      <c r="N1498" s="112">
        <v>0</v>
      </c>
      <c r="O1498" s="112">
        <v>759857</v>
      </c>
    </row>
    <row r="1499" ht="13.5" customHeight="1" spans="1:15">
      <c r="A1499" s="110" t="s">
        <v>612</v>
      </c>
      <c r="B1499" s="110" t="s">
        <v>670</v>
      </c>
      <c r="C1499" s="110" t="s">
        <v>672</v>
      </c>
      <c r="D1499" s="109"/>
      <c r="E1499" s="110" t="s">
        <v>673</v>
      </c>
      <c r="F1499" s="110" t="s">
        <v>1416</v>
      </c>
      <c r="G1499" s="111">
        <v>620857</v>
      </c>
      <c r="H1499" s="112">
        <v>0</v>
      </c>
      <c r="I1499" s="112">
        <v>0</v>
      </c>
      <c r="J1499" s="112">
        <v>0</v>
      </c>
      <c r="K1499" s="112">
        <v>0</v>
      </c>
      <c r="L1499" s="112">
        <v>0</v>
      </c>
      <c r="M1499" s="112">
        <v>0</v>
      </c>
      <c r="N1499" s="112">
        <v>0</v>
      </c>
      <c r="O1499" s="112">
        <v>620857</v>
      </c>
    </row>
    <row r="1500" ht="13.5" customHeight="1" spans="1:15">
      <c r="A1500" s="110" t="s">
        <v>612</v>
      </c>
      <c r="B1500" s="110" t="s">
        <v>670</v>
      </c>
      <c r="C1500" s="110" t="s">
        <v>672</v>
      </c>
      <c r="D1500" s="109"/>
      <c r="E1500" s="110" t="s">
        <v>673</v>
      </c>
      <c r="F1500" s="110" t="s">
        <v>1375</v>
      </c>
      <c r="G1500" s="111">
        <v>18000</v>
      </c>
      <c r="H1500" s="112">
        <v>0</v>
      </c>
      <c r="I1500" s="112">
        <v>0</v>
      </c>
      <c r="J1500" s="112">
        <v>0</v>
      </c>
      <c r="K1500" s="112">
        <v>0</v>
      </c>
      <c r="L1500" s="112">
        <v>0</v>
      </c>
      <c r="M1500" s="112">
        <v>0</v>
      </c>
      <c r="N1500" s="112">
        <v>0</v>
      </c>
      <c r="O1500" s="112">
        <v>18000</v>
      </c>
    </row>
    <row r="1501" ht="13.5" customHeight="1" spans="1:15">
      <c r="A1501" s="110" t="s">
        <v>612</v>
      </c>
      <c r="B1501" s="110" t="s">
        <v>670</v>
      </c>
      <c r="C1501" s="110" t="s">
        <v>672</v>
      </c>
      <c r="D1501" s="109"/>
      <c r="E1501" s="110" t="s">
        <v>673</v>
      </c>
      <c r="F1501" s="110" t="s">
        <v>1417</v>
      </c>
      <c r="G1501" s="111">
        <v>16000</v>
      </c>
      <c r="H1501" s="112">
        <v>0</v>
      </c>
      <c r="I1501" s="112">
        <v>0</v>
      </c>
      <c r="J1501" s="112">
        <v>0</v>
      </c>
      <c r="K1501" s="112">
        <v>0</v>
      </c>
      <c r="L1501" s="112">
        <v>0</v>
      </c>
      <c r="M1501" s="112">
        <v>0</v>
      </c>
      <c r="N1501" s="112">
        <v>0</v>
      </c>
      <c r="O1501" s="112">
        <v>16000</v>
      </c>
    </row>
    <row r="1502" ht="13.5" customHeight="1" spans="1:15">
      <c r="A1502" s="110" t="s">
        <v>612</v>
      </c>
      <c r="B1502" s="110" t="s">
        <v>670</v>
      </c>
      <c r="C1502" s="110" t="s">
        <v>672</v>
      </c>
      <c r="D1502" s="109"/>
      <c r="E1502" s="110" t="s">
        <v>673</v>
      </c>
      <c r="F1502" s="110" t="s">
        <v>1418</v>
      </c>
      <c r="G1502" s="111">
        <v>105000</v>
      </c>
      <c r="H1502" s="112">
        <v>0</v>
      </c>
      <c r="I1502" s="112">
        <v>0</v>
      </c>
      <c r="J1502" s="112">
        <v>0</v>
      </c>
      <c r="K1502" s="112">
        <v>0</v>
      </c>
      <c r="L1502" s="112">
        <v>0</v>
      </c>
      <c r="M1502" s="112">
        <v>0</v>
      </c>
      <c r="N1502" s="112">
        <v>0</v>
      </c>
      <c r="O1502" s="112">
        <v>105000</v>
      </c>
    </row>
    <row r="1503" ht="13.5" customHeight="1" spans="1:15">
      <c r="A1503" s="109"/>
      <c r="B1503" s="109"/>
      <c r="C1503" s="109"/>
      <c r="D1503" s="110" t="s">
        <v>1077</v>
      </c>
      <c r="E1503" s="110" t="s">
        <v>1078</v>
      </c>
      <c r="F1503" s="109"/>
      <c r="G1503" s="111">
        <v>3753702.12</v>
      </c>
      <c r="H1503" s="112">
        <v>892488</v>
      </c>
      <c r="I1503" s="112">
        <v>1450272</v>
      </c>
      <c r="J1503" s="112">
        <v>135095</v>
      </c>
      <c r="K1503" s="112">
        <v>429858.12</v>
      </c>
      <c r="L1503" s="112">
        <v>0</v>
      </c>
      <c r="M1503" s="112">
        <v>0</v>
      </c>
      <c r="N1503" s="112">
        <v>69816</v>
      </c>
      <c r="O1503" s="112">
        <v>776173</v>
      </c>
    </row>
    <row r="1504" ht="13.5" customHeight="1" spans="1:15">
      <c r="A1504" s="109"/>
      <c r="B1504" s="109"/>
      <c r="C1504" s="109"/>
      <c r="D1504" s="110" t="s">
        <v>1079</v>
      </c>
      <c r="E1504" s="110" t="s">
        <v>47</v>
      </c>
      <c r="F1504" s="109"/>
      <c r="G1504" s="111">
        <v>3753702.12</v>
      </c>
      <c r="H1504" s="112">
        <v>892488</v>
      </c>
      <c r="I1504" s="112">
        <v>1450272</v>
      </c>
      <c r="J1504" s="112">
        <v>135095</v>
      </c>
      <c r="K1504" s="112">
        <v>429858.12</v>
      </c>
      <c r="L1504" s="112">
        <v>0</v>
      </c>
      <c r="M1504" s="112">
        <v>0</v>
      </c>
      <c r="N1504" s="112">
        <v>69816</v>
      </c>
      <c r="O1504" s="112">
        <v>776173</v>
      </c>
    </row>
    <row r="1505" ht="13.5" customHeight="1" spans="1:15">
      <c r="A1505" s="110" t="s">
        <v>37</v>
      </c>
      <c r="B1505" s="109"/>
      <c r="C1505" s="109"/>
      <c r="D1505" s="109"/>
      <c r="E1505" s="110" t="s">
        <v>38</v>
      </c>
      <c r="F1505" s="109"/>
      <c r="G1505" s="111">
        <v>2573278.2</v>
      </c>
      <c r="H1505" s="112">
        <v>646440</v>
      </c>
      <c r="I1505" s="112">
        <v>1096776</v>
      </c>
      <c r="J1505" s="112">
        <v>127097</v>
      </c>
      <c r="K1505" s="112">
        <v>270349.2</v>
      </c>
      <c r="L1505" s="112">
        <v>0</v>
      </c>
      <c r="M1505" s="112">
        <v>0</v>
      </c>
      <c r="N1505" s="112">
        <v>21036</v>
      </c>
      <c r="O1505" s="112">
        <v>411580</v>
      </c>
    </row>
    <row r="1506" ht="13.5" customHeight="1" spans="1:15">
      <c r="A1506" s="109"/>
      <c r="B1506" s="110" t="s">
        <v>74</v>
      </c>
      <c r="C1506" s="109"/>
      <c r="D1506" s="109"/>
      <c r="E1506" s="110" t="s">
        <v>75</v>
      </c>
      <c r="F1506" s="109"/>
      <c r="G1506" s="111">
        <v>2573278.2</v>
      </c>
      <c r="H1506" s="112">
        <v>646440</v>
      </c>
      <c r="I1506" s="112">
        <v>1096776</v>
      </c>
      <c r="J1506" s="112">
        <v>127097</v>
      </c>
      <c r="K1506" s="112">
        <v>270349.2</v>
      </c>
      <c r="L1506" s="112">
        <v>0</v>
      </c>
      <c r="M1506" s="112">
        <v>0</v>
      </c>
      <c r="N1506" s="112">
        <v>21036</v>
      </c>
      <c r="O1506" s="112">
        <v>411580</v>
      </c>
    </row>
    <row r="1507" ht="13.5" customHeight="1" spans="1:15">
      <c r="A1507" s="110" t="s">
        <v>37</v>
      </c>
      <c r="B1507" s="110" t="s">
        <v>74</v>
      </c>
      <c r="C1507" s="110" t="s">
        <v>76</v>
      </c>
      <c r="D1507" s="109"/>
      <c r="E1507" s="110" t="s">
        <v>42</v>
      </c>
      <c r="F1507" s="110" t="s">
        <v>1419</v>
      </c>
      <c r="G1507" s="111">
        <v>231864</v>
      </c>
      <c r="H1507" s="112">
        <v>0</v>
      </c>
      <c r="I1507" s="112">
        <v>0</v>
      </c>
      <c r="J1507" s="112">
        <v>0</v>
      </c>
      <c r="K1507" s="112">
        <v>231864</v>
      </c>
      <c r="L1507" s="112">
        <v>0</v>
      </c>
      <c r="M1507" s="112">
        <v>0</v>
      </c>
      <c r="N1507" s="112">
        <v>0</v>
      </c>
      <c r="O1507" s="112">
        <v>0</v>
      </c>
    </row>
    <row r="1508" ht="13.5" customHeight="1" spans="1:15">
      <c r="A1508" s="110" t="s">
        <v>37</v>
      </c>
      <c r="B1508" s="110" t="s">
        <v>74</v>
      </c>
      <c r="C1508" s="110" t="s">
        <v>76</v>
      </c>
      <c r="D1508" s="109"/>
      <c r="E1508" s="110" t="s">
        <v>42</v>
      </c>
      <c r="F1508" s="110" t="s">
        <v>1284</v>
      </c>
      <c r="G1508" s="111">
        <v>1980581</v>
      </c>
      <c r="H1508" s="112">
        <v>562032</v>
      </c>
      <c r="I1508" s="112">
        <v>963132</v>
      </c>
      <c r="J1508" s="112">
        <v>127097</v>
      </c>
      <c r="K1508" s="112">
        <v>0</v>
      </c>
      <c r="L1508" s="112">
        <v>0</v>
      </c>
      <c r="M1508" s="112">
        <v>0</v>
      </c>
      <c r="N1508" s="112">
        <v>0</v>
      </c>
      <c r="O1508" s="112">
        <v>328320</v>
      </c>
    </row>
    <row r="1509" ht="13.5" customHeight="1" spans="1:15">
      <c r="A1509" s="110" t="s">
        <v>37</v>
      </c>
      <c r="B1509" s="110" t="s">
        <v>74</v>
      </c>
      <c r="C1509" s="110" t="s">
        <v>76</v>
      </c>
      <c r="D1509" s="109"/>
      <c r="E1509" s="110" t="s">
        <v>42</v>
      </c>
      <c r="F1509" s="110" t="s">
        <v>1285</v>
      </c>
      <c r="G1509" s="111">
        <v>70261</v>
      </c>
      <c r="H1509" s="112">
        <v>0</v>
      </c>
      <c r="I1509" s="112">
        <v>0</v>
      </c>
      <c r="J1509" s="112">
        <v>0</v>
      </c>
      <c r="K1509" s="112">
        <v>0</v>
      </c>
      <c r="L1509" s="112">
        <v>0</v>
      </c>
      <c r="M1509" s="112">
        <v>0</v>
      </c>
      <c r="N1509" s="112">
        <v>0</v>
      </c>
      <c r="O1509" s="112">
        <v>70261</v>
      </c>
    </row>
    <row r="1510" ht="13.5" customHeight="1" spans="1:15">
      <c r="A1510" s="110" t="s">
        <v>37</v>
      </c>
      <c r="B1510" s="110" t="s">
        <v>74</v>
      </c>
      <c r="C1510" s="110" t="s">
        <v>82</v>
      </c>
      <c r="D1510" s="109"/>
      <c r="E1510" s="110" t="s">
        <v>83</v>
      </c>
      <c r="F1510" s="110" t="s">
        <v>1420</v>
      </c>
      <c r="G1510" s="111">
        <v>37447.2</v>
      </c>
      <c r="H1510" s="112">
        <v>0</v>
      </c>
      <c r="I1510" s="112">
        <v>0</v>
      </c>
      <c r="J1510" s="112">
        <v>0</v>
      </c>
      <c r="K1510" s="112">
        <v>37447.2</v>
      </c>
      <c r="L1510" s="112">
        <v>0</v>
      </c>
      <c r="M1510" s="112">
        <v>0</v>
      </c>
      <c r="N1510" s="112">
        <v>0</v>
      </c>
      <c r="O1510" s="112">
        <v>0</v>
      </c>
    </row>
    <row r="1511" ht="13.5" customHeight="1" spans="1:15">
      <c r="A1511" s="110" t="s">
        <v>37</v>
      </c>
      <c r="B1511" s="110" t="s">
        <v>74</v>
      </c>
      <c r="C1511" s="110" t="s">
        <v>82</v>
      </c>
      <c r="D1511" s="109"/>
      <c r="E1511" s="110" t="s">
        <v>83</v>
      </c>
      <c r="F1511" s="110" t="s">
        <v>1421</v>
      </c>
      <c r="G1511" s="111">
        <v>1038</v>
      </c>
      <c r="H1511" s="112">
        <v>0</v>
      </c>
      <c r="I1511" s="112">
        <v>0</v>
      </c>
      <c r="J1511" s="112">
        <v>0</v>
      </c>
      <c r="K1511" s="112">
        <v>1038</v>
      </c>
      <c r="L1511" s="112">
        <v>0</v>
      </c>
      <c r="M1511" s="112">
        <v>0</v>
      </c>
      <c r="N1511" s="112">
        <v>0</v>
      </c>
      <c r="O1511" s="112">
        <v>0</v>
      </c>
    </row>
    <row r="1512" ht="13.5" customHeight="1" spans="1:15">
      <c r="A1512" s="110" t="s">
        <v>37</v>
      </c>
      <c r="B1512" s="110" t="s">
        <v>74</v>
      </c>
      <c r="C1512" s="110" t="s">
        <v>82</v>
      </c>
      <c r="D1512" s="109"/>
      <c r="E1512" s="110" t="s">
        <v>83</v>
      </c>
      <c r="F1512" s="110" t="s">
        <v>1291</v>
      </c>
      <c r="G1512" s="111">
        <v>239088</v>
      </c>
      <c r="H1512" s="112">
        <v>84408</v>
      </c>
      <c r="I1512" s="112">
        <v>133644</v>
      </c>
      <c r="J1512" s="112">
        <v>0</v>
      </c>
      <c r="K1512" s="112">
        <v>0</v>
      </c>
      <c r="L1512" s="112">
        <v>0</v>
      </c>
      <c r="M1512" s="112">
        <v>0</v>
      </c>
      <c r="N1512" s="112">
        <v>21036</v>
      </c>
      <c r="O1512" s="112">
        <v>0</v>
      </c>
    </row>
    <row r="1513" ht="13.5" customHeight="1" spans="1:15">
      <c r="A1513" s="110" t="s">
        <v>37</v>
      </c>
      <c r="B1513" s="110" t="s">
        <v>74</v>
      </c>
      <c r="C1513" s="110" t="s">
        <v>82</v>
      </c>
      <c r="D1513" s="109"/>
      <c r="E1513" s="110" t="s">
        <v>83</v>
      </c>
      <c r="F1513" s="110" t="s">
        <v>1303</v>
      </c>
      <c r="G1513" s="111">
        <v>12999</v>
      </c>
      <c r="H1513" s="112">
        <v>0</v>
      </c>
      <c r="I1513" s="112">
        <v>0</v>
      </c>
      <c r="J1513" s="112">
        <v>0</v>
      </c>
      <c r="K1513" s="112">
        <v>0</v>
      </c>
      <c r="L1513" s="112">
        <v>0</v>
      </c>
      <c r="M1513" s="112">
        <v>0</v>
      </c>
      <c r="N1513" s="112">
        <v>0</v>
      </c>
      <c r="O1513" s="112">
        <v>12999</v>
      </c>
    </row>
    <row r="1514" ht="13.5" customHeight="1" spans="1:15">
      <c r="A1514" s="110" t="s">
        <v>205</v>
      </c>
      <c r="B1514" s="109"/>
      <c r="C1514" s="109"/>
      <c r="D1514" s="109"/>
      <c r="E1514" s="110" t="s">
        <v>206</v>
      </c>
      <c r="F1514" s="109"/>
      <c r="G1514" s="111">
        <v>119917.2</v>
      </c>
      <c r="H1514" s="112">
        <v>39576</v>
      </c>
      <c r="I1514" s="112">
        <v>56400</v>
      </c>
      <c r="J1514" s="112">
        <v>7998</v>
      </c>
      <c r="K1514" s="112">
        <v>15943.2</v>
      </c>
      <c r="L1514" s="112">
        <v>0</v>
      </c>
      <c r="M1514" s="112">
        <v>0</v>
      </c>
      <c r="N1514" s="112">
        <v>0</v>
      </c>
      <c r="O1514" s="112">
        <v>0</v>
      </c>
    </row>
    <row r="1515" ht="13.5" customHeight="1" spans="1:15">
      <c r="A1515" s="109"/>
      <c r="B1515" s="110" t="s">
        <v>229</v>
      </c>
      <c r="C1515" s="109"/>
      <c r="D1515" s="109"/>
      <c r="E1515" s="110" t="s">
        <v>230</v>
      </c>
      <c r="F1515" s="109"/>
      <c r="G1515" s="111">
        <v>119917.2</v>
      </c>
      <c r="H1515" s="112">
        <v>39576</v>
      </c>
      <c r="I1515" s="112">
        <v>56400</v>
      </c>
      <c r="J1515" s="112">
        <v>7998</v>
      </c>
      <c r="K1515" s="112">
        <v>15943.2</v>
      </c>
      <c r="L1515" s="112">
        <v>0</v>
      </c>
      <c r="M1515" s="112">
        <v>0</v>
      </c>
      <c r="N1515" s="112">
        <v>0</v>
      </c>
      <c r="O1515" s="112">
        <v>0</v>
      </c>
    </row>
    <row r="1516" ht="13.5" customHeight="1" spans="1:15">
      <c r="A1516" s="110" t="s">
        <v>205</v>
      </c>
      <c r="B1516" s="110" t="s">
        <v>229</v>
      </c>
      <c r="C1516" s="110" t="s">
        <v>235</v>
      </c>
      <c r="D1516" s="109"/>
      <c r="E1516" s="110" t="s">
        <v>236</v>
      </c>
      <c r="F1516" s="110" t="s">
        <v>1422</v>
      </c>
      <c r="G1516" s="111">
        <v>15943.2</v>
      </c>
      <c r="H1516" s="112">
        <v>0</v>
      </c>
      <c r="I1516" s="112">
        <v>0</v>
      </c>
      <c r="J1516" s="112">
        <v>0</v>
      </c>
      <c r="K1516" s="112">
        <v>15943.2</v>
      </c>
      <c r="L1516" s="112">
        <v>0</v>
      </c>
      <c r="M1516" s="112">
        <v>0</v>
      </c>
      <c r="N1516" s="112">
        <v>0</v>
      </c>
      <c r="O1516" s="112">
        <v>0</v>
      </c>
    </row>
    <row r="1517" ht="13.5" customHeight="1" spans="1:15">
      <c r="A1517" s="110" t="s">
        <v>205</v>
      </c>
      <c r="B1517" s="110" t="s">
        <v>229</v>
      </c>
      <c r="C1517" s="110" t="s">
        <v>235</v>
      </c>
      <c r="D1517" s="109"/>
      <c r="E1517" s="110" t="s">
        <v>236</v>
      </c>
      <c r="F1517" s="110" t="s">
        <v>1332</v>
      </c>
      <c r="G1517" s="111">
        <v>103974</v>
      </c>
      <c r="H1517" s="112">
        <v>39576</v>
      </c>
      <c r="I1517" s="112">
        <v>56400</v>
      </c>
      <c r="J1517" s="112">
        <v>7998</v>
      </c>
      <c r="K1517" s="112">
        <v>0</v>
      </c>
      <c r="L1517" s="112">
        <v>0</v>
      </c>
      <c r="M1517" s="112">
        <v>0</v>
      </c>
      <c r="N1517" s="112">
        <v>0</v>
      </c>
      <c r="O1517" s="112">
        <v>0</v>
      </c>
    </row>
    <row r="1518" ht="13.5" customHeight="1" spans="1:15">
      <c r="A1518" s="110" t="s">
        <v>344</v>
      </c>
      <c r="B1518" s="109"/>
      <c r="C1518" s="109"/>
      <c r="D1518" s="109"/>
      <c r="E1518" s="110" t="s">
        <v>345</v>
      </c>
      <c r="F1518" s="109"/>
      <c r="G1518" s="111">
        <v>45680.4</v>
      </c>
      <c r="H1518" s="112">
        <v>0</v>
      </c>
      <c r="I1518" s="112">
        <v>0</v>
      </c>
      <c r="J1518" s="112">
        <v>0</v>
      </c>
      <c r="K1518" s="112">
        <v>45680.4</v>
      </c>
      <c r="L1518" s="112">
        <v>0</v>
      </c>
      <c r="M1518" s="112">
        <v>0</v>
      </c>
      <c r="N1518" s="112">
        <v>0</v>
      </c>
      <c r="O1518" s="112">
        <v>0</v>
      </c>
    </row>
    <row r="1519" ht="13.5" customHeight="1" spans="1:15">
      <c r="A1519" s="109"/>
      <c r="B1519" s="110" t="s">
        <v>494</v>
      </c>
      <c r="C1519" s="109"/>
      <c r="D1519" s="109"/>
      <c r="E1519" s="110" t="s">
        <v>495</v>
      </c>
      <c r="F1519" s="109"/>
      <c r="G1519" s="111">
        <v>45680.4</v>
      </c>
      <c r="H1519" s="112">
        <v>0</v>
      </c>
      <c r="I1519" s="112">
        <v>0</v>
      </c>
      <c r="J1519" s="112">
        <v>0</v>
      </c>
      <c r="K1519" s="112">
        <v>45680.4</v>
      </c>
      <c r="L1519" s="112">
        <v>0</v>
      </c>
      <c r="M1519" s="112">
        <v>0</v>
      </c>
      <c r="N1519" s="112">
        <v>0</v>
      </c>
      <c r="O1519" s="112">
        <v>0</v>
      </c>
    </row>
    <row r="1520" ht="13.5" customHeight="1" spans="1:15">
      <c r="A1520" s="110" t="s">
        <v>344</v>
      </c>
      <c r="B1520" s="110" t="s">
        <v>494</v>
      </c>
      <c r="C1520" s="110" t="s">
        <v>498</v>
      </c>
      <c r="D1520" s="109"/>
      <c r="E1520" s="110" t="s">
        <v>371</v>
      </c>
      <c r="F1520" s="110" t="s">
        <v>1288</v>
      </c>
      <c r="G1520" s="111">
        <v>45680.4</v>
      </c>
      <c r="H1520" s="112">
        <v>0</v>
      </c>
      <c r="I1520" s="112">
        <v>0</v>
      </c>
      <c r="J1520" s="112">
        <v>0</v>
      </c>
      <c r="K1520" s="112">
        <v>45680.4</v>
      </c>
      <c r="L1520" s="112">
        <v>0</v>
      </c>
      <c r="M1520" s="112">
        <v>0</v>
      </c>
      <c r="N1520" s="112">
        <v>0</v>
      </c>
      <c r="O1520" s="112">
        <v>0</v>
      </c>
    </row>
    <row r="1521" ht="13.5" customHeight="1" spans="1:15">
      <c r="A1521" s="110" t="s">
        <v>612</v>
      </c>
      <c r="B1521" s="109"/>
      <c r="C1521" s="109"/>
      <c r="D1521" s="109"/>
      <c r="E1521" s="110" t="s">
        <v>613</v>
      </c>
      <c r="F1521" s="109"/>
      <c r="G1521" s="111">
        <v>1014826.32</v>
      </c>
      <c r="H1521" s="112">
        <v>206472</v>
      </c>
      <c r="I1521" s="112">
        <v>297096</v>
      </c>
      <c r="J1521" s="112">
        <v>0</v>
      </c>
      <c r="K1521" s="112">
        <v>97885.32</v>
      </c>
      <c r="L1521" s="112">
        <v>0</v>
      </c>
      <c r="M1521" s="112">
        <v>0</v>
      </c>
      <c r="N1521" s="112">
        <v>48780</v>
      </c>
      <c r="O1521" s="112">
        <v>364593</v>
      </c>
    </row>
    <row r="1522" ht="13.5" customHeight="1" spans="1:15">
      <c r="A1522" s="109"/>
      <c r="B1522" s="110" t="s">
        <v>614</v>
      </c>
      <c r="C1522" s="109"/>
      <c r="D1522" s="109"/>
      <c r="E1522" s="110" t="s">
        <v>615</v>
      </c>
      <c r="F1522" s="109"/>
      <c r="G1522" s="111">
        <v>467350.6</v>
      </c>
      <c r="H1522" s="112">
        <v>143700</v>
      </c>
      <c r="I1522" s="112">
        <v>209196</v>
      </c>
      <c r="J1522" s="112">
        <v>0</v>
      </c>
      <c r="K1522" s="112">
        <v>62754.6</v>
      </c>
      <c r="L1522" s="112">
        <v>0</v>
      </c>
      <c r="M1522" s="112">
        <v>0</v>
      </c>
      <c r="N1522" s="112">
        <v>34368</v>
      </c>
      <c r="O1522" s="112">
        <v>17332</v>
      </c>
    </row>
    <row r="1523" ht="13.5" customHeight="1" spans="1:15">
      <c r="A1523" s="110" t="s">
        <v>612</v>
      </c>
      <c r="B1523" s="110" t="s">
        <v>614</v>
      </c>
      <c r="C1523" s="110" t="s">
        <v>617</v>
      </c>
      <c r="D1523" s="109"/>
      <c r="E1523" s="110" t="s">
        <v>618</v>
      </c>
      <c r="F1523" s="110" t="s">
        <v>1423</v>
      </c>
      <c r="G1523" s="111">
        <v>61118.4</v>
      </c>
      <c r="H1523" s="112">
        <v>0</v>
      </c>
      <c r="I1523" s="112">
        <v>0</v>
      </c>
      <c r="J1523" s="112">
        <v>0</v>
      </c>
      <c r="K1523" s="112">
        <v>61118.4</v>
      </c>
      <c r="L1523" s="112">
        <v>0</v>
      </c>
      <c r="M1523" s="112">
        <v>0</v>
      </c>
      <c r="N1523" s="112">
        <v>0</v>
      </c>
      <c r="O1523" s="112">
        <v>0</v>
      </c>
    </row>
    <row r="1524" ht="13.5" customHeight="1" spans="1:15">
      <c r="A1524" s="110" t="s">
        <v>612</v>
      </c>
      <c r="B1524" s="110" t="s">
        <v>614</v>
      </c>
      <c r="C1524" s="110" t="s">
        <v>617</v>
      </c>
      <c r="D1524" s="109"/>
      <c r="E1524" s="110" t="s">
        <v>618</v>
      </c>
      <c r="F1524" s="110" t="s">
        <v>1424</v>
      </c>
      <c r="G1524" s="111">
        <v>1636.2</v>
      </c>
      <c r="H1524" s="112">
        <v>0</v>
      </c>
      <c r="I1524" s="112">
        <v>0</v>
      </c>
      <c r="J1524" s="112">
        <v>0</v>
      </c>
      <c r="K1524" s="112">
        <v>1636.2</v>
      </c>
      <c r="L1524" s="112">
        <v>0</v>
      </c>
      <c r="M1524" s="112">
        <v>0</v>
      </c>
      <c r="N1524" s="112">
        <v>0</v>
      </c>
      <c r="O1524" s="112">
        <v>0</v>
      </c>
    </row>
    <row r="1525" ht="13.5" customHeight="1" spans="1:15">
      <c r="A1525" s="110" t="s">
        <v>612</v>
      </c>
      <c r="B1525" s="110" t="s">
        <v>614</v>
      </c>
      <c r="C1525" s="110" t="s">
        <v>617</v>
      </c>
      <c r="D1525" s="109"/>
      <c r="E1525" s="110" t="s">
        <v>618</v>
      </c>
      <c r="F1525" s="110" t="s">
        <v>1425</v>
      </c>
      <c r="G1525" s="111">
        <v>17332</v>
      </c>
      <c r="H1525" s="112">
        <v>0</v>
      </c>
      <c r="I1525" s="112">
        <v>0</v>
      </c>
      <c r="J1525" s="112">
        <v>0</v>
      </c>
      <c r="K1525" s="112">
        <v>0</v>
      </c>
      <c r="L1525" s="112">
        <v>0</v>
      </c>
      <c r="M1525" s="112">
        <v>0</v>
      </c>
      <c r="N1525" s="112">
        <v>0</v>
      </c>
      <c r="O1525" s="112">
        <v>17332</v>
      </c>
    </row>
    <row r="1526" ht="13.5" customHeight="1" spans="1:15">
      <c r="A1526" s="110" t="s">
        <v>612</v>
      </c>
      <c r="B1526" s="110" t="s">
        <v>614</v>
      </c>
      <c r="C1526" s="110" t="s">
        <v>617</v>
      </c>
      <c r="D1526" s="109"/>
      <c r="E1526" s="110" t="s">
        <v>618</v>
      </c>
      <c r="F1526" s="110" t="s">
        <v>1336</v>
      </c>
      <c r="G1526" s="111">
        <v>387264</v>
      </c>
      <c r="H1526" s="112">
        <v>143700</v>
      </c>
      <c r="I1526" s="112">
        <v>209196</v>
      </c>
      <c r="J1526" s="112">
        <v>0</v>
      </c>
      <c r="K1526" s="112">
        <v>0</v>
      </c>
      <c r="L1526" s="112">
        <v>0</v>
      </c>
      <c r="M1526" s="112">
        <v>0</v>
      </c>
      <c r="N1526" s="112">
        <v>34368</v>
      </c>
      <c r="O1526" s="112">
        <v>0</v>
      </c>
    </row>
    <row r="1527" ht="13.5" customHeight="1" spans="1:15">
      <c r="A1527" s="109"/>
      <c r="B1527" s="110" t="s">
        <v>646</v>
      </c>
      <c r="C1527" s="109"/>
      <c r="D1527" s="109"/>
      <c r="E1527" s="110" t="s">
        <v>647</v>
      </c>
      <c r="F1527" s="109"/>
      <c r="G1527" s="111">
        <v>236480.72</v>
      </c>
      <c r="H1527" s="112">
        <v>62772</v>
      </c>
      <c r="I1527" s="112">
        <v>87900</v>
      </c>
      <c r="J1527" s="112">
        <v>0</v>
      </c>
      <c r="K1527" s="112">
        <v>35130.72</v>
      </c>
      <c r="L1527" s="112">
        <v>0</v>
      </c>
      <c r="M1527" s="112">
        <v>0</v>
      </c>
      <c r="N1527" s="112">
        <v>14412</v>
      </c>
      <c r="O1527" s="112">
        <v>36266</v>
      </c>
    </row>
    <row r="1528" ht="13.5" customHeight="1" spans="1:15">
      <c r="A1528" s="110" t="s">
        <v>612</v>
      </c>
      <c r="B1528" s="110" t="s">
        <v>646</v>
      </c>
      <c r="C1528" s="110" t="s">
        <v>653</v>
      </c>
      <c r="D1528" s="109"/>
      <c r="E1528" s="110" t="s">
        <v>654</v>
      </c>
      <c r="F1528" s="110" t="s">
        <v>1426</v>
      </c>
      <c r="G1528" s="111">
        <v>34221.6</v>
      </c>
      <c r="H1528" s="112">
        <v>0</v>
      </c>
      <c r="I1528" s="112">
        <v>0</v>
      </c>
      <c r="J1528" s="112">
        <v>0</v>
      </c>
      <c r="K1528" s="112">
        <v>34221.6</v>
      </c>
      <c r="L1528" s="112">
        <v>0</v>
      </c>
      <c r="M1528" s="112">
        <v>0</v>
      </c>
      <c r="N1528" s="112">
        <v>0</v>
      </c>
      <c r="O1528" s="112">
        <v>0</v>
      </c>
    </row>
    <row r="1529" ht="13.5" customHeight="1" spans="1:15">
      <c r="A1529" s="110" t="s">
        <v>612</v>
      </c>
      <c r="B1529" s="110" t="s">
        <v>646</v>
      </c>
      <c r="C1529" s="110" t="s">
        <v>653</v>
      </c>
      <c r="D1529" s="109"/>
      <c r="E1529" s="110" t="s">
        <v>654</v>
      </c>
      <c r="F1529" s="110" t="s">
        <v>1427</v>
      </c>
      <c r="G1529" s="111">
        <v>909.12</v>
      </c>
      <c r="H1529" s="112">
        <v>0</v>
      </c>
      <c r="I1529" s="112">
        <v>0</v>
      </c>
      <c r="J1529" s="112">
        <v>0</v>
      </c>
      <c r="K1529" s="112">
        <v>909.12</v>
      </c>
      <c r="L1529" s="112">
        <v>0</v>
      </c>
      <c r="M1529" s="112">
        <v>0</v>
      </c>
      <c r="N1529" s="112">
        <v>0</v>
      </c>
      <c r="O1529" s="112">
        <v>0</v>
      </c>
    </row>
    <row r="1530" ht="13.5" customHeight="1" spans="1:15">
      <c r="A1530" s="110" t="s">
        <v>612</v>
      </c>
      <c r="B1530" s="110" t="s">
        <v>646</v>
      </c>
      <c r="C1530" s="110" t="s">
        <v>653</v>
      </c>
      <c r="D1530" s="109"/>
      <c r="E1530" s="110" t="s">
        <v>654</v>
      </c>
      <c r="F1530" s="110" t="s">
        <v>1428</v>
      </c>
      <c r="G1530" s="111">
        <v>8666</v>
      </c>
      <c r="H1530" s="112">
        <v>0</v>
      </c>
      <c r="I1530" s="112">
        <v>0</v>
      </c>
      <c r="J1530" s="112">
        <v>0</v>
      </c>
      <c r="K1530" s="112">
        <v>0</v>
      </c>
      <c r="L1530" s="112">
        <v>0</v>
      </c>
      <c r="M1530" s="112">
        <v>0</v>
      </c>
      <c r="N1530" s="112">
        <v>0</v>
      </c>
      <c r="O1530" s="112">
        <v>8666</v>
      </c>
    </row>
    <row r="1531" ht="13.5" customHeight="1" spans="1:15">
      <c r="A1531" s="110" t="s">
        <v>612</v>
      </c>
      <c r="B1531" s="110" t="s">
        <v>646</v>
      </c>
      <c r="C1531" s="110" t="s">
        <v>653</v>
      </c>
      <c r="D1531" s="109"/>
      <c r="E1531" s="110" t="s">
        <v>654</v>
      </c>
      <c r="F1531" s="110" t="s">
        <v>1341</v>
      </c>
      <c r="G1531" s="111">
        <v>192684</v>
      </c>
      <c r="H1531" s="112">
        <v>62772</v>
      </c>
      <c r="I1531" s="112">
        <v>87900</v>
      </c>
      <c r="J1531" s="112">
        <v>0</v>
      </c>
      <c r="K1531" s="112">
        <v>0</v>
      </c>
      <c r="L1531" s="112">
        <v>0</v>
      </c>
      <c r="M1531" s="112">
        <v>0</v>
      </c>
      <c r="N1531" s="112">
        <v>14412</v>
      </c>
      <c r="O1531" s="112">
        <v>27600</v>
      </c>
    </row>
    <row r="1532" ht="13.5" customHeight="1" spans="1:15">
      <c r="A1532" s="109"/>
      <c r="B1532" s="110" t="s">
        <v>670</v>
      </c>
      <c r="C1532" s="109"/>
      <c r="D1532" s="109"/>
      <c r="E1532" s="110" t="s">
        <v>671</v>
      </c>
      <c r="F1532" s="109"/>
      <c r="G1532" s="111">
        <v>310995</v>
      </c>
      <c r="H1532" s="112">
        <v>0</v>
      </c>
      <c r="I1532" s="112">
        <v>0</v>
      </c>
      <c r="J1532" s="112">
        <v>0</v>
      </c>
      <c r="K1532" s="112">
        <v>0</v>
      </c>
      <c r="L1532" s="112">
        <v>0</v>
      </c>
      <c r="M1532" s="112">
        <v>0</v>
      </c>
      <c r="N1532" s="112">
        <v>0</v>
      </c>
      <c r="O1532" s="112">
        <v>310995</v>
      </c>
    </row>
    <row r="1533" ht="13.5" customHeight="1" spans="1:15">
      <c r="A1533" s="110" t="s">
        <v>612</v>
      </c>
      <c r="B1533" s="110" t="s">
        <v>670</v>
      </c>
      <c r="C1533" s="110" t="s">
        <v>672</v>
      </c>
      <c r="D1533" s="109"/>
      <c r="E1533" s="110" t="s">
        <v>673</v>
      </c>
      <c r="F1533" s="110" t="s">
        <v>1429</v>
      </c>
      <c r="G1533" s="111">
        <v>6000</v>
      </c>
      <c r="H1533" s="112">
        <v>0</v>
      </c>
      <c r="I1533" s="112">
        <v>0</v>
      </c>
      <c r="J1533" s="112">
        <v>0</v>
      </c>
      <c r="K1533" s="112">
        <v>0</v>
      </c>
      <c r="L1533" s="112">
        <v>0</v>
      </c>
      <c r="M1533" s="112">
        <v>0</v>
      </c>
      <c r="N1533" s="112">
        <v>0</v>
      </c>
      <c r="O1533" s="112">
        <v>6000</v>
      </c>
    </row>
    <row r="1534" ht="13.5" customHeight="1" spans="1:15">
      <c r="A1534" s="110" t="s">
        <v>612</v>
      </c>
      <c r="B1534" s="110" t="s">
        <v>670</v>
      </c>
      <c r="C1534" s="110" t="s">
        <v>672</v>
      </c>
      <c r="D1534" s="109"/>
      <c r="E1534" s="110" t="s">
        <v>673</v>
      </c>
      <c r="F1534" s="110" t="s">
        <v>1430</v>
      </c>
      <c r="G1534" s="111">
        <v>92665</v>
      </c>
      <c r="H1534" s="112">
        <v>0</v>
      </c>
      <c r="I1534" s="112">
        <v>0</v>
      </c>
      <c r="J1534" s="112">
        <v>0</v>
      </c>
      <c r="K1534" s="112">
        <v>0</v>
      </c>
      <c r="L1534" s="112">
        <v>0</v>
      </c>
      <c r="M1534" s="112">
        <v>0</v>
      </c>
      <c r="N1534" s="112">
        <v>0</v>
      </c>
      <c r="O1534" s="112">
        <v>92665</v>
      </c>
    </row>
    <row r="1535" ht="13.5" customHeight="1" spans="1:15">
      <c r="A1535" s="110" t="s">
        <v>612</v>
      </c>
      <c r="B1535" s="110" t="s">
        <v>670</v>
      </c>
      <c r="C1535" s="110" t="s">
        <v>672</v>
      </c>
      <c r="D1535" s="109"/>
      <c r="E1535" s="110" t="s">
        <v>673</v>
      </c>
      <c r="F1535" s="110" t="s">
        <v>1431</v>
      </c>
      <c r="G1535" s="111">
        <v>107665</v>
      </c>
      <c r="H1535" s="112">
        <v>0</v>
      </c>
      <c r="I1535" s="112">
        <v>0</v>
      </c>
      <c r="J1535" s="112">
        <v>0</v>
      </c>
      <c r="K1535" s="112">
        <v>0</v>
      </c>
      <c r="L1535" s="112">
        <v>0</v>
      </c>
      <c r="M1535" s="112">
        <v>0</v>
      </c>
      <c r="N1535" s="112">
        <v>0</v>
      </c>
      <c r="O1535" s="112">
        <v>107665</v>
      </c>
    </row>
    <row r="1536" ht="13.5" customHeight="1" spans="1:15">
      <c r="A1536" s="110" t="s">
        <v>612</v>
      </c>
      <c r="B1536" s="110" t="s">
        <v>670</v>
      </c>
      <c r="C1536" s="110" t="s">
        <v>672</v>
      </c>
      <c r="D1536" s="109"/>
      <c r="E1536" s="110" t="s">
        <v>673</v>
      </c>
      <c r="F1536" s="110" t="s">
        <v>1361</v>
      </c>
      <c r="G1536" s="111">
        <v>6000</v>
      </c>
      <c r="H1536" s="112">
        <v>0</v>
      </c>
      <c r="I1536" s="112">
        <v>0</v>
      </c>
      <c r="J1536" s="112">
        <v>0</v>
      </c>
      <c r="K1536" s="112">
        <v>0</v>
      </c>
      <c r="L1536" s="112">
        <v>0</v>
      </c>
      <c r="M1536" s="112">
        <v>0</v>
      </c>
      <c r="N1536" s="112">
        <v>0</v>
      </c>
      <c r="O1536" s="112">
        <v>6000</v>
      </c>
    </row>
    <row r="1537" ht="13.5" customHeight="1" spans="1:15">
      <c r="A1537" s="110" t="s">
        <v>612</v>
      </c>
      <c r="B1537" s="110" t="s">
        <v>670</v>
      </c>
      <c r="C1537" s="110" t="s">
        <v>672</v>
      </c>
      <c r="D1537" s="109"/>
      <c r="E1537" s="110" t="s">
        <v>673</v>
      </c>
      <c r="F1537" s="110" t="s">
        <v>1432</v>
      </c>
      <c r="G1537" s="111">
        <v>98665</v>
      </c>
      <c r="H1537" s="112">
        <v>0</v>
      </c>
      <c r="I1537" s="112">
        <v>0</v>
      </c>
      <c r="J1537" s="112">
        <v>0</v>
      </c>
      <c r="K1537" s="112">
        <v>0</v>
      </c>
      <c r="L1537" s="112">
        <v>0</v>
      </c>
      <c r="M1537" s="112">
        <v>0</v>
      </c>
      <c r="N1537" s="112">
        <v>0</v>
      </c>
      <c r="O1537" s="112">
        <v>98665</v>
      </c>
    </row>
    <row r="1538" ht="13.5" customHeight="1" spans="1:15">
      <c r="A1538" s="109"/>
      <c r="B1538" s="109"/>
      <c r="C1538" s="109"/>
      <c r="D1538" s="110" t="s">
        <v>1086</v>
      </c>
      <c r="E1538" s="110" t="s">
        <v>1087</v>
      </c>
      <c r="F1538" s="109"/>
      <c r="G1538" s="111">
        <v>5218146.45</v>
      </c>
      <c r="H1538" s="112">
        <v>1271076</v>
      </c>
      <c r="I1538" s="112">
        <v>1762662</v>
      </c>
      <c r="J1538" s="112">
        <v>217777</v>
      </c>
      <c r="K1538" s="112">
        <v>911101.45</v>
      </c>
      <c r="L1538" s="112">
        <v>0</v>
      </c>
      <c r="M1538" s="112">
        <v>0</v>
      </c>
      <c r="N1538" s="112">
        <v>275508</v>
      </c>
      <c r="O1538" s="112">
        <v>780022</v>
      </c>
    </row>
    <row r="1539" ht="13.5" customHeight="1" spans="1:15">
      <c r="A1539" s="109"/>
      <c r="B1539" s="109"/>
      <c r="C1539" s="109"/>
      <c r="D1539" s="110" t="s">
        <v>1088</v>
      </c>
      <c r="E1539" s="110" t="s">
        <v>48</v>
      </c>
      <c r="F1539" s="109"/>
      <c r="G1539" s="111">
        <v>5218146.45</v>
      </c>
      <c r="H1539" s="112">
        <v>1271076</v>
      </c>
      <c r="I1539" s="112">
        <v>1762662</v>
      </c>
      <c r="J1539" s="112">
        <v>217777</v>
      </c>
      <c r="K1539" s="112">
        <v>911101.45</v>
      </c>
      <c r="L1539" s="112">
        <v>0</v>
      </c>
      <c r="M1539" s="112">
        <v>0</v>
      </c>
      <c r="N1539" s="112">
        <v>275508</v>
      </c>
      <c r="O1539" s="112">
        <v>780022</v>
      </c>
    </row>
    <row r="1540" ht="13.5" customHeight="1" spans="1:15">
      <c r="A1540" s="110" t="s">
        <v>37</v>
      </c>
      <c r="B1540" s="109"/>
      <c r="C1540" s="109"/>
      <c r="D1540" s="109"/>
      <c r="E1540" s="110" t="s">
        <v>38</v>
      </c>
      <c r="F1540" s="109"/>
      <c r="G1540" s="111">
        <v>4293045</v>
      </c>
      <c r="H1540" s="112">
        <v>1271076</v>
      </c>
      <c r="I1540" s="112">
        <v>1762662</v>
      </c>
      <c r="J1540" s="112">
        <v>217777</v>
      </c>
      <c r="K1540" s="112">
        <v>0</v>
      </c>
      <c r="L1540" s="112">
        <v>0</v>
      </c>
      <c r="M1540" s="112">
        <v>0</v>
      </c>
      <c r="N1540" s="112">
        <v>275508</v>
      </c>
      <c r="O1540" s="112">
        <v>766022</v>
      </c>
    </row>
    <row r="1541" ht="13.5" customHeight="1" spans="1:15">
      <c r="A1541" s="109"/>
      <c r="B1541" s="110" t="s">
        <v>39</v>
      </c>
      <c r="C1541" s="109"/>
      <c r="D1541" s="109"/>
      <c r="E1541" s="110" t="s">
        <v>40</v>
      </c>
      <c r="F1541" s="109"/>
      <c r="G1541" s="111">
        <v>4293045</v>
      </c>
      <c r="H1541" s="112">
        <v>1271076</v>
      </c>
      <c r="I1541" s="112">
        <v>1762662</v>
      </c>
      <c r="J1541" s="112">
        <v>217777</v>
      </c>
      <c r="K1541" s="112">
        <v>0</v>
      </c>
      <c r="L1541" s="112">
        <v>0</v>
      </c>
      <c r="M1541" s="112">
        <v>0</v>
      </c>
      <c r="N1541" s="112">
        <v>275508</v>
      </c>
      <c r="O1541" s="112">
        <v>766022</v>
      </c>
    </row>
    <row r="1542" ht="13.5" customHeight="1" spans="1:15">
      <c r="A1542" s="110" t="s">
        <v>37</v>
      </c>
      <c r="B1542" s="110" t="s">
        <v>39</v>
      </c>
      <c r="C1542" s="110" t="s">
        <v>41</v>
      </c>
      <c r="D1542" s="109"/>
      <c r="E1542" s="110" t="s">
        <v>42</v>
      </c>
      <c r="F1542" s="110" t="s">
        <v>1283</v>
      </c>
      <c r="G1542" s="111">
        <v>1080</v>
      </c>
      <c r="H1542" s="112">
        <v>0</v>
      </c>
      <c r="I1542" s="112">
        <v>0</v>
      </c>
      <c r="J1542" s="112">
        <v>0</v>
      </c>
      <c r="K1542" s="112">
        <v>0</v>
      </c>
      <c r="L1542" s="112">
        <v>0</v>
      </c>
      <c r="M1542" s="112">
        <v>0</v>
      </c>
      <c r="N1542" s="112">
        <v>0</v>
      </c>
      <c r="O1542" s="112">
        <v>1080</v>
      </c>
    </row>
    <row r="1543" ht="13.5" customHeight="1" spans="1:15">
      <c r="A1543" s="110" t="s">
        <v>37</v>
      </c>
      <c r="B1543" s="110" t="s">
        <v>39</v>
      </c>
      <c r="C1543" s="110" t="s">
        <v>41</v>
      </c>
      <c r="D1543" s="109"/>
      <c r="E1543" s="110" t="s">
        <v>42</v>
      </c>
      <c r="F1543" s="110" t="s">
        <v>1433</v>
      </c>
      <c r="G1543" s="111">
        <v>76899</v>
      </c>
      <c r="H1543" s="112">
        <v>0</v>
      </c>
      <c r="I1543" s="112">
        <v>0</v>
      </c>
      <c r="J1543" s="112">
        <v>0</v>
      </c>
      <c r="K1543" s="112">
        <v>0</v>
      </c>
      <c r="L1543" s="112">
        <v>0</v>
      </c>
      <c r="M1543" s="112">
        <v>0</v>
      </c>
      <c r="N1543" s="112">
        <v>0</v>
      </c>
      <c r="O1543" s="112">
        <v>76899</v>
      </c>
    </row>
    <row r="1544" ht="13.5" customHeight="1" spans="1:15">
      <c r="A1544" s="110" t="s">
        <v>37</v>
      </c>
      <c r="B1544" s="110" t="s">
        <v>39</v>
      </c>
      <c r="C1544" s="110" t="s">
        <v>41</v>
      </c>
      <c r="D1544" s="109"/>
      <c r="E1544" s="110" t="s">
        <v>42</v>
      </c>
      <c r="F1544" s="110" t="s">
        <v>1366</v>
      </c>
      <c r="G1544" s="111">
        <v>126012</v>
      </c>
      <c r="H1544" s="112">
        <v>0</v>
      </c>
      <c r="I1544" s="112">
        <v>0</v>
      </c>
      <c r="J1544" s="112">
        <v>0</v>
      </c>
      <c r="K1544" s="112">
        <v>0</v>
      </c>
      <c r="L1544" s="112">
        <v>0</v>
      </c>
      <c r="M1544" s="112">
        <v>0</v>
      </c>
      <c r="N1544" s="112">
        <v>0</v>
      </c>
      <c r="O1544" s="112">
        <v>126012</v>
      </c>
    </row>
    <row r="1545" ht="13.5" customHeight="1" spans="1:15">
      <c r="A1545" s="110" t="s">
        <v>37</v>
      </c>
      <c r="B1545" s="110" t="s">
        <v>39</v>
      </c>
      <c r="C1545" s="110" t="s">
        <v>41</v>
      </c>
      <c r="D1545" s="109"/>
      <c r="E1545" s="110" t="s">
        <v>42</v>
      </c>
      <c r="F1545" s="110" t="s">
        <v>1290</v>
      </c>
      <c r="G1545" s="111">
        <v>5052</v>
      </c>
      <c r="H1545" s="112">
        <v>0</v>
      </c>
      <c r="I1545" s="112">
        <v>0</v>
      </c>
      <c r="J1545" s="112">
        <v>0</v>
      </c>
      <c r="K1545" s="112">
        <v>0</v>
      </c>
      <c r="L1545" s="112">
        <v>0</v>
      </c>
      <c r="M1545" s="112">
        <v>0</v>
      </c>
      <c r="N1545" s="112">
        <v>0</v>
      </c>
      <c r="O1545" s="112">
        <v>5052</v>
      </c>
    </row>
    <row r="1546" ht="13.5" customHeight="1" spans="1:15">
      <c r="A1546" s="110" t="s">
        <v>37</v>
      </c>
      <c r="B1546" s="110" t="s">
        <v>39</v>
      </c>
      <c r="C1546" s="110" t="s">
        <v>41</v>
      </c>
      <c r="D1546" s="109"/>
      <c r="E1546" s="110" t="s">
        <v>42</v>
      </c>
      <c r="F1546" s="110" t="s">
        <v>1434</v>
      </c>
      <c r="G1546" s="111">
        <v>67899</v>
      </c>
      <c r="H1546" s="112">
        <v>0</v>
      </c>
      <c r="I1546" s="112">
        <v>0</v>
      </c>
      <c r="J1546" s="112">
        <v>0</v>
      </c>
      <c r="K1546" s="112">
        <v>0</v>
      </c>
      <c r="L1546" s="112">
        <v>0</v>
      </c>
      <c r="M1546" s="112">
        <v>0</v>
      </c>
      <c r="N1546" s="112">
        <v>0</v>
      </c>
      <c r="O1546" s="112">
        <v>67899</v>
      </c>
    </row>
    <row r="1547" ht="13.5" customHeight="1" spans="1:15">
      <c r="A1547" s="110" t="s">
        <v>37</v>
      </c>
      <c r="B1547" s="110" t="s">
        <v>39</v>
      </c>
      <c r="C1547" s="110" t="s">
        <v>41</v>
      </c>
      <c r="D1547" s="109"/>
      <c r="E1547" s="110" t="s">
        <v>42</v>
      </c>
      <c r="F1547" s="110" t="s">
        <v>1362</v>
      </c>
      <c r="G1547" s="111">
        <v>185760</v>
      </c>
      <c r="H1547" s="112">
        <v>0</v>
      </c>
      <c r="I1547" s="112">
        <v>0</v>
      </c>
      <c r="J1547" s="112">
        <v>0</v>
      </c>
      <c r="K1547" s="112">
        <v>0</v>
      </c>
      <c r="L1547" s="112">
        <v>0</v>
      </c>
      <c r="M1547" s="112">
        <v>0</v>
      </c>
      <c r="N1547" s="112">
        <v>0</v>
      </c>
      <c r="O1547" s="112">
        <v>185760</v>
      </c>
    </row>
    <row r="1548" ht="13.5" customHeight="1" spans="1:15">
      <c r="A1548" s="110" t="s">
        <v>37</v>
      </c>
      <c r="B1548" s="110" t="s">
        <v>39</v>
      </c>
      <c r="C1548" s="110" t="s">
        <v>41</v>
      </c>
      <c r="D1548" s="109"/>
      <c r="E1548" s="110" t="s">
        <v>42</v>
      </c>
      <c r="F1548" s="110" t="s">
        <v>1435</v>
      </c>
      <c r="G1548" s="111">
        <v>92665</v>
      </c>
      <c r="H1548" s="112">
        <v>0</v>
      </c>
      <c r="I1548" s="112">
        <v>0</v>
      </c>
      <c r="J1548" s="112">
        <v>0</v>
      </c>
      <c r="K1548" s="112">
        <v>0</v>
      </c>
      <c r="L1548" s="112">
        <v>0</v>
      </c>
      <c r="M1548" s="112">
        <v>0</v>
      </c>
      <c r="N1548" s="112">
        <v>0</v>
      </c>
      <c r="O1548" s="112">
        <v>92665</v>
      </c>
    </row>
    <row r="1549" ht="13.5" customHeight="1" spans="1:15">
      <c r="A1549" s="110" t="s">
        <v>37</v>
      </c>
      <c r="B1549" s="110" t="s">
        <v>39</v>
      </c>
      <c r="C1549" s="110" t="s">
        <v>41</v>
      </c>
      <c r="D1549" s="109"/>
      <c r="E1549" s="110" t="s">
        <v>42</v>
      </c>
      <c r="F1549" s="110" t="s">
        <v>1436</v>
      </c>
      <c r="G1549" s="111">
        <v>337152</v>
      </c>
      <c r="H1549" s="112">
        <v>119436</v>
      </c>
      <c r="I1549" s="112">
        <v>81480</v>
      </c>
      <c r="J1549" s="112">
        <v>0</v>
      </c>
      <c r="K1549" s="112">
        <v>0</v>
      </c>
      <c r="L1549" s="112">
        <v>0</v>
      </c>
      <c r="M1549" s="112">
        <v>0</v>
      </c>
      <c r="N1549" s="112">
        <v>136236</v>
      </c>
      <c r="O1549" s="112">
        <v>0</v>
      </c>
    </row>
    <row r="1550" ht="13.5" customHeight="1" spans="1:15">
      <c r="A1550" s="110" t="s">
        <v>37</v>
      </c>
      <c r="B1550" s="110" t="s">
        <v>39</v>
      </c>
      <c r="C1550" s="110" t="s">
        <v>41</v>
      </c>
      <c r="D1550" s="109"/>
      <c r="E1550" s="110" t="s">
        <v>42</v>
      </c>
      <c r="F1550" s="110" t="s">
        <v>1437</v>
      </c>
      <c r="G1550" s="111">
        <v>16532</v>
      </c>
      <c r="H1550" s="112">
        <v>0</v>
      </c>
      <c r="I1550" s="112">
        <v>0</v>
      </c>
      <c r="J1550" s="112">
        <v>0</v>
      </c>
      <c r="K1550" s="112">
        <v>0</v>
      </c>
      <c r="L1550" s="112">
        <v>0</v>
      </c>
      <c r="M1550" s="112">
        <v>0</v>
      </c>
      <c r="N1550" s="112">
        <v>0</v>
      </c>
      <c r="O1550" s="112">
        <v>16532</v>
      </c>
    </row>
    <row r="1551" ht="13.5" customHeight="1" spans="1:15">
      <c r="A1551" s="110" t="s">
        <v>37</v>
      </c>
      <c r="B1551" s="110" t="s">
        <v>39</v>
      </c>
      <c r="C1551" s="110" t="s">
        <v>41</v>
      </c>
      <c r="D1551" s="109"/>
      <c r="E1551" s="110" t="s">
        <v>42</v>
      </c>
      <c r="F1551" s="110" t="s">
        <v>1336</v>
      </c>
      <c r="G1551" s="111">
        <v>280314</v>
      </c>
      <c r="H1551" s="112">
        <v>97596</v>
      </c>
      <c r="I1551" s="112">
        <v>75078</v>
      </c>
      <c r="J1551" s="112">
        <v>0</v>
      </c>
      <c r="K1551" s="112">
        <v>0</v>
      </c>
      <c r="L1551" s="112">
        <v>0</v>
      </c>
      <c r="M1551" s="112">
        <v>0</v>
      </c>
      <c r="N1551" s="112">
        <v>107640</v>
      </c>
      <c r="O1551" s="112">
        <v>0</v>
      </c>
    </row>
    <row r="1552" ht="13.5" customHeight="1" spans="1:15">
      <c r="A1552" s="110" t="s">
        <v>37</v>
      </c>
      <c r="B1552" s="110" t="s">
        <v>39</v>
      </c>
      <c r="C1552" s="110" t="s">
        <v>41</v>
      </c>
      <c r="D1552" s="109"/>
      <c r="E1552" s="110" t="s">
        <v>42</v>
      </c>
      <c r="F1552" s="110" t="s">
        <v>1438</v>
      </c>
      <c r="G1552" s="111">
        <v>16532</v>
      </c>
      <c r="H1552" s="112">
        <v>0</v>
      </c>
      <c r="I1552" s="112">
        <v>0</v>
      </c>
      <c r="J1552" s="112">
        <v>0</v>
      </c>
      <c r="K1552" s="112">
        <v>0</v>
      </c>
      <c r="L1552" s="112">
        <v>0</v>
      </c>
      <c r="M1552" s="112">
        <v>0</v>
      </c>
      <c r="N1552" s="112">
        <v>0</v>
      </c>
      <c r="O1552" s="112">
        <v>16532</v>
      </c>
    </row>
    <row r="1553" ht="13.5" customHeight="1" spans="1:15">
      <c r="A1553" s="110" t="s">
        <v>37</v>
      </c>
      <c r="B1553" s="110" t="s">
        <v>39</v>
      </c>
      <c r="C1553" s="110" t="s">
        <v>41</v>
      </c>
      <c r="D1553" s="109"/>
      <c r="E1553" s="110" t="s">
        <v>42</v>
      </c>
      <c r="F1553" s="110" t="s">
        <v>1341</v>
      </c>
      <c r="G1553" s="111">
        <v>78456</v>
      </c>
      <c r="H1553" s="112">
        <v>26784</v>
      </c>
      <c r="I1553" s="112">
        <v>20040</v>
      </c>
      <c r="J1553" s="112">
        <v>0</v>
      </c>
      <c r="K1553" s="112">
        <v>0</v>
      </c>
      <c r="L1553" s="112">
        <v>0</v>
      </c>
      <c r="M1553" s="112">
        <v>0</v>
      </c>
      <c r="N1553" s="112">
        <v>31632</v>
      </c>
      <c r="O1553" s="112">
        <v>0</v>
      </c>
    </row>
    <row r="1554" ht="13.5" customHeight="1" spans="1:15">
      <c r="A1554" s="110" t="s">
        <v>37</v>
      </c>
      <c r="B1554" s="110" t="s">
        <v>39</v>
      </c>
      <c r="C1554" s="110" t="s">
        <v>41</v>
      </c>
      <c r="D1554" s="109"/>
      <c r="E1554" s="110" t="s">
        <v>42</v>
      </c>
      <c r="F1554" s="110" t="s">
        <v>1439</v>
      </c>
      <c r="G1554" s="111">
        <v>4133</v>
      </c>
      <c r="H1554" s="112">
        <v>0</v>
      </c>
      <c r="I1554" s="112">
        <v>0</v>
      </c>
      <c r="J1554" s="112">
        <v>0</v>
      </c>
      <c r="K1554" s="112">
        <v>0</v>
      </c>
      <c r="L1554" s="112">
        <v>0</v>
      </c>
      <c r="M1554" s="112">
        <v>0</v>
      </c>
      <c r="N1554" s="112">
        <v>0</v>
      </c>
      <c r="O1554" s="112">
        <v>4133</v>
      </c>
    </row>
    <row r="1555" ht="13.5" customHeight="1" spans="1:15">
      <c r="A1555" s="110" t="s">
        <v>37</v>
      </c>
      <c r="B1555" s="110" t="s">
        <v>39</v>
      </c>
      <c r="C1555" s="110" t="s">
        <v>41</v>
      </c>
      <c r="D1555" s="109"/>
      <c r="E1555" s="110" t="s">
        <v>42</v>
      </c>
      <c r="F1555" s="110" t="s">
        <v>1332</v>
      </c>
      <c r="G1555" s="111">
        <v>118079</v>
      </c>
      <c r="H1555" s="112">
        <v>43560</v>
      </c>
      <c r="I1555" s="112">
        <v>65436</v>
      </c>
      <c r="J1555" s="112">
        <v>9083</v>
      </c>
      <c r="K1555" s="112">
        <v>0</v>
      </c>
      <c r="L1555" s="112">
        <v>0</v>
      </c>
      <c r="M1555" s="112">
        <v>0</v>
      </c>
      <c r="N1555" s="112">
        <v>0</v>
      </c>
      <c r="O1555" s="112">
        <v>0</v>
      </c>
    </row>
    <row r="1556" ht="13.5" customHeight="1" spans="1:15">
      <c r="A1556" s="110" t="s">
        <v>37</v>
      </c>
      <c r="B1556" s="110" t="s">
        <v>39</v>
      </c>
      <c r="C1556" s="110" t="s">
        <v>41</v>
      </c>
      <c r="D1556" s="109"/>
      <c r="E1556" s="110" t="s">
        <v>42</v>
      </c>
      <c r="F1556" s="110" t="s">
        <v>1440</v>
      </c>
      <c r="G1556" s="111">
        <v>4133</v>
      </c>
      <c r="H1556" s="112">
        <v>0</v>
      </c>
      <c r="I1556" s="112">
        <v>0</v>
      </c>
      <c r="J1556" s="112">
        <v>0</v>
      </c>
      <c r="K1556" s="112">
        <v>0</v>
      </c>
      <c r="L1556" s="112">
        <v>0</v>
      </c>
      <c r="M1556" s="112">
        <v>0</v>
      </c>
      <c r="N1556" s="112">
        <v>0</v>
      </c>
      <c r="O1556" s="112">
        <v>4133</v>
      </c>
    </row>
    <row r="1557" ht="13.5" customHeight="1" spans="1:15">
      <c r="A1557" s="110" t="s">
        <v>37</v>
      </c>
      <c r="B1557" s="110" t="s">
        <v>39</v>
      </c>
      <c r="C1557" s="110" t="s">
        <v>41</v>
      </c>
      <c r="D1557" s="109"/>
      <c r="E1557" s="110" t="s">
        <v>42</v>
      </c>
      <c r="F1557" s="110" t="s">
        <v>1284</v>
      </c>
      <c r="G1557" s="111">
        <v>2713022</v>
      </c>
      <c r="H1557" s="112">
        <v>983700</v>
      </c>
      <c r="I1557" s="112">
        <v>1520628</v>
      </c>
      <c r="J1557" s="112">
        <v>208694</v>
      </c>
      <c r="K1557" s="112">
        <v>0</v>
      </c>
      <c r="L1557" s="112">
        <v>0</v>
      </c>
      <c r="M1557" s="112">
        <v>0</v>
      </c>
      <c r="N1557" s="112">
        <v>0</v>
      </c>
      <c r="O1557" s="112">
        <v>0</v>
      </c>
    </row>
    <row r="1558" ht="13.5" customHeight="1" spans="1:15">
      <c r="A1558" s="110" t="s">
        <v>37</v>
      </c>
      <c r="B1558" s="110" t="s">
        <v>39</v>
      </c>
      <c r="C1558" s="110" t="s">
        <v>41</v>
      </c>
      <c r="D1558" s="109"/>
      <c r="E1558" s="110" t="s">
        <v>42</v>
      </c>
      <c r="F1558" s="110" t="s">
        <v>1285</v>
      </c>
      <c r="G1558" s="111">
        <v>82660</v>
      </c>
      <c r="H1558" s="112">
        <v>0</v>
      </c>
      <c r="I1558" s="112">
        <v>0</v>
      </c>
      <c r="J1558" s="112">
        <v>0</v>
      </c>
      <c r="K1558" s="112">
        <v>0</v>
      </c>
      <c r="L1558" s="112">
        <v>0</v>
      </c>
      <c r="M1558" s="112">
        <v>0</v>
      </c>
      <c r="N1558" s="112">
        <v>0</v>
      </c>
      <c r="O1558" s="112">
        <v>82660</v>
      </c>
    </row>
    <row r="1559" ht="13.5" customHeight="1" spans="1:15">
      <c r="A1559" s="110" t="s">
        <v>37</v>
      </c>
      <c r="B1559" s="110" t="s">
        <v>39</v>
      </c>
      <c r="C1559" s="110" t="s">
        <v>41</v>
      </c>
      <c r="D1559" s="109"/>
      <c r="E1559" s="110" t="s">
        <v>42</v>
      </c>
      <c r="F1559" s="110" t="s">
        <v>1441</v>
      </c>
      <c r="G1559" s="111">
        <v>86665</v>
      </c>
      <c r="H1559" s="112">
        <v>0</v>
      </c>
      <c r="I1559" s="112">
        <v>0</v>
      </c>
      <c r="J1559" s="112">
        <v>0</v>
      </c>
      <c r="K1559" s="112">
        <v>0</v>
      </c>
      <c r="L1559" s="112">
        <v>0</v>
      </c>
      <c r="M1559" s="112">
        <v>0</v>
      </c>
      <c r="N1559" s="112">
        <v>0</v>
      </c>
      <c r="O1559" s="112">
        <v>86665</v>
      </c>
    </row>
    <row r="1560" ht="13.5" customHeight="1" spans="1:15">
      <c r="A1560" s="110" t="s">
        <v>344</v>
      </c>
      <c r="B1560" s="109"/>
      <c r="C1560" s="109"/>
      <c r="D1560" s="109"/>
      <c r="E1560" s="110" t="s">
        <v>345</v>
      </c>
      <c r="F1560" s="109"/>
      <c r="G1560" s="111">
        <v>911101.45</v>
      </c>
      <c r="H1560" s="112">
        <v>0</v>
      </c>
      <c r="I1560" s="112">
        <v>0</v>
      </c>
      <c r="J1560" s="112">
        <v>0</v>
      </c>
      <c r="K1560" s="112">
        <v>911101.45</v>
      </c>
      <c r="L1560" s="112">
        <v>0</v>
      </c>
      <c r="M1560" s="112">
        <v>0</v>
      </c>
      <c r="N1560" s="112">
        <v>0</v>
      </c>
      <c r="O1560" s="112">
        <v>0</v>
      </c>
    </row>
    <row r="1561" ht="13.5" customHeight="1" spans="1:15">
      <c r="A1561" s="109"/>
      <c r="B1561" s="110" t="s">
        <v>460</v>
      </c>
      <c r="C1561" s="109"/>
      <c r="D1561" s="109"/>
      <c r="E1561" s="110" t="s">
        <v>369</v>
      </c>
      <c r="F1561" s="109"/>
      <c r="G1561" s="111">
        <v>662855.76</v>
      </c>
      <c r="H1561" s="112">
        <v>0</v>
      </c>
      <c r="I1561" s="112">
        <v>0</v>
      </c>
      <c r="J1561" s="112">
        <v>0</v>
      </c>
      <c r="K1561" s="112">
        <v>662855.76</v>
      </c>
      <c r="L1561" s="112">
        <v>0</v>
      </c>
      <c r="M1561" s="112">
        <v>0</v>
      </c>
      <c r="N1561" s="112">
        <v>0</v>
      </c>
      <c r="O1561" s="112">
        <v>0</v>
      </c>
    </row>
    <row r="1562" ht="13.5" customHeight="1" spans="1:15">
      <c r="A1562" s="110" t="s">
        <v>344</v>
      </c>
      <c r="B1562" s="110" t="s">
        <v>460</v>
      </c>
      <c r="C1562" s="110" t="s">
        <v>463</v>
      </c>
      <c r="D1562" s="109"/>
      <c r="E1562" s="110" t="s">
        <v>464</v>
      </c>
      <c r="F1562" s="110" t="s">
        <v>1286</v>
      </c>
      <c r="G1562" s="111">
        <v>662855.76</v>
      </c>
      <c r="H1562" s="112">
        <v>0</v>
      </c>
      <c r="I1562" s="112">
        <v>0</v>
      </c>
      <c r="J1562" s="112">
        <v>0</v>
      </c>
      <c r="K1562" s="112">
        <v>662855.76</v>
      </c>
      <c r="L1562" s="112">
        <v>0</v>
      </c>
      <c r="M1562" s="112">
        <v>0</v>
      </c>
      <c r="N1562" s="112">
        <v>0</v>
      </c>
      <c r="O1562" s="112">
        <v>0</v>
      </c>
    </row>
    <row r="1563" ht="13.5" customHeight="1" spans="1:15">
      <c r="A1563" s="109"/>
      <c r="B1563" s="110" t="s">
        <v>494</v>
      </c>
      <c r="C1563" s="109"/>
      <c r="D1563" s="109"/>
      <c r="E1563" s="110" t="s">
        <v>495</v>
      </c>
      <c r="F1563" s="109"/>
      <c r="G1563" s="111">
        <v>248245.69</v>
      </c>
      <c r="H1563" s="112">
        <v>0</v>
      </c>
      <c r="I1563" s="112">
        <v>0</v>
      </c>
      <c r="J1563" s="112">
        <v>0</v>
      </c>
      <c r="K1563" s="112">
        <v>248245.69</v>
      </c>
      <c r="L1563" s="112">
        <v>0</v>
      </c>
      <c r="M1563" s="112">
        <v>0</v>
      </c>
      <c r="N1563" s="112">
        <v>0</v>
      </c>
      <c r="O1563" s="112">
        <v>0</v>
      </c>
    </row>
    <row r="1564" ht="13.5" customHeight="1" spans="1:15">
      <c r="A1564" s="110" t="s">
        <v>344</v>
      </c>
      <c r="B1564" s="110" t="s">
        <v>494</v>
      </c>
      <c r="C1564" s="110" t="s">
        <v>496</v>
      </c>
      <c r="D1564" s="109"/>
      <c r="E1564" s="110" t="s">
        <v>497</v>
      </c>
      <c r="F1564" s="110" t="s">
        <v>1287</v>
      </c>
      <c r="G1564" s="111">
        <v>16546.17</v>
      </c>
      <c r="H1564" s="112">
        <v>0</v>
      </c>
      <c r="I1564" s="112">
        <v>0</v>
      </c>
      <c r="J1564" s="112">
        <v>0</v>
      </c>
      <c r="K1564" s="112">
        <v>16546.17</v>
      </c>
      <c r="L1564" s="112">
        <v>0</v>
      </c>
      <c r="M1564" s="112">
        <v>0</v>
      </c>
      <c r="N1564" s="112">
        <v>0</v>
      </c>
      <c r="O1564" s="112">
        <v>0</v>
      </c>
    </row>
    <row r="1565" ht="13.5" customHeight="1" spans="1:15">
      <c r="A1565" s="110" t="s">
        <v>344</v>
      </c>
      <c r="B1565" s="110" t="s">
        <v>494</v>
      </c>
      <c r="C1565" s="110" t="s">
        <v>498</v>
      </c>
      <c r="D1565" s="109"/>
      <c r="E1565" s="110" t="s">
        <v>371</v>
      </c>
      <c r="F1565" s="110" t="s">
        <v>1288</v>
      </c>
      <c r="G1565" s="111">
        <v>33142.79</v>
      </c>
      <c r="H1565" s="112">
        <v>0</v>
      </c>
      <c r="I1565" s="112">
        <v>0</v>
      </c>
      <c r="J1565" s="112">
        <v>0</v>
      </c>
      <c r="K1565" s="112">
        <v>33142.79</v>
      </c>
      <c r="L1565" s="112">
        <v>0</v>
      </c>
      <c r="M1565" s="112">
        <v>0</v>
      </c>
      <c r="N1565" s="112">
        <v>0</v>
      </c>
      <c r="O1565" s="112">
        <v>0</v>
      </c>
    </row>
    <row r="1566" ht="13.5" customHeight="1" spans="1:15">
      <c r="A1566" s="110" t="s">
        <v>344</v>
      </c>
      <c r="B1566" s="110" t="s">
        <v>494</v>
      </c>
      <c r="C1566" s="110" t="s">
        <v>501</v>
      </c>
      <c r="D1566" s="109"/>
      <c r="E1566" s="110" t="s">
        <v>502</v>
      </c>
      <c r="F1566" s="110" t="s">
        <v>1314</v>
      </c>
      <c r="G1566" s="111">
        <v>198556.73</v>
      </c>
      <c r="H1566" s="112">
        <v>0</v>
      </c>
      <c r="I1566" s="112">
        <v>0</v>
      </c>
      <c r="J1566" s="112">
        <v>0</v>
      </c>
      <c r="K1566" s="112">
        <v>198556.73</v>
      </c>
      <c r="L1566" s="112">
        <v>0</v>
      </c>
      <c r="M1566" s="112">
        <v>0</v>
      </c>
      <c r="N1566" s="112">
        <v>0</v>
      </c>
      <c r="O1566" s="112">
        <v>0</v>
      </c>
    </row>
    <row r="1567" ht="13.5" customHeight="1" spans="1:15">
      <c r="A1567" s="110" t="s">
        <v>612</v>
      </c>
      <c r="B1567" s="109"/>
      <c r="C1567" s="109"/>
      <c r="D1567" s="109"/>
      <c r="E1567" s="110" t="s">
        <v>613</v>
      </c>
      <c r="F1567" s="109"/>
      <c r="G1567" s="111">
        <v>14000</v>
      </c>
      <c r="H1567" s="112">
        <v>0</v>
      </c>
      <c r="I1567" s="112">
        <v>0</v>
      </c>
      <c r="J1567" s="112">
        <v>0</v>
      </c>
      <c r="K1567" s="112">
        <v>0</v>
      </c>
      <c r="L1567" s="112">
        <v>0</v>
      </c>
      <c r="M1567" s="112">
        <v>0</v>
      </c>
      <c r="N1567" s="112">
        <v>0</v>
      </c>
      <c r="O1567" s="112">
        <v>14000</v>
      </c>
    </row>
    <row r="1568" ht="13.5" customHeight="1" spans="1:15">
      <c r="A1568" s="109"/>
      <c r="B1568" s="110" t="s">
        <v>670</v>
      </c>
      <c r="C1568" s="109"/>
      <c r="D1568" s="109"/>
      <c r="E1568" s="110" t="s">
        <v>671</v>
      </c>
      <c r="F1568" s="109"/>
      <c r="G1568" s="111">
        <v>14000</v>
      </c>
      <c r="H1568" s="112">
        <v>0</v>
      </c>
      <c r="I1568" s="112">
        <v>0</v>
      </c>
      <c r="J1568" s="112">
        <v>0</v>
      </c>
      <c r="K1568" s="112">
        <v>0</v>
      </c>
      <c r="L1568" s="112">
        <v>0</v>
      </c>
      <c r="M1568" s="112">
        <v>0</v>
      </c>
      <c r="N1568" s="112">
        <v>0</v>
      </c>
      <c r="O1568" s="112">
        <v>14000</v>
      </c>
    </row>
    <row r="1569" ht="13.5" customHeight="1" spans="1:15">
      <c r="A1569" s="110" t="s">
        <v>612</v>
      </c>
      <c r="B1569" s="110" t="s">
        <v>670</v>
      </c>
      <c r="C1569" s="110" t="s">
        <v>672</v>
      </c>
      <c r="D1569" s="109"/>
      <c r="E1569" s="110" t="s">
        <v>673</v>
      </c>
      <c r="F1569" s="110" t="s">
        <v>1376</v>
      </c>
      <c r="G1569" s="111">
        <v>4000</v>
      </c>
      <c r="H1569" s="112">
        <v>0</v>
      </c>
      <c r="I1569" s="112">
        <v>0</v>
      </c>
      <c r="J1569" s="112">
        <v>0</v>
      </c>
      <c r="K1569" s="112">
        <v>0</v>
      </c>
      <c r="L1569" s="112">
        <v>0</v>
      </c>
      <c r="M1569" s="112">
        <v>0</v>
      </c>
      <c r="N1569" s="112">
        <v>0</v>
      </c>
      <c r="O1569" s="112">
        <v>4000</v>
      </c>
    </row>
    <row r="1570" ht="13.5" customHeight="1" spans="1:15">
      <c r="A1570" s="110" t="s">
        <v>612</v>
      </c>
      <c r="B1570" s="110" t="s">
        <v>670</v>
      </c>
      <c r="C1570" s="110" t="s">
        <v>672</v>
      </c>
      <c r="D1570" s="109"/>
      <c r="E1570" s="110" t="s">
        <v>673</v>
      </c>
      <c r="F1570" s="110" t="s">
        <v>1442</v>
      </c>
      <c r="G1570" s="111">
        <v>8000</v>
      </c>
      <c r="H1570" s="112">
        <v>0</v>
      </c>
      <c r="I1570" s="112">
        <v>0</v>
      </c>
      <c r="J1570" s="112">
        <v>0</v>
      </c>
      <c r="K1570" s="112">
        <v>0</v>
      </c>
      <c r="L1570" s="112">
        <v>0</v>
      </c>
      <c r="M1570" s="112">
        <v>0</v>
      </c>
      <c r="N1570" s="112">
        <v>0</v>
      </c>
      <c r="O1570" s="112">
        <v>8000</v>
      </c>
    </row>
    <row r="1571" ht="13.5" customHeight="1" spans="1:15">
      <c r="A1571" s="110" t="s">
        <v>612</v>
      </c>
      <c r="B1571" s="110" t="s">
        <v>670</v>
      </c>
      <c r="C1571" s="110" t="s">
        <v>672</v>
      </c>
      <c r="D1571" s="109"/>
      <c r="E1571" s="110" t="s">
        <v>673</v>
      </c>
      <c r="F1571" s="110" t="s">
        <v>1361</v>
      </c>
      <c r="G1571" s="111">
        <v>2000</v>
      </c>
      <c r="H1571" s="112">
        <v>0</v>
      </c>
      <c r="I1571" s="112">
        <v>0</v>
      </c>
      <c r="J1571" s="112">
        <v>0</v>
      </c>
      <c r="K1571" s="112">
        <v>0</v>
      </c>
      <c r="L1571" s="112">
        <v>0</v>
      </c>
      <c r="M1571" s="112">
        <v>0</v>
      </c>
      <c r="N1571" s="112">
        <v>0</v>
      </c>
      <c r="O1571" s="112">
        <v>2000</v>
      </c>
    </row>
    <row r="1572" ht="13.5" customHeight="1" spans="1:15">
      <c r="A1572" s="109"/>
      <c r="B1572" s="109"/>
      <c r="C1572" s="109"/>
      <c r="D1572" s="110" t="s">
        <v>1102</v>
      </c>
      <c r="E1572" s="110" t="s">
        <v>1103</v>
      </c>
      <c r="F1572" s="109"/>
      <c r="G1572" s="111">
        <v>4636556.96</v>
      </c>
      <c r="H1572" s="112">
        <v>1080240</v>
      </c>
      <c r="I1572" s="112">
        <v>1747782</v>
      </c>
      <c r="J1572" s="112">
        <v>168945.5</v>
      </c>
      <c r="K1572" s="112">
        <v>624718.46</v>
      </c>
      <c r="L1572" s="112">
        <v>0</v>
      </c>
      <c r="M1572" s="112">
        <v>0</v>
      </c>
      <c r="N1572" s="112">
        <v>21096</v>
      </c>
      <c r="O1572" s="112">
        <v>993775</v>
      </c>
    </row>
    <row r="1573" ht="13.5" customHeight="1" spans="1:15">
      <c r="A1573" s="109"/>
      <c r="B1573" s="109"/>
      <c r="C1573" s="109"/>
      <c r="D1573" s="110" t="s">
        <v>1104</v>
      </c>
      <c r="E1573" s="110" t="s">
        <v>49</v>
      </c>
      <c r="F1573" s="109"/>
      <c r="G1573" s="111">
        <v>4636556.96</v>
      </c>
      <c r="H1573" s="112">
        <v>1080240</v>
      </c>
      <c r="I1573" s="112">
        <v>1747782</v>
      </c>
      <c r="J1573" s="112">
        <v>168945.5</v>
      </c>
      <c r="K1573" s="112">
        <v>624718.46</v>
      </c>
      <c r="L1573" s="112">
        <v>0</v>
      </c>
      <c r="M1573" s="112">
        <v>0</v>
      </c>
      <c r="N1573" s="112">
        <v>21096</v>
      </c>
      <c r="O1573" s="112">
        <v>993775</v>
      </c>
    </row>
    <row r="1574" ht="13.5" customHeight="1" spans="1:15">
      <c r="A1574" s="110" t="s">
        <v>37</v>
      </c>
      <c r="B1574" s="109"/>
      <c r="C1574" s="109"/>
      <c r="D1574" s="109"/>
      <c r="E1574" s="110" t="s">
        <v>38</v>
      </c>
      <c r="F1574" s="109"/>
      <c r="G1574" s="111">
        <v>2710342</v>
      </c>
      <c r="H1574" s="112">
        <v>882708</v>
      </c>
      <c r="I1574" s="112">
        <v>1476972</v>
      </c>
      <c r="J1574" s="112">
        <v>160729</v>
      </c>
      <c r="K1574" s="112">
        <v>0</v>
      </c>
      <c r="L1574" s="112">
        <v>0</v>
      </c>
      <c r="M1574" s="112">
        <v>0</v>
      </c>
      <c r="N1574" s="112">
        <v>10572</v>
      </c>
      <c r="O1574" s="112">
        <v>179361</v>
      </c>
    </row>
    <row r="1575" ht="13.5" customHeight="1" spans="1:15">
      <c r="A1575" s="109"/>
      <c r="B1575" s="110" t="s">
        <v>74</v>
      </c>
      <c r="C1575" s="109"/>
      <c r="D1575" s="109"/>
      <c r="E1575" s="110" t="s">
        <v>75</v>
      </c>
      <c r="F1575" s="109"/>
      <c r="G1575" s="111">
        <v>2710342</v>
      </c>
      <c r="H1575" s="112">
        <v>882708</v>
      </c>
      <c r="I1575" s="112">
        <v>1476972</v>
      </c>
      <c r="J1575" s="112">
        <v>160729</v>
      </c>
      <c r="K1575" s="112">
        <v>0</v>
      </c>
      <c r="L1575" s="112">
        <v>0</v>
      </c>
      <c r="M1575" s="112">
        <v>0</v>
      </c>
      <c r="N1575" s="112">
        <v>10572</v>
      </c>
      <c r="O1575" s="112">
        <v>179361</v>
      </c>
    </row>
    <row r="1576" ht="13.5" customHeight="1" spans="1:15">
      <c r="A1576" s="110" t="s">
        <v>37</v>
      </c>
      <c r="B1576" s="110" t="s">
        <v>74</v>
      </c>
      <c r="C1576" s="110" t="s">
        <v>76</v>
      </c>
      <c r="D1576" s="109"/>
      <c r="E1576" s="110" t="s">
        <v>42</v>
      </c>
      <c r="F1576" s="110" t="s">
        <v>1292</v>
      </c>
      <c r="G1576" s="111">
        <v>42000</v>
      </c>
      <c r="H1576" s="112">
        <v>0</v>
      </c>
      <c r="I1576" s="112">
        <v>0</v>
      </c>
      <c r="J1576" s="112">
        <v>0</v>
      </c>
      <c r="K1576" s="112">
        <v>0</v>
      </c>
      <c r="L1576" s="112">
        <v>0</v>
      </c>
      <c r="M1576" s="112">
        <v>0</v>
      </c>
      <c r="N1576" s="112">
        <v>0</v>
      </c>
      <c r="O1576" s="112">
        <v>42000</v>
      </c>
    </row>
    <row r="1577" ht="13.5" customHeight="1" spans="1:15">
      <c r="A1577" s="110" t="s">
        <v>37</v>
      </c>
      <c r="B1577" s="110" t="s">
        <v>74</v>
      </c>
      <c r="C1577" s="110" t="s">
        <v>76</v>
      </c>
      <c r="D1577" s="109"/>
      <c r="E1577" s="110" t="s">
        <v>42</v>
      </c>
      <c r="F1577" s="110" t="s">
        <v>1322</v>
      </c>
      <c r="G1577" s="111">
        <v>20665</v>
      </c>
      <c r="H1577" s="112">
        <v>0</v>
      </c>
      <c r="I1577" s="112">
        <v>0</v>
      </c>
      <c r="J1577" s="112">
        <v>0</v>
      </c>
      <c r="K1577" s="112">
        <v>0</v>
      </c>
      <c r="L1577" s="112">
        <v>0</v>
      </c>
      <c r="M1577" s="112">
        <v>0</v>
      </c>
      <c r="N1577" s="112">
        <v>0</v>
      </c>
      <c r="O1577" s="112">
        <v>20665</v>
      </c>
    </row>
    <row r="1578" ht="13.5" customHeight="1" spans="1:15">
      <c r="A1578" s="110" t="s">
        <v>37</v>
      </c>
      <c r="B1578" s="110" t="s">
        <v>74</v>
      </c>
      <c r="C1578" s="110" t="s">
        <v>76</v>
      </c>
      <c r="D1578" s="109"/>
      <c r="E1578" s="110" t="s">
        <v>42</v>
      </c>
      <c r="F1578" s="110" t="s">
        <v>1284</v>
      </c>
      <c r="G1578" s="111">
        <v>2090269</v>
      </c>
      <c r="H1578" s="112">
        <v>723288</v>
      </c>
      <c r="I1578" s="112">
        <v>1205460</v>
      </c>
      <c r="J1578" s="112">
        <v>160729</v>
      </c>
      <c r="K1578" s="112">
        <v>0</v>
      </c>
      <c r="L1578" s="112">
        <v>0</v>
      </c>
      <c r="M1578" s="112">
        <v>0</v>
      </c>
      <c r="N1578" s="112">
        <v>0</v>
      </c>
      <c r="O1578" s="112">
        <v>792</v>
      </c>
    </row>
    <row r="1579" ht="13.5" customHeight="1" spans="1:15">
      <c r="A1579" s="110" t="s">
        <v>37</v>
      </c>
      <c r="B1579" s="110" t="s">
        <v>74</v>
      </c>
      <c r="C1579" s="110" t="s">
        <v>76</v>
      </c>
      <c r="D1579" s="109"/>
      <c r="E1579" s="110" t="s">
        <v>42</v>
      </c>
      <c r="F1579" s="110" t="s">
        <v>1285</v>
      </c>
      <c r="G1579" s="111">
        <v>90926</v>
      </c>
      <c r="H1579" s="112">
        <v>0</v>
      </c>
      <c r="I1579" s="112">
        <v>0</v>
      </c>
      <c r="J1579" s="112">
        <v>0</v>
      </c>
      <c r="K1579" s="112">
        <v>0</v>
      </c>
      <c r="L1579" s="112">
        <v>0</v>
      </c>
      <c r="M1579" s="112">
        <v>0</v>
      </c>
      <c r="N1579" s="112">
        <v>0</v>
      </c>
      <c r="O1579" s="112">
        <v>90926</v>
      </c>
    </row>
    <row r="1580" ht="13.5" customHeight="1" spans="1:15">
      <c r="A1580" s="110" t="s">
        <v>37</v>
      </c>
      <c r="B1580" s="110" t="s">
        <v>74</v>
      </c>
      <c r="C1580" s="110" t="s">
        <v>82</v>
      </c>
      <c r="D1580" s="109"/>
      <c r="E1580" s="110" t="s">
        <v>83</v>
      </c>
      <c r="F1580" s="110" t="s">
        <v>1443</v>
      </c>
      <c r="G1580" s="111">
        <v>24798</v>
      </c>
      <c r="H1580" s="112">
        <v>0</v>
      </c>
      <c r="I1580" s="112">
        <v>0</v>
      </c>
      <c r="J1580" s="112">
        <v>0</v>
      </c>
      <c r="K1580" s="112">
        <v>0</v>
      </c>
      <c r="L1580" s="112">
        <v>0</v>
      </c>
      <c r="M1580" s="112">
        <v>0</v>
      </c>
      <c r="N1580" s="112">
        <v>0</v>
      </c>
      <c r="O1580" s="112">
        <v>24798</v>
      </c>
    </row>
    <row r="1581" ht="13.5" customHeight="1" spans="1:15">
      <c r="A1581" s="110" t="s">
        <v>37</v>
      </c>
      <c r="B1581" s="110" t="s">
        <v>74</v>
      </c>
      <c r="C1581" s="110" t="s">
        <v>82</v>
      </c>
      <c r="D1581" s="109"/>
      <c r="E1581" s="110" t="s">
        <v>83</v>
      </c>
      <c r="F1581" s="110" t="s">
        <v>1291</v>
      </c>
      <c r="G1581" s="111">
        <v>441684</v>
      </c>
      <c r="H1581" s="112">
        <v>159420</v>
      </c>
      <c r="I1581" s="112">
        <v>271512</v>
      </c>
      <c r="J1581" s="112">
        <v>0</v>
      </c>
      <c r="K1581" s="112">
        <v>0</v>
      </c>
      <c r="L1581" s="112">
        <v>0</v>
      </c>
      <c r="M1581" s="112">
        <v>0</v>
      </c>
      <c r="N1581" s="112">
        <v>10572</v>
      </c>
      <c r="O1581" s="112">
        <v>180</v>
      </c>
    </row>
    <row r="1582" ht="13.5" customHeight="1" spans="1:15">
      <c r="A1582" s="110" t="s">
        <v>294</v>
      </c>
      <c r="B1582" s="109"/>
      <c r="C1582" s="109"/>
      <c r="D1582" s="109"/>
      <c r="E1582" s="110" t="s">
        <v>295</v>
      </c>
      <c r="F1582" s="109"/>
      <c r="G1582" s="111">
        <v>106856.5</v>
      </c>
      <c r="H1582" s="112">
        <v>37392</v>
      </c>
      <c r="I1582" s="112">
        <v>61212</v>
      </c>
      <c r="J1582" s="112">
        <v>8216.5</v>
      </c>
      <c r="K1582" s="112">
        <v>0</v>
      </c>
      <c r="L1582" s="112">
        <v>0</v>
      </c>
      <c r="M1582" s="112">
        <v>0</v>
      </c>
      <c r="N1582" s="112">
        <v>0</v>
      </c>
      <c r="O1582" s="112">
        <v>36</v>
      </c>
    </row>
    <row r="1583" ht="13.5" customHeight="1" spans="1:15">
      <c r="A1583" s="109"/>
      <c r="B1583" s="110" t="s">
        <v>300</v>
      </c>
      <c r="C1583" s="109"/>
      <c r="D1583" s="109"/>
      <c r="E1583" s="110" t="s">
        <v>301</v>
      </c>
      <c r="F1583" s="109"/>
      <c r="G1583" s="111">
        <v>106856.5</v>
      </c>
      <c r="H1583" s="112">
        <v>37392</v>
      </c>
      <c r="I1583" s="112">
        <v>61212</v>
      </c>
      <c r="J1583" s="112">
        <v>8216.5</v>
      </c>
      <c r="K1583" s="112">
        <v>0</v>
      </c>
      <c r="L1583" s="112">
        <v>0</v>
      </c>
      <c r="M1583" s="112">
        <v>0</v>
      </c>
      <c r="N1583" s="112">
        <v>0</v>
      </c>
      <c r="O1583" s="112">
        <v>36</v>
      </c>
    </row>
    <row r="1584" ht="13.5" customHeight="1" spans="1:15">
      <c r="A1584" s="110" t="s">
        <v>294</v>
      </c>
      <c r="B1584" s="110" t="s">
        <v>300</v>
      </c>
      <c r="C1584" s="110" t="s">
        <v>302</v>
      </c>
      <c r="D1584" s="109"/>
      <c r="E1584" s="110" t="s">
        <v>303</v>
      </c>
      <c r="F1584" s="110" t="s">
        <v>1332</v>
      </c>
      <c r="G1584" s="111">
        <v>106856.5</v>
      </c>
      <c r="H1584" s="112">
        <v>37392</v>
      </c>
      <c r="I1584" s="112">
        <v>61212</v>
      </c>
      <c r="J1584" s="112">
        <v>8216.5</v>
      </c>
      <c r="K1584" s="112">
        <v>0</v>
      </c>
      <c r="L1584" s="112">
        <v>0</v>
      </c>
      <c r="M1584" s="112">
        <v>0</v>
      </c>
      <c r="N1584" s="112">
        <v>0</v>
      </c>
      <c r="O1584" s="112">
        <v>36</v>
      </c>
    </row>
    <row r="1585" ht="13.5" customHeight="1" spans="1:15">
      <c r="A1585" s="110" t="s">
        <v>344</v>
      </c>
      <c r="B1585" s="109"/>
      <c r="C1585" s="109"/>
      <c r="D1585" s="109"/>
      <c r="E1585" s="110" t="s">
        <v>345</v>
      </c>
      <c r="F1585" s="109"/>
      <c r="G1585" s="111">
        <v>612579.16</v>
      </c>
      <c r="H1585" s="112">
        <v>0</v>
      </c>
      <c r="I1585" s="112">
        <v>0</v>
      </c>
      <c r="J1585" s="112">
        <v>0</v>
      </c>
      <c r="K1585" s="112">
        <v>612579.16</v>
      </c>
      <c r="L1585" s="112">
        <v>0</v>
      </c>
      <c r="M1585" s="112">
        <v>0</v>
      </c>
      <c r="N1585" s="112">
        <v>0</v>
      </c>
      <c r="O1585" s="112">
        <v>0</v>
      </c>
    </row>
    <row r="1586" ht="13.5" customHeight="1" spans="1:15">
      <c r="A1586" s="109"/>
      <c r="B1586" s="110" t="s">
        <v>460</v>
      </c>
      <c r="C1586" s="109"/>
      <c r="D1586" s="109"/>
      <c r="E1586" s="110" t="s">
        <v>369</v>
      </c>
      <c r="F1586" s="109"/>
      <c r="G1586" s="111">
        <v>602656.8</v>
      </c>
      <c r="H1586" s="112">
        <v>0</v>
      </c>
      <c r="I1586" s="112">
        <v>0</v>
      </c>
      <c r="J1586" s="112">
        <v>0</v>
      </c>
      <c r="K1586" s="112">
        <v>602656.8</v>
      </c>
      <c r="L1586" s="112">
        <v>0</v>
      </c>
      <c r="M1586" s="112">
        <v>0</v>
      </c>
      <c r="N1586" s="112">
        <v>0</v>
      </c>
      <c r="O1586" s="112">
        <v>0</v>
      </c>
    </row>
    <row r="1587" ht="13.5" customHeight="1" spans="1:15">
      <c r="A1587" s="110" t="s">
        <v>344</v>
      </c>
      <c r="B1587" s="110" t="s">
        <v>460</v>
      </c>
      <c r="C1587" s="110" t="s">
        <v>463</v>
      </c>
      <c r="D1587" s="109"/>
      <c r="E1587" s="110" t="s">
        <v>464</v>
      </c>
      <c r="F1587" s="110" t="s">
        <v>1444</v>
      </c>
      <c r="G1587" s="111">
        <v>25989.6</v>
      </c>
      <c r="H1587" s="112">
        <v>0</v>
      </c>
      <c r="I1587" s="112">
        <v>0</v>
      </c>
      <c r="J1587" s="112">
        <v>0</v>
      </c>
      <c r="K1587" s="112">
        <v>25989.6</v>
      </c>
      <c r="L1587" s="112">
        <v>0</v>
      </c>
      <c r="M1587" s="112">
        <v>0</v>
      </c>
      <c r="N1587" s="112">
        <v>0</v>
      </c>
      <c r="O1587" s="112">
        <v>0</v>
      </c>
    </row>
    <row r="1588" ht="13.5" customHeight="1" spans="1:15">
      <c r="A1588" s="110" t="s">
        <v>344</v>
      </c>
      <c r="B1588" s="110" t="s">
        <v>460</v>
      </c>
      <c r="C1588" s="110" t="s">
        <v>463</v>
      </c>
      <c r="D1588" s="109"/>
      <c r="E1588" s="110" t="s">
        <v>464</v>
      </c>
      <c r="F1588" s="110" t="s">
        <v>1445</v>
      </c>
      <c r="G1588" s="111">
        <v>576667.2</v>
      </c>
      <c r="H1588" s="112">
        <v>0</v>
      </c>
      <c r="I1588" s="112">
        <v>0</v>
      </c>
      <c r="J1588" s="112">
        <v>0</v>
      </c>
      <c r="K1588" s="112">
        <v>576667.2</v>
      </c>
      <c r="L1588" s="112">
        <v>0</v>
      </c>
      <c r="M1588" s="112">
        <v>0</v>
      </c>
      <c r="N1588" s="112">
        <v>0</v>
      </c>
      <c r="O1588" s="112">
        <v>0</v>
      </c>
    </row>
    <row r="1589" ht="13.5" customHeight="1" spans="1:15">
      <c r="A1589" s="109"/>
      <c r="B1589" s="110" t="s">
        <v>494</v>
      </c>
      <c r="C1589" s="109"/>
      <c r="D1589" s="109"/>
      <c r="E1589" s="110" t="s">
        <v>495</v>
      </c>
      <c r="F1589" s="109"/>
      <c r="G1589" s="111">
        <v>9922.36</v>
      </c>
      <c r="H1589" s="112">
        <v>0</v>
      </c>
      <c r="I1589" s="112">
        <v>0</v>
      </c>
      <c r="J1589" s="112">
        <v>0</v>
      </c>
      <c r="K1589" s="112">
        <v>9922.36</v>
      </c>
      <c r="L1589" s="112">
        <v>0</v>
      </c>
      <c r="M1589" s="112">
        <v>0</v>
      </c>
      <c r="N1589" s="112">
        <v>0</v>
      </c>
      <c r="O1589" s="112">
        <v>0</v>
      </c>
    </row>
    <row r="1590" ht="13.5" customHeight="1" spans="1:15">
      <c r="A1590" s="110" t="s">
        <v>344</v>
      </c>
      <c r="B1590" s="110" t="s">
        <v>494</v>
      </c>
      <c r="C1590" s="110" t="s">
        <v>496</v>
      </c>
      <c r="D1590" s="109"/>
      <c r="E1590" s="110" t="s">
        <v>497</v>
      </c>
      <c r="F1590" s="110" t="s">
        <v>1287</v>
      </c>
      <c r="G1590" s="111">
        <v>4722.36</v>
      </c>
      <c r="H1590" s="112">
        <v>0</v>
      </c>
      <c r="I1590" s="112">
        <v>0</v>
      </c>
      <c r="J1590" s="112">
        <v>0</v>
      </c>
      <c r="K1590" s="112">
        <v>4722.36</v>
      </c>
      <c r="L1590" s="112">
        <v>0</v>
      </c>
      <c r="M1590" s="112">
        <v>0</v>
      </c>
      <c r="N1590" s="112">
        <v>0</v>
      </c>
      <c r="O1590" s="112">
        <v>0</v>
      </c>
    </row>
    <row r="1591" ht="13.5" customHeight="1" spans="1:15">
      <c r="A1591" s="110" t="s">
        <v>344</v>
      </c>
      <c r="B1591" s="110" t="s">
        <v>494</v>
      </c>
      <c r="C1591" s="110" t="s">
        <v>498</v>
      </c>
      <c r="D1591" s="109"/>
      <c r="E1591" s="110" t="s">
        <v>371</v>
      </c>
      <c r="F1591" s="110" t="s">
        <v>1288</v>
      </c>
      <c r="G1591" s="111">
        <v>5200</v>
      </c>
      <c r="H1591" s="112">
        <v>0</v>
      </c>
      <c r="I1591" s="112">
        <v>0</v>
      </c>
      <c r="J1591" s="112">
        <v>0</v>
      </c>
      <c r="K1591" s="112">
        <v>5200</v>
      </c>
      <c r="L1591" s="112">
        <v>0</v>
      </c>
      <c r="M1591" s="112">
        <v>0</v>
      </c>
      <c r="N1591" s="112">
        <v>0</v>
      </c>
      <c r="O1591" s="112">
        <v>0</v>
      </c>
    </row>
    <row r="1592" ht="13.5" customHeight="1" spans="1:15">
      <c r="A1592" s="110" t="s">
        <v>506</v>
      </c>
      <c r="B1592" s="109"/>
      <c r="C1592" s="109"/>
      <c r="D1592" s="109"/>
      <c r="E1592" s="110" t="s">
        <v>507</v>
      </c>
      <c r="F1592" s="109"/>
      <c r="G1592" s="111">
        <v>12139.3</v>
      </c>
      <c r="H1592" s="112">
        <v>0</v>
      </c>
      <c r="I1592" s="112">
        <v>0</v>
      </c>
      <c r="J1592" s="112">
        <v>0</v>
      </c>
      <c r="K1592" s="112">
        <v>12139.3</v>
      </c>
      <c r="L1592" s="112">
        <v>0</v>
      </c>
      <c r="M1592" s="112">
        <v>0</v>
      </c>
      <c r="N1592" s="112">
        <v>0</v>
      </c>
      <c r="O1592" s="112">
        <v>0</v>
      </c>
    </row>
    <row r="1593" ht="13.5" customHeight="1" spans="1:15">
      <c r="A1593" s="109"/>
      <c r="B1593" s="110" t="s">
        <v>552</v>
      </c>
      <c r="C1593" s="109"/>
      <c r="D1593" s="109"/>
      <c r="E1593" s="110" t="s">
        <v>553</v>
      </c>
      <c r="F1593" s="109"/>
      <c r="G1593" s="111">
        <v>12139.3</v>
      </c>
      <c r="H1593" s="112">
        <v>0</v>
      </c>
      <c r="I1593" s="112">
        <v>0</v>
      </c>
      <c r="J1593" s="112">
        <v>0</v>
      </c>
      <c r="K1593" s="112">
        <v>12139.3</v>
      </c>
      <c r="L1593" s="112">
        <v>0</v>
      </c>
      <c r="M1593" s="112">
        <v>0</v>
      </c>
      <c r="N1593" s="112">
        <v>0</v>
      </c>
      <c r="O1593" s="112">
        <v>0</v>
      </c>
    </row>
    <row r="1594" ht="13.5" customHeight="1" spans="1:15">
      <c r="A1594" s="110" t="s">
        <v>506</v>
      </c>
      <c r="B1594" s="110" t="s">
        <v>552</v>
      </c>
      <c r="C1594" s="110" t="s">
        <v>554</v>
      </c>
      <c r="D1594" s="109"/>
      <c r="E1594" s="110" t="s">
        <v>555</v>
      </c>
      <c r="F1594" s="110" t="s">
        <v>1314</v>
      </c>
      <c r="G1594" s="111">
        <v>12139.3</v>
      </c>
      <c r="H1594" s="112">
        <v>0</v>
      </c>
      <c r="I1594" s="112">
        <v>0</v>
      </c>
      <c r="J1594" s="112">
        <v>0</v>
      </c>
      <c r="K1594" s="112">
        <v>12139.3</v>
      </c>
      <c r="L1594" s="112">
        <v>0</v>
      </c>
      <c r="M1594" s="112">
        <v>0</v>
      </c>
      <c r="N1594" s="112">
        <v>0</v>
      </c>
      <c r="O1594" s="112">
        <v>0</v>
      </c>
    </row>
    <row r="1595" ht="13.5" customHeight="1" spans="1:15">
      <c r="A1595" s="110" t="s">
        <v>585</v>
      </c>
      <c r="B1595" s="109"/>
      <c r="C1595" s="109"/>
      <c r="D1595" s="109"/>
      <c r="E1595" s="110" t="s">
        <v>586</v>
      </c>
      <c r="F1595" s="109"/>
      <c r="G1595" s="111">
        <v>321840</v>
      </c>
      <c r="H1595" s="112">
        <v>0</v>
      </c>
      <c r="I1595" s="112">
        <v>0</v>
      </c>
      <c r="J1595" s="112">
        <v>0</v>
      </c>
      <c r="K1595" s="112">
        <v>0</v>
      </c>
      <c r="L1595" s="112">
        <v>0</v>
      </c>
      <c r="M1595" s="112">
        <v>0</v>
      </c>
      <c r="N1595" s="112">
        <v>0</v>
      </c>
      <c r="O1595" s="112">
        <v>321840</v>
      </c>
    </row>
    <row r="1596" ht="13.5" customHeight="1" spans="1:15">
      <c r="A1596" s="109"/>
      <c r="B1596" s="110" t="s">
        <v>596</v>
      </c>
      <c r="C1596" s="109"/>
      <c r="D1596" s="109"/>
      <c r="E1596" s="110" t="s">
        <v>597</v>
      </c>
      <c r="F1596" s="109"/>
      <c r="G1596" s="111">
        <v>136080</v>
      </c>
      <c r="H1596" s="112">
        <v>0</v>
      </c>
      <c r="I1596" s="112">
        <v>0</v>
      </c>
      <c r="J1596" s="112">
        <v>0</v>
      </c>
      <c r="K1596" s="112">
        <v>0</v>
      </c>
      <c r="L1596" s="112">
        <v>0</v>
      </c>
      <c r="M1596" s="112">
        <v>0</v>
      </c>
      <c r="N1596" s="112">
        <v>0</v>
      </c>
      <c r="O1596" s="112">
        <v>136080</v>
      </c>
    </row>
    <row r="1597" ht="13.5" customHeight="1" spans="1:15">
      <c r="A1597" s="110" t="s">
        <v>585</v>
      </c>
      <c r="B1597" s="110" t="s">
        <v>596</v>
      </c>
      <c r="C1597" s="110" t="s">
        <v>600</v>
      </c>
      <c r="D1597" s="109"/>
      <c r="E1597" s="110" t="s">
        <v>601</v>
      </c>
      <c r="F1597" s="110" t="s">
        <v>1290</v>
      </c>
      <c r="G1597" s="111">
        <v>136080</v>
      </c>
      <c r="H1597" s="112">
        <v>0</v>
      </c>
      <c r="I1597" s="112">
        <v>0</v>
      </c>
      <c r="J1597" s="112">
        <v>0</v>
      </c>
      <c r="K1597" s="112">
        <v>0</v>
      </c>
      <c r="L1597" s="112">
        <v>0</v>
      </c>
      <c r="M1597" s="112">
        <v>0</v>
      </c>
      <c r="N1597" s="112">
        <v>0</v>
      </c>
      <c r="O1597" s="112">
        <v>136080</v>
      </c>
    </row>
    <row r="1598" ht="13.5" customHeight="1" spans="1:15">
      <c r="A1598" s="109"/>
      <c r="B1598" s="110" t="s">
        <v>609</v>
      </c>
      <c r="C1598" s="109"/>
      <c r="D1598" s="109"/>
      <c r="E1598" s="110" t="s">
        <v>610</v>
      </c>
      <c r="F1598" s="109"/>
      <c r="G1598" s="111">
        <v>185760</v>
      </c>
      <c r="H1598" s="112">
        <v>0</v>
      </c>
      <c r="I1598" s="112">
        <v>0</v>
      </c>
      <c r="J1598" s="112">
        <v>0</v>
      </c>
      <c r="K1598" s="112">
        <v>0</v>
      </c>
      <c r="L1598" s="112">
        <v>0</v>
      </c>
      <c r="M1598" s="112">
        <v>0</v>
      </c>
      <c r="N1598" s="112">
        <v>0</v>
      </c>
      <c r="O1598" s="112">
        <v>185760</v>
      </c>
    </row>
    <row r="1599" ht="13.5" customHeight="1" spans="1:15">
      <c r="A1599" s="110" t="s">
        <v>585</v>
      </c>
      <c r="B1599" s="110" t="s">
        <v>609</v>
      </c>
      <c r="C1599" s="110" t="s">
        <v>611</v>
      </c>
      <c r="D1599" s="109"/>
      <c r="E1599" s="110" t="s">
        <v>610</v>
      </c>
      <c r="F1599" s="110" t="s">
        <v>1362</v>
      </c>
      <c r="G1599" s="111">
        <v>185760</v>
      </c>
      <c r="H1599" s="112">
        <v>0</v>
      </c>
      <c r="I1599" s="112">
        <v>0</v>
      </c>
      <c r="J1599" s="112">
        <v>0</v>
      </c>
      <c r="K1599" s="112">
        <v>0</v>
      </c>
      <c r="L1599" s="112">
        <v>0</v>
      </c>
      <c r="M1599" s="112">
        <v>0</v>
      </c>
      <c r="N1599" s="112">
        <v>0</v>
      </c>
      <c r="O1599" s="112">
        <v>185760</v>
      </c>
    </row>
    <row r="1600" ht="13.5" customHeight="1" spans="1:15">
      <c r="A1600" s="110" t="s">
        <v>612</v>
      </c>
      <c r="B1600" s="109"/>
      <c r="C1600" s="109"/>
      <c r="D1600" s="109"/>
      <c r="E1600" s="110" t="s">
        <v>613</v>
      </c>
      <c r="F1600" s="109"/>
      <c r="G1600" s="111">
        <v>872800</v>
      </c>
      <c r="H1600" s="112">
        <v>160140</v>
      </c>
      <c r="I1600" s="112">
        <v>209598</v>
      </c>
      <c r="J1600" s="112">
        <v>0</v>
      </c>
      <c r="K1600" s="112">
        <v>0</v>
      </c>
      <c r="L1600" s="112">
        <v>0</v>
      </c>
      <c r="M1600" s="112">
        <v>0</v>
      </c>
      <c r="N1600" s="112">
        <v>10524</v>
      </c>
      <c r="O1600" s="112">
        <v>492538</v>
      </c>
    </row>
    <row r="1601" ht="13.5" customHeight="1" spans="1:15">
      <c r="A1601" s="109"/>
      <c r="B1601" s="110" t="s">
        <v>614</v>
      </c>
      <c r="C1601" s="109"/>
      <c r="D1601" s="109"/>
      <c r="E1601" s="110" t="s">
        <v>615</v>
      </c>
      <c r="F1601" s="109"/>
      <c r="G1601" s="111">
        <v>380406</v>
      </c>
      <c r="H1601" s="112">
        <v>160140</v>
      </c>
      <c r="I1601" s="112">
        <v>209598</v>
      </c>
      <c r="J1601" s="112">
        <v>0</v>
      </c>
      <c r="K1601" s="112">
        <v>0</v>
      </c>
      <c r="L1601" s="112">
        <v>0</v>
      </c>
      <c r="M1601" s="112">
        <v>0</v>
      </c>
      <c r="N1601" s="112">
        <v>10524</v>
      </c>
      <c r="O1601" s="112">
        <v>144</v>
      </c>
    </row>
    <row r="1602" ht="13.5" customHeight="1" spans="1:15">
      <c r="A1602" s="110" t="s">
        <v>612</v>
      </c>
      <c r="B1602" s="110" t="s">
        <v>614</v>
      </c>
      <c r="C1602" s="110" t="s">
        <v>617</v>
      </c>
      <c r="D1602" s="109"/>
      <c r="E1602" s="110" t="s">
        <v>618</v>
      </c>
      <c r="F1602" s="110" t="s">
        <v>1336</v>
      </c>
      <c r="G1602" s="111">
        <v>380406</v>
      </c>
      <c r="H1602" s="112">
        <v>160140</v>
      </c>
      <c r="I1602" s="112">
        <v>209598</v>
      </c>
      <c r="J1602" s="112">
        <v>0</v>
      </c>
      <c r="K1602" s="112">
        <v>0</v>
      </c>
      <c r="L1602" s="112">
        <v>0</v>
      </c>
      <c r="M1602" s="112">
        <v>0</v>
      </c>
      <c r="N1602" s="112">
        <v>10524</v>
      </c>
      <c r="O1602" s="112">
        <v>144</v>
      </c>
    </row>
    <row r="1603" ht="13.5" customHeight="1" spans="1:15">
      <c r="A1603" s="109"/>
      <c r="B1603" s="110" t="s">
        <v>670</v>
      </c>
      <c r="C1603" s="109"/>
      <c r="D1603" s="109"/>
      <c r="E1603" s="110" t="s">
        <v>671</v>
      </c>
      <c r="F1603" s="109"/>
      <c r="G1603" s="111">
        <v>492394</v>
      </c>
      <c r="H1603" s="112">
        <v>0</v>
      </c>
      <c r="I1603" s="112">
        <v>0</v>
      </c>
      <c r="J1603" s="112">
        <v>0</v>
      </c>
      <c r="K1603" s="112">
        <v>0</v>
      </c>
      <c r="L1603" s="112">
        <v>0</v>
      </c>
      <c r="M1603" s="112">
        <v>0</v>
      </c>
      <c r="N1603" s="112">
        <v>0</v>
      </c>
      <c r="O1603" s="112">
        <v>492394</v>
      </c>
    </row>
    <row r="1604" ht="13.5" customHeight="1" spans="1:15">
      <c r="A1604" s="110" t="s">
        <v>612</v>
      </c>
      <c r="B1604" s="110" t="s">
        <v>670</v>
      </c>
      <c r="C1604" s="110" t="s">
        <v>672</v>
      </c>
      <c r="D1604" s="109"/>
      <c r="E1604" s="110" t="s">
        <v>673</v>
      </c>
      <c r="F1604" s="110" t="s">
        <v>1398</v>
      </c>
      <c r="G1604" s="111">
        <v>12000</v>
      </c>
      <c r="H1604" s="112">
        <v>0</v>
      </c>
      <c r="I1604" s="112">
        <v>0</v>
      </c>
      <c r="J1604" s="112">
        <v>0</v>
      </c>
      <c r="K1604" s="112">
        <v>0</v>
      </c>
      <c r="L1604" s="112">
        <v>0</v>
      </c>
      <c r="M1604" s="112">
        <v>0</v>
      </c>
      <c r="N1604" s="112">
        <v>0</v>
      </c>
      <c r="O1604" s="112">
        <v>12000</v>
      </c>
    </row>
    <row r="1605" ht="13.5" customHeight="1" spans="1:15">
      <c r="A1605" s="110" t="s">
        <v>612</v>
      </c>
      <c r="B1605" s="110" t="s">
        <v>670</v>
      </c>
      <c r="C1605" s="110" t="s">
        <v>672</v>
      </c>
      <c r="D1605" s="109"/>
      <c r="E1605" s="110" t="s">
        <v>673</v>
      </c>
      <c r="F1605" s="110" t="s">
        <v>1446</v>
      </c>
      <c r="G1605" s="111">
        <v>12000</v>
      </c>
      <c r="H1605" s="112">
        <v>0</v>
      </c>
      <c r="I1605" s="112">
        <v>0</v>
      </c>
      <c r="J1605" s="112">
        <v>0</v>
      </c>
      <c r="K1605" s="112">
        <v>0</v>
      </c>
      <c r="L1605" s="112">
        <v>0</v>
      </c>
      <c r="M1605" s="112">
        <v>0</v>
      </c>
      <c r="N1605" s="112">
        <v>0</v>
      </c>
      <c r="O1605" s="112">
        <v>12000</v>
      </c>
    </row>
    <row r="1606" ht="13.5" customHeight="1" spans="1:15">
      <c r="A1606" s="110" t="s">
        <v>612</v>
      </c>
      <c r="B1606" s="110" t="s">
        <v>670</v>
      </c>
      <c r="C1606" s="110" t="s">
        <v>672</v>
      </c>
      <c r="D1606" s="109"/>
      <c r="E1606" s="110" t="s">
        <v>673</v>
      </c>
      <c r="F1606" s="110" t="s">
        <v>1447</v>
      </c>
      <c r="G1606" s="111">
        <v>464394</v>
      </c>
      <c r="H1606" s="112">
        <v>0</v>
      </c>
      <c r="I1606" s="112">
        <v>0</v>
      </c>
      <c r="J1606" s="112">
        <v>0</v>
      </c>
      <c r="K1606" s="112">
        <v>0</v>
      </c>
      <c r="L1606" s="112">
        <v>0</v>
      </c>
      <c r="M1606" s="112">
        <v>0</v>
      </c>
      <c r="N1606" s="112">
        <v>0</v>
      </c>
      <c r="O1606" s="112">
        <v>464394</v>
      </c>
    </row>
    <row r="1607" ht="13.5" customHeight="1" spans="1:15">
      <c r="A1607" s="110" t="s">
        <v>612</v>
      </c>
      <c r="B1607" s="110" t="s">
        <v>670</v>
      </c>
      <c r="C1607" s="110" t="s">
        <v>672</v>
      </c>
      <c r="D1607" s="109"/>
      <c r="E1607" s="110" t="s">
        <v>673</v>
      </c>
      <c r="F1607" s="110" t="s">
        <v>1448</v>
      </c>
      <c r="G1607" s="111">
        <v>2000</v>
      </c>
      <c r="H1607" s="112">
        <v>0</v>
      </c>
      <c r="I1607" s="112">
        <v>0</v>
      </c>
      <c r="J1607" s="112">
        <v>0</v>
      </c>
      <c r="K1607" s="112">
        <v>0</v>
      </c>
      <c r="L1607" s="112">
        <v>0</v>
      </c>
      <c r="M1607" s="112">
        <v>0</v>
      </c>
      <c r="N1607" s="112">
        <v>0</v>
      </c>
      <c r="O1607" s="112">
        <v>2000</v>
      </c>
    </row>
    <row r="1608" ht="13.5" customHeight="1" spans="1:15">
      <c r="A1608" s="110" t="s">
        <v>612</v>
      </c>
      <c r="B1608" s="110" t="s">
        <v>670</v>
      </c>
      <c r="C1608" s="110" t="s">
        <v>672</v>
      </c>
      <c r="D1608" s="109"/>
      <c r="E1608" s="110" t="s">
        <v>673</v>
      </c>
      <c r="F1608" s="110" t="s">
        <v>1449</v>
      </c>
      <c r="G1608" s="111">
        <v>2000</v>
      </c>
      <c r="H1608" s="112">
        <v>0</v>
      </c>
      <c r="I1608" s="112">
        <v>0</v>
      </c>
      <c r="J1608" s="112">
        <v>0</v>
      </c>
      <c r="K1608" s="112">
        <v>0</v>
      </c>
      <c r="L1608" s="112">
        <v>0</v>
      </c>
      <c r="M1608" s="112">
        <v>0</v>
      </c>
      <c r="N1608" s="112">
        <v>0</v>
      </c>
      <c r="O1608" s="112">
        <v>2000</v>
      </c>
    </row>
    <row r="1609" ht="13.5" customHeight="1" spans="1:15">
      <c r="A1609" s="109"/>
      <c r="B1609" s="109"/>
      <c r="C1609" s="109"/>
      <c r="D1609" s="110" t="s">
        <v>1114</v>
      </c>
      <c r="E1609" s="110" t="s">
        <v>1115</v>
      </c>
      <c r="F1609" s="109"/>
      <c r="G1609" s="111">
        <v>4014044</v>
      </c>
      <c r="H1609" s="112">
        <v>926040</v>
      </c>
      <c r="I1609" s="112">
        <v>1471344</v>
      </c>
      <c r="J1609" s="112">
        <v>126399</v>
      </c>
      <c r="K1609" s="112">
        <v>494423</v>
      </c>
      <c r="L1609" s="112">
        <v>0</v>
      </c>
      <c r="M1609" s="112">
        <v>0</v>
      </c>
      <c r="N1609" s="112">
        <v>23700</v>
      </c>
      <c r="O1609" s="112">
        <v>972138</v>
      </c>
    </row>
    <row r="1610" ht="13.5" customHeight="1" spans="1:15">
      <c r="A1610" s="109"/>
      <c r="B1610" s="109"/>
      <c r="C1610" s="109"/>
      <c r="D1610" s="110" t="s">
        <v>1116</v>
      </c>
      <c r="E1610" s="110" t="s">
        <v>62</v>
      </c>
      <c r="F1610" s="109"/>
      <c r="G1610" s="111">
        <v>4014044</v>
      </c>
      <c r="H1610" s="112">
        <v>926040</v>
      </c>
      <c r="I1610" s="112">
        <v>1471344</v>
      </c>
      <c r="J1610" s="112">
        <v>126399</v>
      </c>
      <c r="K1610" s="112">
        <v>494423</v>
      </c>
      <c r="L1610" s="112">
        <v>0</v>
      </c>
      <c r="M1610" s="112">
        <v>0</v>
      </c>
      <c r="N1610" s="112">
        <v>23700</v>
      </c>
      <c r="O1610" s="112">
        <v>972138</v>
      </c>
    </row>
    <row r="1611" ht="13.5" customHeight="1" spans="1:15">
      <c r="A1611" s="110" t="s">
        <v>37</v>
      </c>
      <c r="B1611" s="109"/>
      <c r="C1611" s="109"/>
      <c r="D1611" s="109"/>
      <c r="E1611" s="110" t="s">
        <v>38</v>
      </c>
      <c r="F1611" s="109"/>
      <c r="G1611" s="111">
        <v>1833599</v>
      </c>
      <c r="H1611" s="112">
        <v>589836</v>
      </c>
      <c r="I1611" s="112">
        <v>987048</v>
      </c>
      <c r="J1611" s="112">
        <v>118579</v>
      </c>
      <c r="K1611" s="112">
        <v>0</v>
      </c>
      <c r="L1611" s="112">
        <v>0</v>
      </c>
      <c r="M1611" s="112">
        <v>0</v>
      </c>
      <c r="N1611" s="112">
        <v>3684</v>
      </c>
      <c r="O1611" s="112">
        <v>134452</v>
      </c>
    </row>
    <row r="1612" ht="13.5" customHeight="1" spans="1:15">
      <c r="A1612" s="109"/>
      <c r="B1612" s="110" t="s">
        <v>74</v>
      </c>
      <c r="C1612" s="109"/>
      <c r="D1612" s="109"/>
      <c r="E1612" s="110" t="s">
        <v>75</v>
      </c>
      <c r="F1612" s="109"/>
      <c r="G1612" s="111">
        <v>1833599</v>
      </c>
      <c r="H1612" s="112">
        <v>589836</v>
      </c>
      <c r="I1612" s="112">
        <v>987048</v>
      </c>
      <c r="J1612" s="112">
        <v>118579</v>
      </c>
      <c r="K1612" s="112">
        <v>0</v>
      </c>
      <c r="L1612" s="112">
        <v>0</v>
      </c>
      <c r="M1612" s="112">
        <v>0</v>
      </c>
      <c r="N1612" s="112">
        <v>3684</v>
      </c>
      <c r="O1612" s="112">
        <v>134452</v>
      </c>
    </row>
    <row r="1613" ht="13.5" customHeight="1" spans="1:15">
      <c r="A1613" s="110" t="s">
        <v>37</v>
      </c>
      <c r="B1613" s="110" t="s">
        <v>74</v>
      </c>
      <c r="C1613" s="110" t="s">
        <v>76</v>
      </c>
      <c r="D1613" s="109"/>
      <c r="E1613" s="110" t="s">
        <v>42</v>
      </c>
      <c r="F1613" s="110" t="s">
        <v>1450</v>
      </c>
      <c r="G1613" s="111">
        <v>1224</v>
      </c>
      <c r="H1613" s="112">
        <v>0</v>
      </c>
      <c r="I1613" s="112">
        <v>0</v>
      </c>
      <c r="J1613" s="112">
        <v>0</v>
      </c>
      <c r="K1613" s="112">
        <v>0</v>
      </c>
      <c r="L1613" s="112">
        <v>0</v>
      </c>
      <c r="M1613" s="112">
        <v>0</v>
      </c>
      <c r="N1613" s="112">
        <v>0</v>
      </c>
      <c r="O1613" s="112">
        <v>1224</v>
      </c>
    </row>
    <row r="1614" ht="13.5" customHeight="1" spans="1:15">
      <c r="A1614" s="110" t="s">
        <v>37</v>
      </c>
      <c r="B1614" s="110" t="s">
        <v>74</v>
      </c>
      <c r="C1614" s="110" t="s">
        <v>76</v>
      </c>
      <c r="D1614" s="109"/>
      <c r="E1614" s="110" t="s">
        <v>42</v>
      </c>
      <c r="F1614" s="110" t="s">
        <v>1451</v>
      </c>
      <c r="G1614" s="111">
        <v>49920</v>
      </c>
      <c r="H1614" s="112">
        <v>0</v>
      </c>
      <c r="I1614" s="112">
        <v>0</v>
      </c>
      <c r="J1614" s="112">
        <v>0</v>
      </c>
      <c r="K1614" s="112">
        <v>0</v>
      </c>
      <c r="L1614" s="112">
        <v>0</v>
      </c>
      <c r="M1614" s="112">
        <v>0</v>
      </c>
      <c r="N1614" s="112">
        <v>0</v>
      </c>
      <c r="O1614" s="112">
        <v>49920</v>
      </c>
    </row>
    <row r="1615" ht="13.5" customHeight="1" spans="1:15">
      <c r="A1615" s="110" t="s">
        <v>37</v>
      </c>
      <c r="B1615" s="110" t="s">
        <v>74</v>
      </c>
      <c r="C1615" s="110" t="s">
        <v>76</v>
      </c>
      <c r="D1615" s="109"/>
      <c r="E1615" s="110" t="s">
        <v>42</v>
      </c>
      <c r="F1615" s="110" t="s">
        <v>1284</v>
      </c>
      <c r="G1615" s="111">
        <v>1542103</v>
      </c>
      <c r="H1615" s="112">
        <v>534396</v>
      </c>
      <c r="I1615" s="112">
        <v>888552</v>
      </c>
      <c r="J1615" s="112">
        <v>118579</v>
      </c>
      <c r="K1615" s="112">
        <v>0</v>
      </c>
      <c r="L1615" s="112">
        <v>0</v>
      </c>
      <c r="M1615" s="112">
        <v>0</v>
      </c>
      <c r="N1615" s="112">
        <v>0</v>
      </c>
      <c r="O1615" s="112">
        <v>576</v>
      </c>
    </row>
    <row r="1616" ht="13.5" customHeight="1" spans="1:15">
      <c r="A1616" s="110" t="s">
        <v>37</v>
      </c>
      <c r="B1616" s="110" t="s">
        <v>74</v>
      </c>
      <c r="C1616" s="110" t="s">
        <v>76</v>
      </c>
      <c r="D1616" s="109"/>
      <c r="E1616" s="110" t="s">
        <v>42</v>
      </c>
      <c r="F1616" s="110" t="s">
        <v>1285</v>
      </c>
      <c r="G1616" s="111">
        <v>66128</v>
      </c>
      <c r="H1616" s="112">
        <v>0</v>
      </c>
      <c r="I1616" s="112">
        <v>0</v>
      </c>
      <c r="J1616" s="112">
        <v>0</v>
      </c>
      <c r="K1616" s="112">
        <v>0</v>
      </c>
      <c r="L1616" s="112">
        <v>0</v>
      </c>
      <c r="M1616" s="112">
        <v>0</v>
      </c>
      <c r="N1616" s="112">
        <v>0</v>
      </c>
      <c r="O1616" s="112">
        <v>66128</v>
      </c>
    </row>
    <row r="1617" ht="13.5" customHeight="1" spans="1:15">
      <c r="A1617" s="110" t="s">
        <v>37</v>
      </c>
      <c r="B1617" s="110" t="s">
        <v>74</v>
      </c>
      <c r="C1617" s="110" t="s">
        <v>82</v>
      </c>
      <c r="D1617" s="109"/>
      <c r="E1617" s="110" t="s">
        <v>83</v>
      </c>
      <c r="F1617" s="110" t="s">
        <v>1291</v>
      </c>
      <c r="G1617" s="111">
        <v>157692</v>
      </c>
      <c r="H1617" s="112">
        <v>55440</v>
      </c>
      <c r="I1617" s="112">
        <v>98496</v>
      </c>
      <c r="J1617" s="112">
        <v>0</v>
      </c>
      <c r="K1617" s="112">
        <v>0</v>
      </c>
      <c r="L1617" s="112">
        <v>0</v>
      </c>
      <c r="M1617" s="112">
        <v>0</v>
      </c>
      <c r="N1617" s="112">
        <v>3684</v>
      </c>
      <c r="O1617" s="112">
        <v>72</v>
      </c>
    </row>
    <row r="1618" ht="13.5" customHeight="1" spans="1:15">
      <c r="A1618" s="110" t="s">
        <v>37</v>
      </c>
      <c r="B1618" s="110" t="s">
        <v>74</v>
      </c>
      <c r="C1618" s="110" t="s">
        <v>82</v>
      </c>
      <c r="D1618" s="109"/>
      <c r="E1618" s="110" t="s">
        <v>83</v>
      </c>
      <c r="F1618" s="110" t="s">
        <v>1437</v>
      </c>
      <c r="G1618" s="111">
        <v>16532</v>
      </c>
      <c r="H1618" s="112">
        <v>0</v>
      </c>
      <c r="I1618" s="112">
        <v>0</v>
      </c>
      <c r="J1618" s="112">
        <v>0</v>
      </c>
      <c r="K1618" s="112">
        <v>0</v>
      </c>
      <c r="L1618" s="112">
        <v>0</v>
      </c>
      <c r="M1618" s="112">
        <v>0</v>
      </c>
      <c r="N1618" s="112">
        <v>0</v>
      </c>
      <c r="O1618" s="112">
        <v>16532</v>
      </c>
    </row>
    <row r="1619" ht="13.5" customHeight="1" spans="1:15">
      <c r="A1619" s="110" t="s">
        <v>205</v>
      </c>
      <c r="B1619" s="109"/>
      <c r="C1619" s="109"/>
      <c r="D1619" s="109"/>
      <c r="E1619" s="110" t="s">
        <v>206</v>
      </c>
      <c r="F1619" s="109"/>
      <c r="G1619" s="111">
        <v>105793</v>
      </c>
      <c r="H1619" s="112">
        <v>35328</v>
      </c>
      <c r="I1619" s="112">
        <v>58512</v>
      </c>
      <c r="J1619" s="112">
        <v>7820</v>
      </c>
      <c r="K1619" s="112">
        <v>0</v>
      </c>
      <c r="L1619" s="112">
        <v>0</v>
      </c>
      <c r="M1619" s="112">
        <v>0</v>
      </c>
      <c r="N1619" s="112">
        <v>0</v>
      </c>
      <c r="O1619" s="112">
        <v>4133</v>
      </c>
    </row>
    <row r="1620" ht="13.5" customHeight="1" spans="1:15">
      <c r="A1620" s="109"/>
      <c r="B1620" s="110" t="s">
        <v>229</v>
      </c>
      <c r="C1620" s="109"/>
      <c r="D1620" s="109"/>
      <c r="E1620" s="110" t="s">
        <v>230</v>
      </c>
      <c r="F1620" s="109"/>
      <c r="G1620" s="111">
        <v>105793</v>
      </c>
      <c r="H1620" s="112">
        <v>35328</v>
      </c>
      <c r="I1620" s="112">
        <v>58512</v>
      </c>
      <c r="J1620" s="112">
        <v>7820</v>
      </c>
      <c r="K1620" s="112">
        <v>0</v>
      </c>
      <c r="L1620" s="112">
        <v>0</v>
      </c>
      <c r="M1620" s="112">
        <v>0</v>
      </c>
      <c r="N1620" s="112">
        <v>0</v>
      </c>
      <c r="O1620" s="112">
        <v>4133</v>
      </c>
    </row>
    <row r="1621" ht="13.5" customHeight="1" spans="1:15">
      <c r="A1621" s="110" t="s">
        <v>205</v>
      </c>
      <c r="B1621" s="110" t="s">
        <v>229</v>
      </c>
      <c r="C1621" s="110" t="s">
        <v>231</v>
      </c>
      <c r="D1621" s="109"/>
      <c r="E1621" s="110" t="s">
        <v>42</v>
      </c>
      <c r="F1621" s="110" t="s">
        <v>1293</v>
      </c>
      <c r="G1621" s="111">
        <v>4133</v>
      </c>
      <c r="H1621" s="112">
        <v>0</v>
      </c>
      <c r="I1621" s="112">
        <v>0</v>
      </c>
      <c r="J1621" s="112">
        <v>0</v>
      </c>
      <c r="K1621" s="112">
        <v>0</v>
      </c>
      <c r="L1621" s="112">
        <v>0</v>
      </c>
      <c r="M1621" s="112">
        <v>0</v>
      </c>
      <c r="N1621" s="112">
        <v>0</v>
      </c>
      <c r="O1621" s="112">
        <v>4133</v>
      </c>
    </row>
    <row r="1622" ht="13.5" customHeight="1" spans="1:15">
      <c r="A1622" s="110" t="s">
        <v>205</v>
      </c>
      <c r="B1622" s="110" t="s">
        <v>229</v>
      </c>
      <c r="C1622" s="110" t="s">
        <v>231</v>
      </c>
      <c r="D1622" s="109"/>
      <c r="E1622" s="110" t="s">
        <v>42</v>
      </c>
      <c r="F1622" s="110" t="s">
        <v>1332</v>
      </c>
      <c r="G1622" s="111">
        <v>101660</v>
      </c>
      <c r="H1622" s="112">
        <v>35328</v>
      </c>
      <c r="I1622" s="112">
        <v>58512</v>
      </c>
      <c r="J1622" s="112">
        <v>7820</v>
      </c>
      <c r="K1622" s="112">
        <v>0</v>
      </c>
      <c r="L1622" s="112">
        <v>0</v>
      </c>
      <c r="M1622" s="112">
        <v>0</v>
      </c>
      <c r="N1622" s="112">
        <v>0</v>
      </c>
      <c r="O1622" s="112">
        <v>0</v>
      </c>
    </row>
    <row r="1623" ht="13.5" customHeight="1" spans="1:15">
      <c r="A1623" s="110" t="s">
        <v>344</v>
      </c>
      <c r="B1623" s="109"/>
      <c r="C1623" s="109"/>
      <c r="D1623" s="109"/>
      <c r="E1623" s="110" t="s">
        <v>345</v>
      </c>
      <c r="F1623" s="109"/>
      <c r="G1623" s="111">
        <v>494423</v>
      </c>
      <c r="H1623" s="112">
        <v>0</v>
      </c>
      <c r="I1623" s="112">
        <v>0</v>
      </c>
      <c r="J1623" s="112">
        <v>0</v>
      </c>
      <c r="K1623" s="112">
        <v>494423</v>
      </c>
      <c r="L1623" s="112">
        <v>0</v>
      </c>
      <c r="M1623" s="112">
        <v>0</v>
      </c>
      <c r="N1623" s="112">
        <v>0</v>
      </c>
      <c r="O1623" s="112">
        <v>0</v>
      </c>
    </row>
    <row r="1624" ht="13.5" customHeight="1" spans="1:15">
      <c r="A1624" s="109"/>
      <c r="B1624" s="110" t="s">
        <v>460</v>
      </c>
      <c r="C1624" s="109"/>
      <c r="D1624" s="109"/>
      <c r="E1624" s="110" t="s">
        <v>369</v>
      </c>
      <c r="F1624" s="109"/>
      <c r="G1624" s="111">
        <v>484217</v>
      </c>
      <c r="H1624" s="112">
        <v>0</v>
      </c>
      <c r="I1624" s="112">
        <v>0</v>
      </c>
      <c r="J1624" s="112">
        <v>0</v>
      </c>
      <c r="K1624" s="112">
        <v>484217</v>
      </c>
      <c r="L1624" s="112">
        <v>0</v>
      </c>
      <c r="M1624" s="112">
        <v>0</v>
      </c>
      <c r="N1624" s="112">
        <v>0</v>
      </c>
      <c r="O1624" s="112">
        <v>0</v>
      </c>
    </row>
    <row r="1625" ht="13.5" customHeight="1" spans="1:15">
      <c r="A1625" s="110" t="s">
        <v>344</v>
      </c>
      <c r="B1625" s="110" t="s">
        <v>460</v>
      </c>
      <c r="C1625" s="110" t="s">
        <v>463</v>
      </c>
      <c r="D1625" s="109"/>
      <c r="E1625" s="110" t="s">
        <v>464</v>
      </c>
      <c r="F1625" s="110" t="s">
        <v>1286</v>
      </c>
      <c r="G1625" s="111">
        <v>484217</v>
      </c>
      <c r="H1625" s="112">
        <v>0</v>
      </c>
      <c r="I1625" s="112">
        <v>0</v>
      </c>
      <c r="J1625" s="112">
        <v>0</v>
      </c>
      <c r="K1625" s="112">
        <v>484217</v>
      </c>
      <c r="L1625" s="112">
        <v>0</v>
      </c>
      <c r="M1625" s="112">
        <v>0</v>
      </c>
      <c r="N1625" s="112">
        <v>0</v>
      </c>
      <c r="O1625" s="112">
        <v>0</v>
      </c>
    </row>
    <row r="1626" ht="13.5" customHeight="1" spans="1:15">
      <c r="A1626" s="109"/>
      <c r="B1626" s="110" t="s">
        <v>494</v>
      </c>
      <c r="C1626" s="109"/>
      <c r="D1626" s="109"/>
      <c r="E1626" s="110" t="s">
        <v>495</v>
      </c>
      <c r="F1626" s="109"/>
      <c r="G1626" s="111">
        <v>10206</v>
      </c>
      <c r="H1626" s="112">
        <v>0</v>
      </c>
      <c r="I1626" s="112">
        <v>0</v>
      </c>
      <c r="J1626" s="112">
        <v>0</v>
      </c>
      <c r="K1626" s="112">
        <v>10206</v>
      </c>
      <c r="L1626" s="112">
        <v>0</v>
      </c>
      <c r="M1626" s="112">
        <v>0</v>
      </c>
      <c r="N1626" s="112">
        <v>0</v>
      </c>
      <c r="O1626" s="112">
        <v>0</v>
      </c>
    </row>
    <row r="1627" ht="13.5" customHeight="1" spans="1:15">
      <c r="A1627" s="110" t="s">
        <v>344</v>
      </c>
      <c r="B1627" s="110" t="s">
        <v>494</v>
      </c>
      <c r="C1627" s="110" t="s">
        <v>496</v>
      </c>
      <c r="D1627" s="109"/>
      <c r="E1627" s="110" t="s">
        <v>497</v>
      </c>
      <c r="F1627" s="110" t="s">
        <v>1287</v>
      </c>
      <c r="G1627" s="111">
        <v>5103</v>
      </c>
      <c r="H1627" s="112">
        <v>0</v>
      </c>
      <c r="I1627" s="112">
        <v>0</v>
      </c>
      <c r="J1627" s="112">
        <v>0</v>
      </c>
      <c r="K1627" s="112">
        <v>5103</v>
      </c>
      <c r="L1627" s="112">
        <v>0</v>
      </c>
      <c r="M1627" s="112">
        <v>0</v>
      </c>
      <c r="N1627" s="112">
        <v>0</v>
      </c>
      <c r="O1627" s="112">
        <v>0</v>
      </c>
    </row>
    <row r="1628" ht="13.5" customHeight="1" spans="1:15">
      <c r="A1628" s="110" t="s">
        <v>344</v>
      </c>
      <c r="B1628" s="110" t="s">
        <v>494</v>
      </c>
      <c r="C1628" s="110" t="s">
        <v>498</v>
      </c>
      <c r="D1628" s="109"/>
      <c r="E1628" s="110" t="s">
        <v>371</v>
      </c>
      <c r="F1628" s="110" t="s">
        <v>1288</v>
      </c>
      <c r="G1628" s="111">
        <v>5103</v>
      </c>
      <c r="H1628" s="112">
        <v>0</v>
      </c>
      <c r="I1628" s="112">
        <v>0</v>
      </c>
      <c r="J1628" s="112">
        <v>0</v>
      </c>
      <c r="K1628" s="112">
        <v>5103</v>
      </c>
      <c r="L1628" s="112">
        <v>0</v>
      </c>
      <c r="M1628" s="112">
        <v>0</v>
      </c>
      <c r="N1628" s="112">
        <v>0</v>
      </c>
      <c r="O1628" s="112">
        <v>0</v>
      </c>
    </row>
    <row r="1629" ht="13.5" customHeight="1" spans="1:15">
      <c r="A1629" s="110" t="s">
        <v>612</v>
      </c>
      <c r="B1629" s="109"/>
      <c r="C1629" s="109"/>
      <c r="D1629" s="109"/>
      <c r="E1629" s="110" t="s">
        <v>613</v>
      </c>
      <c r="F1629" s="109"/>
      <c r="G1629" s="111">
        <v>1580229</v>
      </c>
      <c r="H1629" s="112">
        <v>300876</v>
      </c>
      <c r="I1629" s="112">
        <v>425784</v>
      </c>
      <c r="J1629" s="112">
        <v>0</v>
      </c>
      <c r="K1629" s="112">
        <v>0</v>
      </c>
      <c r="L1629" s="112">
        <v>0</v>
      </c>
      <c r="M1629" s="112">
        <v>0</v>
      </c>
      <c r="N1629" s="112">
        <v>20016</v>
      </c>
      <c r="O1629" s="112">
        <v>833553</v>
      </c>
    </row>
    <row r="1630" ht="13.5" customHeight="1" spans="1:15">
      <c r="A1630" s="109"/>
      <c r="B1630" s="110" t="s">
        <v>614</v>
      </c>
      <c r="C1630" s="109"/>
      <c r="D1630" s="109"/>
      <c r="E1630" s="110" t="s">
        <v>615</v>
      </c>
      <c r="F1630" s="109"/>
      <c r="G1630" s="111">
        <v>407197</v>
      </c>
      <c r="H1630" s="112">
        <v>155760</v>
      </c>
      <c r="I1630" s="112">
        <v>220392</v>
      </c>
      <c r="J1630" s="112">
        <v>0</v>
      </c>
      <c r="K1630" s="112">
        <v>0</v>
      </c>
      <c r="L1630" s="112">
        <v>0</v>
      </c>
      <c r="M1630" s="112">
        <v>0</v>
      </c>
      <c r="N1630" s="112">
        <v>10380</v>
      </c>
      <c r="O1630" s="112">
        <v>20665</v>
      </c>
    </row>
    <row r="1631" ht="13.5" customHeight="1" spans="1:15">
      <c r="A1631" s="110" t="s">
        <v>612</v>
      </c>
      <c r="B1631" s="110" t="s">
        <v>614</v>
      </c>
      <c r="C1631" s="110" t="s">
        <v>617</v>
      </c>
      <c r="D1631" s="109"/>
      <c r="E1631" s="110" t="s">
        <v>618</v>
      </c>
      <c r="F1631" s="110" t="s">
        <v>1336</v>
      </c>
      <c r="G1631" s="111">
        <v>386532</v>
      </c>
      <c r="H1631" s="112">
        <v>155760</v>
      </c>
      <c r="I1631" s="112">
        <v>220392</v>
      </c>
      <c r="J1631" s="112">
        <v>0</v>
      </c>
      <c r="K1631" s="112">
        <v>0</v>
      </c>
      <c r="L1631" s="112">
        <v>0</v>
      </c>
      <c r="M1631" s="112">
        <v>0</v>
      </c>
      <c r="N1631" s="112">
        <v>10380</v>
      </c>
      <c r="O1631" s="112">
        <v>0</v>
      </c>
    </row>
    <row r="1632" ht="13.5" customHeight="1" spans="1:15">
      <c r="A1632" s="110" t="s">
        <v>612</v>
      </c>
      <c r="B1632" s="110" t="s">
        <v>614</v>
      </c>
      <c r="C1632" s="110" t="s">
        <v>617</v>
      </c>
      <c r="D1632" s="109"/>
      <c r="E1632" s="110" t="s">
        <v>618</v>
      </c>
      <c r="F1632" s="110" t="s">
        <v>1438</v>
      </c>
      <c r="G1632" s="111">
        <v>20665</v>
      </c>
      <c r="H1632" s="112">
        <v>0</v>
      </c>
      <c r="I1632" s="112">
        <v>0</v>
      </c>
      <c r="J1632" s="112">
        <v>0</v>
      </c>
      <c r="K1632" s="112">
        <v>0</v>
      </c>
      <c r="L1632" s="112">
        <v>0</v>
      </c>
      <c r="M1632" s="112">
        <v>0</v>
      </c>
      <c r="N1632" s="112">
        <v>0</v>
      </c>
      <c r="O1632" s="112">
        <v>20665</v>
      </c>
    </row>
    <row r="1633" ht="13.5" customHeight="1" spans="1:15">
      <c r="A1633" s="109"/>
      <c r="B1633" s="110" t="s">
        <v>646</v>
      </c>
      <c r="C1633" s="109"/>
      <c r="D1633" s="109"/>
      <c r="E1633" s="110" t="s">
        <v>647</v>
      </c>
      <c r="F1633" s="109"/>
      <c r="G1633" s="111">
        <v>376676</v>
      </c>
      <c r="H1633" s="112">
        <v>145116</v>
      </c>
      <c r="I1633" s="112">
        <v>205392</v>
      </c>
      <c r="J1633" s="112">
        <v>0</v>
      </c>
      <c r="K1633" s="112">
        <v>0</v>
      </c>
      <c r="L1633" s="112">
        <v>0</v>
      </c>
      <c r="M1633" s="112">
        <v>0</v>
      </c>
      <c r="N1633" s="112">
        <v>9636</v>
      </c>
      <c r="O1633" s="112">
        <v>16532</v>
      </c>
    </row>
    <row r="1634" ht="13.5" customHeight="1" spans="1:15">
      <c r="A1634" s="110" t="s">
        <v>612</v>
      </c>
      <c r="B1634" s="110" t="s">
        <v>646</v>
      </c>
      <c r="C1634" s="110" t="s">
        <v>648</v>
      </c>
      <c r="D1634" s="109"/>
      <c r="E1634" s="110" t="s">
        <v>42</v>
      </c>
      <c r="F1634" s="110" t="s">
        <v>1341</v>
      </c>
      <c r="G1634" s="111">
        <v>360144</v>
      </c>
      <c r="H1634" s="112">
        <v>145116</v>
      </c>
      <c r="I1634" s="112">
        <v>205392</v>
      </c>
      <c r="J1634" s="112">
        <v>0</v>
      </c>
      <c r="K1634" s="112">
        <v>0</v>
      </c>
      <c r="L1634" s="112">
        <v>0</v>
      </c>
      <c r="M1634" s="112">
        <v>0</v>
      </c>
      <c r="N1634" s="112">
        <v>9636</v>
      </c>
      <c r="O1634" s="112">
        <v>0</v>
      </c>
    </row>
    <row r="1635" ht="13.5" customHeight="1" spans="1:15">
      <c r="A1635" s="110" t="s">
        <v>612</v>
      </c>
      <c r="B1635" s="110" t="s">
        <v>646</v>
      </c>
      <c r="C1635" s="110" t="s">
        <v>653</v>
      </c>
      <c r="D1635" s="109"/>
      <c r="E1635" s="110" t="s">
        <v>654</v>
      </c>
      <c r="F1635" s="110" t="s">
        <v>1439</v>
      </c>
      <c r="G1635" s="111">
        <v>16532</v>
      </c>
      <c r="H1635" s="112">
        <v>0</v>
      </c>
      <c r="I1635" s="112">
        <v>0</v>
      </c>
      <c r="J1635" s="112">
        <v>0</v>
      </c>
      <c r="K1635" s="112">
        <v>0</v>
      </c>
      <c r="L1635" s="112">
        <v>0</v>
      </c>
      <c r="M1635" s="112">
        <v>0</v>
      </c>
      <c r="N1635" s="112">
        <v>0</v>
      </c>
      <c r="O1635" s="112">
        <v>16532</v>
      </c>
    </row>
    <row r="1636" ht="13.5" customHeight="1" spans="1:15">
      <c r="A1636" s="109"/>
      <c r="B1636" s="110" t="s">
        <v>670</v>
      </c>
      <c r="C1636" s="109"/>
      <c r="D1636" s="109"/>
      <c r="E1636" s="110" t="s">
        <v>671</v>
      </c>
      <c r="F1636" s="109"/>
      <c r="G1636" s="111">
        <v>796356</v>
      </c>
      <c r="H1636" s="112">
        <v>0</v>
      </c>
      <c r="I1636" s="112">
        <v>0</v>
      </c>
      <c r="J1636" s="112">
        <v>0</v>
      </c>
      <c r="K1636" s="112">
        <v>0</v>
      </c>
      <c r="L1636" s="112">
        <v>0</v>
      </c>
      <c r="M1636" s="112">
        <v>0</v>
      </c>
      <c r="N1636" s="112">
        <v>0</v>
      </c>
      <c r="O1636" s="112">
        <v>796356</v>
      </c>
    </row>
    <row r="1637" ht="13.5" customHeight="1" spans="1:15">
      <c r="A1637" s="110" t="s">
        <v>612</v>
      </c>
      <c r="B1637" s="110" t="s">
        <v>670</v>
      </c>
      <c r="C1637" s="110" t="s">
        <v>672</v>
      </c>
      <c r="D1637" s="109"/>
      <c r="E1637" s="110" t="s">
        <v>673</v>
      </c>
      <c r="F1637" s="110" t="s">
        <v>1452</v>
      </c>
      <c r="G1637" s="111">
        <v>20000</v>
      </c>
      <c r="H1637" s="112">
        <v>0</v>
      </c>
      <c r="I1637" s="112">
        <v>0</v>
      </c>
      <c r="J1637" s="112">
        <v>0</v>
      </c>
      <c r="K1637" s="112">
        <v>0</v>
      </c>
      <c r="L1637" s="112">
        <v>0</v>
      </c>
      <c r="M1637" s="112">
        <v>0</v>
      </c>
      <c r="N1637" s="112">
        <v>0</v>
      </c>
      <c r="O1637" s="112">
        <v>20000</v>
      </c>
    </row>
    <row r="1638" ht="13.5" customHeight="1" spans="1:15">
      <c r="A1638" s="110" t="s">
        <v>612</v>
      </c>
      <c r="B1638" s="110" t="s">
        <v>670</v>
      </c>
      <c r="C1638" s="110" t="s">
        <v>672</v>
      </c>
      <c r="D1638" s="109"/>
      <c r="E1638" s="110" t="s">
        <v>673</v>
      </c>
      <c r="F1638" s="110" t="s">
        <v>1453</v>
      </c>
      <c r="G1638" s="111">
        <v>18000</v>
      </c>
      <c r="H1638" s="112">
        <v>0</v>
      </c>
      <c r="I1638" s="112">
        <v>0</v>
      </c>
      <c r="J1638" s="112">
        <v>0</v>
      </c>
      <c r="K1638" s="112">
        <v>0</v>
      </c>
      <c r="L1638" s="112">
        <v>0</v>
      </c>
      <c r="M1638" s="112">
        <v>0</v>
      </c>
      <c r="N1638" s="112">
        <v>0</v>
      </c>
      <c r="O1638" s="112">
        <v>18000</v>
      </c>
    </row>
    <row r="1639" ht="13.5" customHeight="1" spans="1:15">
      <c r="A1639" s="110" t="s">
        <v>612</v>
      </c>
      <c r="B1639" s="110" t="s">
        <v>670</v>
      </c>
      <c r="C1639" s="110" t="s">
        <v>672</v>
      </c>
      <c r="D1639" s="109"/>
      <c r="E1639" s="110" t="s">
        <v>673</v>
      </c>
      <c r="F1639" s="110" t="s">
        <v>1454</v>
      </c>
      <c r="G1639" s="111">
        <v>69600</v>
      </c>
      <c r="H1639" s="112">
        <v>0</v>
      </c>
      <c r="I1639" s="112">
        <v>0</v>
      </c>
      <c r="J1639" s="112">
        <v>0</v>
      </c>
      <c r="K1639" s="112">
        <v>0</v>
      </c>
      <c r="L1639" s="112">
        <v>0</v>
      </c>
      <c r="M1639" s="112">
        <v>0</v>
      </c>
      <c r="N1639" s="112">
        <v>0</v>
      </c>
      <c r="O1639" s="112">
        <v>69600</v>
      </c>
    </row>
    <row r="1640" ht="13.5" customHeight="1" spans="1:15">
      <c r="A1640" s="110" t="s">
        <v>612</v>
      </c>
      <c r="B1640" s="110" t="s">
        <v>670</v>
      </c>
      <c r="C1640" s="110" t="s">
        <v>672</v>
      </c>
      <c r="D1640" s="109"/>
      <c r="E1640" s="110" t="s">
        <v>673</v>
      </c>
      <c r="F1640" s="110" t="s">
        <v>1455</v>
      </c>
      <c r="G1640" s="111">
        <v>67899</v>
      </c>
      <c r="H1640" s="112">
        <v>0</v>
      </c>
      <c r="I1640" s="112">
        <v>0</v>
      </c>
      <c r="J1640" s="112">
        <v>0</v>
      </c>
      <c r="K1640" s="112">
        <v>0</v>
      </c>
      <c r="L1640" s="112">
        <v>0</v>
      </c>
      <c r="M1640" s="112">
        <v>0</v>
      </c>
      <c r="N1640" s="112">
        <v>0</v>
      </c>
      <c r="O1640" s="112">
        <v>67899</v>
      </c>
    </row>
    <row r="1641" ht="13.5" customHeight="1" spans="1:15">
      <c r="A1641" s="110" t="s">
        <v>612</v>
      </c>
      <c r="B1641" s="110" t="s">
        <v>670</v>
      </c>
      <c r="C1641" s="110" t="s">
        <v>672</v>
      </c>
      <c r="D1641" s="109"/>
      <c r="E1641" s="110" t="s">
        <v>673</v>
      </c>
      <c r="F1641" s="110" t="s">
        <v>1456</v>
      </c>
      <c r="G1641" s="111">
        <v>77665</v>
      </c>
      <c r="H1641" s="112">
        <v>0</v>
      </c>
      <c r="I1641" s="112">
        <v>0</v>
      </c>
      <c r="J1641" s="112">
        <v>0</v>
      </c>
      <c r="K1641" s="112">
        <v>0</v>
      </c>
      <c r="L1641" s="112">
        <v>0</v>
      </c>
      <c r="M1641" s="112">
        <v>0</v>
      </c>
      <c r="N1641" s="112">
        <v>0</v>
      </c>
      <c r="O1641" s="112">
        <v>77665</v>
      </c>
    </row>
    <row r="1642" ht="13.5" customHeight="1" spans="1:15">
      <c r="A1642" s="110" t="s">
        <v>612</v>
      </c>
      <c r="B1642" s="110" t="s">
        <v>670</v>
      </c>
      <c r="C1642" s="110" t="s">
        <v>672</v>
      </c>
      <c r="D1642" s="109"/>
      <c r="E1642" s="110" t="s">
        <v>673</v>
      </c>
      <c r="F1642" s="110" t="s">
        <v>1457</v>
      </c>
      <c r="G1642" s="111">
        <v>67899</v>
      </c>
      <c r="H1642" s="112">
        <v>0</v>
      </c>
      <c r="I1642" s="112">
        <v>0</v>
      </c>
      <c r="J1642" s="112">
        <v>0</v>
      </c>
      <c r="K1642" s="112">
        <v>0</v>
      </c>
      <c r="L1642" s="112">
        <v>0</v>
      </c>
      <c r="M1642" s="112">
        <v>0</v>
      </c>
      <c r="N1642" s="112">
        <v>0</v>
      </c>
      <c r="O1642" s="112">
        <v>67899</v>
      </c>
    </row>
    <row r="1643" ht="13.5" customHeight="1" spans="1:15">
      <c r="A1643" s="110" t="s">
        <v>612</v>
      </c>
      <c r="B1643" s="110" t="s">
        <v>670</v>
      </c>
      <c r="C1643" s="110" t="s">
        <v>672</v>
      </c>
      <c r="D1643" s="109"/>
      <c r="E1643" s="110" t="s">
        <v>673</v>
      </c>
      <c r="F1643" s="110" t="s">
        <v>1458</v>
      </c>
      <c r="G1643" s="111">
        <v>67899</v>
      </c>
      <c r="H1643" s="112">
        <v>0</v>
      </c>
      <c r="I1643" s="112">
        <v>0</v>
      </c>
      <c r="J1643" s="112">
        <v>0</v>
      </c>
      <c r="K1643" s="112">
        <v>0</v>
      </c>
      <c r="L1643" s="112">
        <v>0</v>
      </c>
      <c r="M1643" s="112">
        <v>0</v>
      </c>
      <c r="N1643" s="112">
        <v>0</v>
      </c>
      <c r="O1643" s="112">
        <v>67899</v>
      </c>
    </row>
    <row r="1644" ht="13.5" customHeight="1" spans="1:15">
      <c r="A1644" s="110" t="s">
        <v>612</v>
      </c>
      <c r="B1644" s="110" t="s">
        <v>670</v>
      </c>
      <c r="C1644" s="110" t="s">
        <v>672</v>
      </c>
      <c r="D1644" s="109"/>
      <c r="E1644" s="110" t="s">
        <v>673</v>
      </c>
      <c r="F1644" s="110" t="s">
        <v>1459</v>
      </c>
      <c r="G1644" s="111">
        <v>67899</v>
      </c>
      <c r="H1644" s="112">
        <v>0</v>
      </c>
      <c r="I1644" s="112">
        <v>0</v>
      </c>
      <c r="J1644" s="112">
        <v>0</v>
      </c>
      <c r="K1644" s="112">
        <v>0</v>
      </c>
      <c r="L1644" s="112">
        <v>0</v>
      </c>
      <c r="M1644" s="112">
        <v>0</v>
      </c>
      <c r="N1644" s="112">
        <v>0</v>
      </c>
      <c r="O1644" s="112">
        <v>67899</v>
      </c>
    </row>
    <row r="1645" ht="13.5" customHeight="1" spans="1:15">
      <c r="A1645" s="110" t="s">
        <v>612</v>
      </c>
      <c r="B1645" s="110" t="s">
        <v>670</v>
      </c>
      <c r="C1645" s="110" t="s">
        <v>672</v>
      </c>
      <c r="D1645" s="109"/>
      <c r="E1645" s="110" t="s">
        <v>673</v>
      </c>
      <c r="F1645" s="110" t="s">
        <v>1460</v>
      </c>
      <c r="G1645" s="111">
        <v>67899</v>
      </c>
      <c r="H1645" s="112">
        <v>0</v>
      </c>
      <c r="I1645" s="112">
        <v>0</v>
      </c>
      <c r="J1645" s="112">
        <v>0</v>
      </c>
      <c r="K1645" s="112">
        <v>0</v>
      </c>
      <c r="L1645" s="112">
        <v>0</v>
      </c>
      <c r="M1645" s="112">
        <v>0</v>
      </c>
      <c r="N1645" s="112">
        <v>0</v>
      </c>
      <c r="O1645" s="112">
        <v>67899</v>
      </c>
    </row>
    <row r="1646" ht="13.5" customHeight="1" spans="1:15">
      <c r="A1646" s="110" t="s">
        <v>612</v>
      </c>
      <c r="B1646" s="110" t="s">
        <v>670</v>
      </c>
      <c r="C1646" s="110" t="s">
        <v>672</v>
      </c>
      <c r="D1646" s="109"/>
      <c r="E1646" s="110" t="s">
        <v>673</v>
      </c>
      <c r="F1646" s="110" t="s">
        <v>1461</v>
      </c>
      <c r="G1646" s="111">
        <v>67899</v>
      </c>
      <c r="H1646" s="112">
        <v>0</v>
      </c>
      <c r="I1646" s="112">
        <v>0</v>
      </c>
      <c r="J1646" s="112">
        <v>0</v>
      </c>
      <c r="K1646" s="112">
        <v>0</v>
      </c>
      <c r="L1646" s="112">
        <v>0</v>
      </c>
      <c r="M1646" s="112">
        <v>0</v>
      </c>
      <c r="N1646" s="112">
        <v>0</v>
      </c>
      <c r="O1646" s="112">
        <v>67899</v>
      </c>
    </row>
    <row r="1647" ht="13.5" customHeight="1" spans="1:15">
      <c r="A1647" s="110" t="s">
        <v>612</v>
      </c>
      <c r="B1647" s="110" t="s">
        <v>670</v>
      </c>
      <c r="C1647" s="110" t="s">
        <v>672</v>
      </c>
      <c r="D1647" s="109"/>
      <c r="E1647" s="110" t="s">
        <v>673</v>
      </c>
      <c r="F1647" s="110" t="s">
        <v>1462</v>
      </c>
      <c r="G1647" s="111">
        <v>67899</v>
      </c>
      <c r="H1647" s="112">
        <v>0</v>
      </c>
      <c r="I1647" s="112">
        <v>0</v>
      </c>
      <c r="J1647" s="112">
        <v>0</v>
      </c>
      <c r="K1647" s="112">
        <v>0</v>
      </c>
      <c r="L1647" s="112">
        <v>0</v>
      </c>
      <c r="M1647" s="112">
        <v>0</v>
      </c>
      <c r="N1647" s="112">
        <v>0</v>
      </c>
      <c r="O1647" s="112">
        <v>67899</v>
      </c>
    </row>
    <row r="1648" ht="13.5" customHeight="1" spans="1:15">
      <c r="A1648" s="110" t="s">
        <v>612</v>
      </c>
      <c r="B1648" s="110" t="s">
        <v>670</v>
      </c>
      <c r="C1648" s="110" t="s">
        <v>672</v>
      </c>
      <c r="D1648" s="109"/>
      <c r="E1648" s="110" t="s">
        <v>673</v>
      </c>
      <c r="F1648" s="110" t="s">
        <v>1463</v>
      </c>
      <c r="G1648" s="111">
        <v>67899</v>
      </c>
      <c r="H1648" s="112">
        <v>0</v>
      </c>
      <c r="I1648" s="112">
        <v>0</v>
      </c>
      <c r="J1648" s="112">
        <v>0</v>
      </c>
      <c r="K1648" s="112">
        <v>0</v>
      </c>
      <c r="L1648" s="112">
        <v>0</v>
      </c>
      <c r="M1648" s="112">
        <v>0</v>
      </c>
      <c r="N1648" s="112">
        <v>0</v>
      </c>
      <c r="O1648" s="112">
        <v>67899</v>
      </c>
    </row>
    <row r="1649" ht="13.5" customHeight="1" spans="1:15">
      <c r="A1649" s="110" t="s">
        <v>612</v>
      </c>
      <c r="B1649" s="110" t="s">
        <v>670</v>
      </c>
      <c r="C1649" s="110" t="s">
        <v>672</v>
      </c>
      <c r="D1649" s="109"/>
      <c r="E1649" s="110" t="s">
        <v>673</v>
      </c>
      <c r="F1649" s="110" t="s">
        <v>1464</v>
      </c>
      <c r="G1649" s="111">
        <v>67899</v>
      </c>
      <c r="H1649" s="112">
        <v>0</v>
      </c>
      <c r="I1649" s="112">
        <v>0</v>
      </c>
      <c r="J1649" s="112">
        <v>0</v>
      </c>
      <c r="K1649" s="112">
        <v>0</v>
      </c>
      <c r="L1649" s="112">
        <v>0</v>
      </c>
      <c r="M1649" s="112">
        <v>0</v>
      </c>
      <c r="N1649" s="112">
        <v>0</v>
      </c>
      <c r="O1649" s="112">
        <v>67899</v>
      </c>
    </row>
    <row r="1650" ht="13.5" customHeight="1" spans="1:15">
      <c r="A1650" s="109"/>
      <c r="B1650" s="109"/>
      <c r="C1650" s="109"/>
      <c r="D1650" s="110" t="s">
        <v>1141</v>
      </c>
      <c r="E1650" s="110" t="s">
        <v>1142</v>
      </c>
      <c r="F1650" s="109"/>
      <c r="G1650" s="111">
        <v>4789880.88</v>
      </c>
      <c r="H1650" s="112">
        <v>1138560</v>
      </c>
      <c r="I1650" s="112">
        <v>1870860</v>
      </c>
      <c r="J1650" s="112">
        <v>199187</v>
      </c>
      <c r="K1650" s="112">
        <v>622660.88</v>
      </c>
      <c r="L1650" s="112">
        <v>0</v>
      </c>
      <c r="M1650" s="112">
        <v>0</v>
      </c>
      <c r="N1650" s="112">
        <v>15804</v>
      </c>
      <c r="O1650" s="112">
        <v>942809</v>
      </c>
    </row>
    <row r="1651" ht="13.5" customHeight="1" spans="1:15">
      <c r="A1651" s="109"/>
      <c r="B1651" s="109"/>
      <c r="C1651" s="109"/>
      <c r="D1651" s="110" t="s">
        <v>1143</v>
      </c>
      <c r="E1651" s="110" t="s">
        <v>63</v>
      </c>
      <c r="F1651" s="109"/>
      <c r="G1651" s="111">
        <v>4789880.88</v>
      </c>
      <c r="H1651" s="112">
        <v>1138560</v>
      </c>
      <c r="I1651" s="112">
        <v>1870860</v>
      </c>
      <c r="J1651" s="112">
        <v>199187</v>
      </c>
      <c r="K1651" s="112">
        <v>622660.88</v>
      </c>
      <c r="L1651" s="112">
        <v>0</v>
      </c>
      <c r="M1651" s="112">
        <v>0</v>
      </c>
      <c r="N1651" s="112">
        <v>15804</v>
      </c>
      <c r="O1651" s="112">
        <v>942809</v>
      </c>
    </row>
    <row r="1652" ht="13.5" customHeight="1" spans="1:15">
      <c r="A1652" s="110" t="s">
        <v>37</v>
      </c>
      <c r="B1652" s="109"/>
      <c r="C1652" s="109"/>
      <c r="D1652" s="109"/>
      <c r="E1652" s="110" t="s">
        <v>38</v>
      </c>
      <c r="F1652" s="109"/>
      <c r="G1652" s="111">
        <v>3068994</v>
      </c>
      <c r="H1652" s="112">
        <v>1021596</v>
      </c>
      <c r="I1652" s="112">
        <v>1688556</v>
      </c>
      <c r="J1652" s="112">
        <v>191371</v>
      </c>
      <c r="K1652" s="112">
        <v>0</v>
      </c>
      <c r="L1652" s="112">
        <v>0</v>
      </c>
      <c r="M1652" s="112">
        <v>0</v>
      </c>
      <c r="N1652" s="112">
        <v>10584</v>
      </c>
      <c r="O1652" s="112">
        <v>156887</v>
      </c>
    </row>
    <row r="1653" ht="13.5" customHeight="1" spans="1:15">
      <c r="A1653" s="109"/>
      <c r="B1653" s="110" t="s">
        <v>74</v>
      </c>
      <c r="C1653" s="109"/>
      <c r="D1653" s="109"/>
      <c r="E1653" s="110" t="s">
        <v>75</v>
      </c>
      <c r="F1653" s="109"/>
      <c r="G1653" s="111">
        <v>3068994</v>
      </c>
      <c r="H1653" s="112">
        <v>1021596</v>
      </c>
      <c r="I1653" s="112">
        <v>1688556</v>
      </c>
      <c r="J1653" s="112">
        <v>191371</v>
      </c>
      <c r="K1653" s="112">
        <v>0</v>
      </c>
      <c r="L1653" s="112">
        <v>0</v>
      </c>
      <c r="M1653" s="112">
        <v>0</v>
      </c>
      <c r="N1653" s="112">
        <v>10584</v>
      </c>
      <c r="O1653" s="112">
        <v>156887</v>
      </c>
    </row>
    <row r="1654" ht="13.5" customHeight="1" spans="1:15">
      <c r="A1654" s="110" t="s">
        <v>37</v>
      </c>
      <c r="B1654" s="110" t="s">
        <v>74</v>
      </c>
      <c r="C1654" s="110" t="s">
        <v>76</v>
      </c>
      <c r="D1654" s="109"/>
      <c r="E1654" s="110" t="s">
        <v>42</v>
      </c>
      <c r="F1654" s="110" t="s">
        <v>1465</v>
      </c>
      <c r="G1654" s="111">
        <v>1044</v>
      </c>
      <c r="H1654" s="112">
        <v>0</v>
      </c>
      <c r="I1654" s="112">
        <v>0</v>
      </c>
      <c r="J1654" s="112">
        <v>0</v>
      </c>
      <c r="K1654" s="112">
        <v>0</v>
      </c>
      <c r="L1654" s="112">
        <v>0</v>
      </c>
      <c r="M1654" s="112">
        <v>0</v>
      </c>
      <c r="N1654" s="112">
        <v>0</v>
      </c>
      <c r="O1654" s="112">
        <v>1044</v>
      </c>
    </row>
    <row r="1655" ht="13.5" customHeight="1" spans="1:15">
      <c r="A1655" s="110" t="s">
        <v>37</v>
      </c>
      <c r="B1655" s="110" t="s">
        <v>74</v>
      </c>
      <c r="C1655" s="110" t="s">
        <v>76</v>
      </c>
      <c r="D1655" s="109"/>
      <c r="E1655" s="110" t="s">
        <v>42</v>
      </c>
      <c r="F1655" s="110" t="s">
        <v>1466</v>
      </c>
      <c r="G1655" s="111">
        <v>27720</v>
      </c>
      <c r="H1655" s="112">
        <v>0</v>
      </c>
      <c r="I1655" s="112">
        <v>0</v>
      </c>
      <c r="J1655" s="112">
        <v>0</v>
      </c>
      <c r="K1655" s="112">
        <v>0</v>
      </c>
      <c r="L1655" s="112">
        <v>0</v>
      </c>
      <c r="M1655" s="112">
        <v>0</v>
      </c>
      <c r="N1655" s="112">
        <v>0</v>
      </c>
      <c r="O1655" s="112">
        <v>27720</v>
      </c>
    </row>
    <row r="1656" ht="13.5" customHeight="1" spans="1:15">
      <c r="A1656" s="110" t="s">
        <v>37</v>
      </c>
      <c r="B1656" s="110" t="s">
        <v>74</v>
      </c>
      <c r="C1656" s="110" t="s">
        <v>76</v>
      </c>
      <c r="D1656" s="109"/>
      <c r="E1656" s="110" t="s">
        <v>42</v>
      </c>
      <c r="F1656" s="110" t="s">
        <v>1284</v>
      </c>
      <c r="G1656" s="111">
        <v>2444731</v>
      </c>
      <c r="H1656" s="112">
        <v>863100</v>
      </c>
      <c r="I1656" s="112">
        <v>1390260</v>
      </c>
      <c r="J1656" s="112">
        <v>191371</v>
      </c>
      <c r="K1656" s="112">
        <v>0</v>
      </c>
      <c r="L1656" s="112">
        <v>0</v>
      </c>
      <c r="M1656" s="112">
        <v>0</v>
      </c>
      <c r="N1656" s="112">
        <v>0</v>
      </c>
      <c r="O1656" s="112">
        <v>0</v>
      </c>
    </row>
    <row r="1657" ht="13.5" customHeight="1" spans="1:15">
      <c r="A1657" s="110" t="s">
        <v>37</v>
      </c>
      <c r="B1657" s="110" t="s">
        <v>74</v>
      </c>
      <c r="C1657" s="110" t="s">
        <v>76</v>
      </c>
      <c r="D1657" s="109"/>
      <c r="E1657" s="110" t="s">
        <v>42</v>
      </c>
      <c r="F1657" s="110" t="s">
        <v>1285</v>
      </c>
      <c r="G1657" s="111">
        <v>103325</v>
      </c>
      <c r="H1657" s="112">
        <v>0</v>
      </c>
      <c r="I1657" s="112">
        <v>0</v>
      </c>
      <c r="J1657" s="112">
        <v>0</v>
      </c>
      <c r="K1657" s="112">
        <v>0</v>
      </c>
      <c r="L1657" s="112">
        <v>0</v>
      </c>
      <c r="M1657" s="112">
        <v>0</v>
      </c>
      <c r="N1657" s="112">
        <v>0</v>
      </c>
      <c r="O1657" s="112">
        <v>103325</v>
      </c>
    </row>
    <row r="1658" ht="13.5" customHeight="1" spans="1:15">
      <c r="A1658" s="110" t="s">
        <v>37</v>
      </c>
      <c r="B1658" s="110" t="s">
        <v>74</v>
      </c>
      <c r="C1658" s="110" t="s">
        <v>82</v>
      </c>
      <c r="D1658" s="109"/>
      <c r="E1658" s="110" t="s">
        <v>83</v>
      </c>
      <c r="F1658" s="110" t="s">
        <v>1291</v>
      </c>
      <c r="G1658" s="111">
        <v>467376</v>
      </c>
      <c r="H1658" s="112">
        <v>158496</v>
      </c>
      <c r="I1658" s="112">
        <v>298296</v>
      </c>
      <c r="J1658" s="112">
        <v>0</v>
      </c>
      <c r="K1658" s="112">
        <v>0</v>
      </c>
      <c r="L1658" s="112">
        <v>0</v>
      </c>
      <c r="M1658" s="112">
        <v>0</v>
      </c>
      <c r="N1658" s="112">
        <v>10584</v>
      </c>
      <c r="O1658" s="112">
        <v>0</v>
      </c>
    </row>
    <row r="1659" ht="13.5" customHeight="1" spans="1:15">
      <c r="A1659" s="110" t="s">
        <v>37</v>
      </c>
      <c r="B1659" s="110" t="s">
        <v>74</v>
      </c>
      <c r="C1659" s="110" t="s">
        <v>82</v>
      </c>
      <c r="D1659" s="109"/>
      <c r="E1659" s="110" t="s">
        <v>83</v>
      </c>
      <c r="F1659" s="110" t="s">
        <v>1437</v>
      </c>
      <c r="G1659" s="111">
        <v>24798</v>
      </c>
      <c r="H1659" s="112">
        <v>0</v>
      </c>
      <c r="I1659" s="112">
        <v>0</v>
      </c>
      <c r="J1659" s="112">
        <v>0</v>
      </c>
      <c r="K1659" s="112">
        <v>0</v>
      </c>
      <c r="L1659" s="112">
        <v>0</v>
      </c>
      <c r="M1659" s="112">
        <v>0</v>
      </c>
      <c r="N1659" s="112">
        <v>0</v>
      </c>
      <c r="O1659" s="112">
        <v>24798</v>
      </c>
    </row>
    <row r="1660" ht="13.5" customHeight="1" spans="1:15">
      <c r="A1660" s="110" t="s">
        <v>205</v>
      </c>
      <c r="B1660" s="109"/>
      <c r="C1660" s="109"/>
      <c r="D1660" s="109"/>
      <c r="E1660" s="110" t="s">
        <v>206</v>
      </c>
      <c r="F1660" s="109"/>
      <c r="G1660" s="111">
        <v>105741</v>
      </c>
      <c r="H1660" s="112">
        <v>37392</v>
      </c>
      <c r="I1660" s="112">
        <v>56400</v>
      </c>
      <c r="J1660" s="112">
        <v>7816</v>
      </c>
      <c r="K1660" s="112">
        <v>0</v>
      </c>
      <c r="L1660" s="112">
        <v>0</v>
      </c>
      <c r="M1660" s="112">
        <v>0</v>
      </c>
      <c r="N1660" s="112">
        <v>0</v>
      </c>
      <c r="O1660" s="112">
        <v>4133</v>
      </c>
    </row>
    <row r="1661" ht="13.5" customHeight="1" spans="1:15">
      <c r="A1661" s="109"/>
      <c r="B1661" s="110" t="s">
        <v>229</v>
      </c>
      <c r="C1661" s="109"/>
      <c r="D1661" s="109"/>
      <c r="E1661" s="110" t="s">
        <v>230</v>
      </c>
      <c r="F1661" s="109"/>
      <c r="G1661" s="111">
        <v>105741</v>
      </c>
      <c r="H1661" s="112">
        <v>37392</v>
      </c>
      <c r="I1661" s="112">
        <v>56400</v>
      </c>
      <c r="J1661" s="112">
        <v>7816</v>
      </c>
      <c r="K1661" s="112">
        <v>0</v>
      </c>
      <c r="L1661" s="112">
        <v>0</v>
      </c>
      <c r="M1661" s="112">
        <v>0</v>
      </c>
      <c r="N1661" s="112">
        <v>0</v>
      </c>
      <c r="O1661" s="112">
        <v>4133</v>
      </c>
    </row>
    <row r="1662" ht="13.5" customHeight="1" spans="1:15">
      <c r="A1662" s="110" t="s">
        <v>205</v>
      </c>
      <c r="B1662" s="110" t="s">
        <v>229</v>
      </c>
      <c r="C1662" s="110" t="s">
        <v>231</v>
      </c>
      <c r="D1662" s="109"/>
      <c r="E1662" s="110" t="s">
        <v>42</v>
      </c>
      <c r="F1662" s="110" t="s">
        <v>1467</v>
      </c>
      <c r="G1662" s="111">
        <v>4133</v>
      </c>
      <c r="H1662" s="112">
        <v>0</v>
      </c>
      <c r="I1662" s="112">
        <v>0</v>
      </c>
      <c r="J1662" s="112">
        <v>0</v>
      </c>
      <c r="K1662" s="112">
        <v>0</v>
      </c>
      <c r="L1662" s="112">
        <v>0</v>
      </c>
      <c r="M1662" s="112">
        <v>0</v>
      </c>
      <c r="N1662" s="112">
        <v>0</v>
      </c>
      <c r="O1662" s="112">
        <v>4133</v>
      </c>
    </row>
    <row r="1663" ht="13.5" customHeight="1" spans="1:15">
      <c r="A1663" s="110" t="s">
        <v>205</v>
      </c>
      <c r="B1663" s="110" t="s">
        <v>229</v>
      </c>
      <c r="C1663" s="110" t="s">
        <v>231</v>
      </c>
      <c r="D1663" s="109"/>
      <c r="E1663" s="110" t="s">
        <v>42</v>
      </c>
      <c r="F1663" s="110" t="s">
        <v>1332</v>
      </c>
      <c r="G1663" s="111">
        <v>101608</v>
      </c>
      <c r="H1663" s="112">
        <v>37392</v>
      </c>
      <c r="I1663" s="112">
        <v>56400</v>
      </c>
      <c r="J1663" s="112">
        <v>7816</v>
      </c>
      <c r="K1663" s="112">
        <v>0</v>
      </c>
      <c r="L1663" s="112">
        <v>0</v>
      </c>
      <c r="M1663" s="112">
        <v>0</v>
      </c>
      <c r="N1663" s="112">
        <v>0</v>
      </c>
      <c r="O1663" s="112">
        <v>0</v>
      </c>
    </row>
    <row r="1664" ht="13.5" customHeight="1" spans="1:15">
      <c r="A1664" s="110" t="s">
        <v>344</v>
      </c>
      <c r="B1664" s="109"/>
      <c r="C1664" s="109"/>
      <c r="D1664" s="109"/>
      <c r="E1664" s="110" t="s">
        <v>345</v>
      </c>
      <c r="F1664" s="109"/>
      <c r="G1664" s="111">
        <v>622660.88</v>
      </c>
      <c r="H1664" s="112">
        <v>0</v>
      </c>
      <c r="I1664" s="112">
        <v>0</v>
      </c>
      <c r="J1664" s="112">
        <v>0</v>
      </c>
      <c r="K1664" s="112">
        <v>622660.88</v>
      </c>
      <c r="L1664" s="112">
        <v>0</v>
      </c>
      <c r="M1664" s="112">
        <v>0</v>
      </c>
      <c r="N1664" s="112">
        <v>0</v>
      </c>
      <c r="O1664" s="112">
        <v>0</v>
      </c>
    </row>
    <row r="1665" ht="13.5" customHeight="1" spans="1:15">
      <c r="A1665" s="109"/>
      <c r="B1665" s="110" t="s">
        <v>460</v>
      </c>
      <c r="C1665" s="109"/>
      <c r="D1665" s="109"/>
      <c r="E1665" s="110" t="s">
        <v>369</v>
      </c>
      <c r="F1665" s="109"/>
      <c r="G1665" s="111">
        <v>613663.2</v>
      </c>
      <c r="H1665" s="112">
        <v>0</v>
      </c>
      <c r="I1665" s="112">
        <v>0</v>
      </c>
      <c r="J1665" s="112">
        <v>0</v>
      </c>
      <c r="K1665" s="112">
        <v>613663.2</v>
      </c>
      <c r="L1665" s="112">
        <v>0</v>
      </c>
      <c r="M1665" s="112">
        <v>0</v>
      </c>
      <c r="N1665" s="112">
        <v>0</v>
      </c>
      <c r="O1665" s="112">
        <v>0</v>
      </c>
    </row>
    <row r="1666" ht="13.5" customHeight="1" spans="1:15">
      <c r="A1666" s="110" t="s">
        <v>344</v>
      </c>
      <c r="B1666" s="110" t="s">
        <v>460</v>
      </c>
      <c r="C1666" s="110" t="s">
        <v>463</v>
      </c>
      <c r="D1666" s="109"/>
      <c r="E1666" s="110" t="s">
        <v>464</v>
      </c>
      <c r="F1666" s="110" t="s">
        <v>1286</v>
      </c>
      <c r="G1666" s="111">
        <v>613663.2</v>
      </c>
      <c r="H1666" s="112">
        <v>0</v>
      </c>
      <c r="I1666" s="112">
        <v>0</v>
      </c>
      <c r="J1666" s="112">
        <v>0</v>
      </c>
      <c r="K1666" s="112">
        <v>613663.2</v>
      </c>
      <c r="L1666" s="112">
        <v>0</v>
      </c>
      <c r="M1666" s="112">
        <v>0</v>
      </c>
      <c r="N1666" s="112">
        <v>0</v>
      </c>
      <c r="O1666" s="112">
        <v>0</v>
      </c>
    </row>
    <row r="1667" ht="13.5" customHeight="1" spans="1:15">
      <c r="A1667" s="109"/>
      <c r="B1667" s="110" t="s">
        <v>494</v>
      </c>
      <c r="C1667" s="109"/>
      <c r="D1667" s="109"/>
      <c r="E1667" s="110" t="s">
        <v>495</v>
      </c>
      <c r="F1667" s="109"/>
      <c r="G1667" s="111">
        <v>8997.68</v>
      </c>
      <c r="H1667" s="112">
        <v>0</v>
      </c>
      <c r="I1667" s="112">
        <v>0</v>
      </c>
      <c r="J1667" s="112">
        <v>0</v>
      </c>
      <c r="K1667" s="112">
        <v>8997.68</v>
      </c>
      <c r="L1667" s="112">
        <v>0</v>
      </c>
      <c r="M1667" s="112">
        <v>0</v>
      </c>
      <c r="N1667" s="112">
        <v>0</v>
      </c>
      <c r="O1667" s="112">
        <v>0</v>
      </c>
    </row>
    <row r="1668" ht="13.5" customHeight="1" spans="1:15">
      <c r="A1668" s="110" t="s">
        <v>344</v>
      </c>
      <c r="B1668" s="110" t="s">
        <v>494</v>
      </c>
      <c r="C1668" s="110" t="s">
        <v>496</v>
      </c>
      <c r="D1668" s="109"/>
      <c r="E1668" s="110" t="s">
        <v>497</v>
      </c>
      <c r="F1668" s="110" t="s">
        <v>1287</v>
      </c>
      <c r="G1668" s="111">
        <v>4144.68</v>
      </c>
      <c r="H1668" s="112">
        <v>0</v>
      </c>
      <c r="I1668" s="112">
        <v>0</v>
      </c>
      <c r="J1668" s="112">
        <v>0</v>
      </c>
      <c r="K1668" s="112">
        <v>4144.68</v>
      </c>
      <c r="L1668" s="112">
        <v>0</v>
      </c>
      <c r="M1668" s="112">
        <v>0</v>
      </c>
      <c r="N1668" s="112">
        <v>0</v>
      </c>
      <c r="O1668" s="112">
        <v>0</v>
      </c>
    </row>
    <row r="1669" ht="13.5" customHeight="1" spans="1:15">
      <c r="A1669" s="110" t="s">
        <v>344</v>
      </c>
      <c r="B1669" s="110" t="s">
        <v>494</v>
      </c>
      <c r="C1669" s="110" t="s">
        <v>498</v>
      </c>
      <c r="D1669" s="109"/>
      <c r="E1669" s="110" t="s">
        <v>371</v>
      </c>
      <c r="F1669" s="110" t="s">
        <v>1288</v>
      </c>
      <c r="G1669" s="111">
        <v>4853</v>
      </c>
      <c r="H1669" s="112">
        <v>0</v>
      </c>
      <c r="I1669" s="112">
        <v>0</v>
      </c>
      <c r="J1669" s="112">
        <v>0</v>
      </c>
      <c r="K1669" s="112">
        <v>4853</v>
      </c>
      <c r="L1669" s="112">
        <v>0</v>
      </c>
      <c r="M1669" s="112">
        <v>0</v>
      </c>
      <c r="N1669" s="112">
        <v>0</v>
      </c>
      <c r="O1669" s="112">
        <v>0</v>
      </c>
    </row>
    <row r="1670" ht="13.5" customHeight="1" spans="1:15">
      <c r="A1670" s="110" t="s">
        <v>612</v>
      </c>
      <c r="B1670" s="109"/>
      <c r="C1670" s="109"/>
      <c r="D1670" s="109"/>
      <c r="E1670" s="110" t="s">
        <v>613</v>
      </c>
      <c r="F1670" s="109"/>
      <c r="G1670" s="111">
        <v>992485</v>
      </c>
      <c r="H1670" s="112">
        <v>79572</v>
      </c>
      <c r="I1670" s="112">
        <v>125904</v>
      </c>
      <c r="J1670" s="112">
        <v>0</v>
      </c>
      <c r="K1670" s="112">
        <v>0</v>
      </c>
      <c r="L1670" s="112">
        <v>0</v>
      </c>
      <c r="M1670" s="112">
        <v>0</v>
      </c>
      <c r="N1670" s="112">
        <v>5220</v>
      </c>
      <c r="O1670" s="112">
        <v>781789</v>
      </c>
    </row>
    <row r="1671" ht="13.5" customHeight="1" spans="1:15">
      <c r="A1671" s="109"/>
      <c r="B1671" s="110" t="s">
        <v>614</v>
      </c>
      <c r="C1671" s="109"/>
      <c r="D1671" s="109"/>
      <c r="E1671" s="110" t="s">
        <v>615</v>
      </c>
      <c r="F1671" s="109"/>
      <c r="G1671" s="111">
        <v>223095</v>
      </c>
      <c r="H1671" s="112">
        <v>79572</v>
      </c>
      <c r="I1671" s="112">
        <v>125904</v>
      </c>
      <c r="J1671" s="112">
        <v>0</v>
      </c>
      <c r="K1671" s="112">
        <v>0</v>
      </c>
      <c r="L1671" s="112">
        <v>0</v>
      </c>
      <c r="M1671" s="112">
        <v>0</v>
      </c>
      <c r="N1671" s="112">
        <v>5220</v>
      </c>
      <c r="O1671" s="112">
        <v>12399</v>
      </c>
    </row>
    <row r="1672" ht="13.5" customHeight="1" spans="1:15">
      <c r="A1672" s="110" t="s">
        <v>612</v>
      </c>
      <c r="B1672" s="110" t="s">
        <v>614</v>
      </c>
      <c r="C1672" s="110" t="s">
        <v>617</v>
      </c>
      <c r="D1672" s="109"/>
      <c r="E1672" s="110" t="s">
        <v>618</v>
      </c>
      <c r="F1672" s="110" t="s">
        <v>1336</v>
      </c>
      <c r="G1672" s="111">
        <v>210696</v>
      </c>
      <c r="H1672" s="112">
        <v>79572</v>
      </c>
      <c r="I1672" s="112">
        <v>125904</v>
      </c>
      <c r="J1672" s="112">
        <v>0</v>
      </c>
      <c r="K1672" s="112">
        <v>0</v>
      </c>
      <c r="L1672" s="112">
        <v>0</v>
      </c>
      <c r="M1672" s="112">
        <v>0</v>
      </c>
      <c r="N1672" s="112">
        <v>5220</v>
      </c>
      <c r="O1672" s="112">
        <v>0</v>
      </c>
    </row>
    <row r="1673" ht="13.5" customHeight="1" spans="1:15">
      <c r="A1673" s="110" t="s">
        <v>612</v>
      </c>
      <c r="B1673" s="110" t="s">
        <v>614</v>
      </c>
      <c r="C1673" s="110" t="s">
        <v>617</v>
      </c>
      <c r="D1673" s="109"/>
      <c r="E1673" s="110" t="s">
        <v>618</v>
      </c>
      <c r="F1673" s="110" t="s">
        <v>1438</v>
      </c>
      <c r="G1673" s="111">
        <v>12399</v>
      </c>
      <c r="H1673" s="112">
        <v>0</v>
      </c>
      <c r="I1673" s="112">
        <v>0</v>
      </c>
      <c r="J1673" s="112">
        <v>0</v>
      </c>
      <c r="K1673" s="112">
        <v>0</v>
      </c>
      <c r="L1673" s="112">
        <v>0</v>
      </c>
      <c r="M1673" s="112">
        <v>0</v>
      </c>
      <c r="N1673" s="112">
        <v>0</v>
      </c>
      <c r="O1673" s="112">
        <v>12399</v>
      </c>
    </row>
    <row r="1674" ht="13.5" customHeight="1" spans="1:15">
      <c r="A1674" s="109"/>
      <c r="B1674" s="110" t="s">
        <v>670</v>
      </c>
      <c r="C1674" s="109"/>
      <c r="D1674" s="109"/>
      <c r="E1674" s="110" t="s">
        <v>671</v>
      </c>
      <c r="F1674" s="109"/>
      <c r="G1674" s="111">
        <v>769390</v>
      </c>
      <c r="H1674" s="112">
        <v>0</v>
      </c>
      <c r="I1674" s="112">
        <v>0</v>
      </c>
      <c r="J1674" s="112">
        <v>0</v>
      </c>
      <c r="K1674" s="112">
        <v>0</v>
      </c>
      <c r="L1674" s="112">
        <v>0</v>
      </c>
      <c r="M1674" s="112">
        <v>0</v>
      </c>
      <c r="N1674" s="112">
        <v>0</v>
      </c>
      <c r="O1674" s="112">
        <v>769390</v>
      </c>
    </row>
    <row r="1675" ht="13.5" customHeight="1" spans="1:15">
      <c r="A1675" s="110" t="s">
        <v>612</v>
      </c>
      <c r="B1675" s="110" t="s">
        <v>670</v>
      </c>
      <c r="C1675" s="110" t="s">
        <v>672</v>
      </c>
      <c r="D1675" s="109"/>
      <c r="E1675" s="110" t="s">
        <v>673</v>
      </c>
      <c r="F1675" s="110" t="s">
        <v>1468</v>
      </c>
      <c r="G1675" s="111">
        <v>20000</v>
      </c>
      <c r="H1675" s="112">
        <v>0</v>
      </c>
      <c r="I1675" s="112">
        <v>0</v>
      </c>
      <c r="J1675" s="112">
        <v>0</v>
      </c>
      <c r="K1675" s="112">
        <v>0</v>
      </c>
      <c r="L1675" s="112">
        <v>0</v>
      </c>
      <c r="M1675" s="112">
        <v>0</v>
      </c>
      <c r="N1675" s="112">
        <v>0</v>
      </c>
      <c r="O1675" s="112">
        <v>20000</v>
      </c>
    </row>
    <row r="1676" ht="13.5" customHeight="1" spans="1:15">
      <c r="A1676" s="110" t="s">
        <v>612</v>
      </c>
      <c r="B1676" s="110" t="s">
        <v>670</v>
      </c>
      <c r="C1676" s="110" t="s">
        <v>672</v>
      </c>
      <c r="D1676" s="109"/>
      <c r="E1676" s="110" t="s">
        <v>673</v>
      </c>
      <c r="F1676" s="110" t="s">
        <v>1469</v>
      </c>
      <c r="G1676" s="111">
        <v>50400</v>
      </c>
      <c r="H1676" s="112">
        <v>0</v>
      </c>
      <c r="I1676" s="112">
        <v>0</v>
      </c>
      <c r="J1676" s="112">
        <v>0</v>
      </c>
      <c r="K1676" s="112">
        <v>0</v>
      </c>
      <c r="L1676" s="112">
        <v>0</v>
      </c>
      <c r="M1676" s="112">
        <v>0</v>
      </c>
      <c r="N1676" s="112">
        <v>0</v>
      </c>
      <c r="O1676" s="112">
        <v>50400</v>
      </c>
    </row>
    <row r="1677" ht="13.5" customHeight="1" spans="1:15">
      <c r="A1677" s="110" t="s">
        <v>612</v>
      </c>
      <c r="B1677" s="110" t="s">
        <v>670</v>
      </c>
      <c r="C1677" s="110" t="s">
        <v>672</v>
      </c>
      <c r="D1677" s="109"/>
      <c r="E1677" s="110" t="s">
        <v>673</v>
      </c>
      <c r="F1677" s="110" t="s">
        <v>1470</v>
      </c>
      <c r="G1677" s="111">
        <v>20000</v>
      </c>
      <c r="H1677" s="112">
        <v>0</v>
      </c>
      <c r="I1677" s="112">
        <v>0</v>
      </c>
      <c r="J1677" s="112">
        <v>0</v>
      </c>
      <c r="K1677" s="112">
        <v>0</v>
      </c>
      <c r="L1677" s="112">
        <v>0</v>
      </c>
      <c r="M1677" s="112">
        <v>0</v>
      </c>
      <c r="N1677" s="112">
        <v>0</v>
      </c>
      <c r="O1677" s="112">
        <v>20000</v>
      </c>
    </row>
    <row r="1678" ht="13.5" customHeight="1" spans="1:15">
      <c r="A1678" s="110" t="s">
        <v>612</v>
      </c>
      <c r="B1678" s="110" t="s">
        <v>670</v>
      </c>
      <c r="C1678" s="110" t="s">
        <v>672</v>
      </c>
      <c r="D1678" s="109"/>
      <c r="E1678" s="110" t="s">
        <v>673</v>
      </c>
      <c r="F1678" s="110" t="s">
        <v>1471</v>
      </c>
      <c r="G1678" s="111">
        <v>67899</v>
      </c>
      <c r="H1678" s="112">
        <v>0</v>
      </c>
      <c r="I1678" s="112">
        <v>0</v>
      </c>
      <c r="J1678" s="112">
        <v>0</v>
      </c>
      <c r="K1678" s="112">
        <v>0</v>
      </c>
      <c r="L1678" s="112">
        <v>0</v>
      </c>
      <c r="M1678" s="112">
        <v>0</v>
      </c>
      <c r="N1678" s="112">
        <v>0</v>
      </c>
      <c r="O1678" s="112">
        <v>67899</v>
      </c>
    </row>
    <row r="1679" ht="13.5" customHeight="1" spans="1:15">
      <c r="A1679" s="110" t="s">
        <v>612</v>
      </c>
      <c r="B1679" s="110" t="s">
        <v>670</v>
      </c>
      <c r="C1679" s="110" t="s">
        <v>672</v>
      </c>
      <c r="D1679" s="109"/>
      <c r="E1679" s="110" t="s">
        <v>673</v>
      </c>
      <c r="F1679" s="110" t="s">
        <v>1472</v>
      </c>
      <c r="G1679" s="111">
        <v>67899</v>
      </c>
      <c r="H1679" s="112">
        <v>0</v>
      </c>
      <c r="I1679" s="112">
        <v>0</v>
      </c>
      <c r="J1679" s="112">
        <v>0</v>
      </c>
      <c r="K1679" s="112">
        <v>0</v>
      </c>
      <c r="L1679" s="112">
        <v>0</v>
      </c>
      <c r="M1679" s="112">
        <v>0</v>
      </c>
      <c r="N1679" s="112">
        <v>0</v>
      </c>
      <c r="O1679" s="112">
        <v>67899</v>
      </c>
    </row>
    <row r="1680" ht="13.5" customHeight="1" spans="1:15">
      <c r="A1680" s="110" t="s">
        <v>612</v>
      </c>
      <c r="B1680" s="110" t="s">
        <v>670</v>
      </c>
      <c r="C1680" s="110" t="s">
        <v>672</v>
      </c>
      <c r="D1680" s="109"/>
      <c r="E1680" s="110" t="s">
        <v>673</v>
      </c>
      <c r="F1680" s="110" t="s">
        <v>1473</v>
      </c>
      <c r="G1680" s="111">
        <v>67899</v>
      </c>
      <c r="H1680" s="112">
        <v>0</v>
      </c>
      <c r="I1680" s="112">
        <v>0</v>
      </c>
      <c r="J1680" s="112">
        <v>0</v>
      </c>
      <c r="K1680" s="112">
        <v>0</v>
      </c>
      <c r="L1680" s="112">
        <v>0</v>
      </c>
      <c r="M1680" s="112">
        <v>0</v>
      </c>
      <c r="N1680" s="112">
        <v>0</v>
      </c>
      <c r="O1680" s="112">
        <v>67899</v>
      </c>
    </row>
    <row r="1681" ht="13.5" customHeight="1" spans="1:15">
      <c r="A1681" s="110" t="s">
        <v>612</v>
      </c>
      <c r="B1681" s="110" t="s">
        <v>670</v>
      </c>
      <c r="C1681" s="110" t="s">
        <v>672</v>
      </c>
      <c r="D1681" s="109"/>
      <c r="E1681" s="110" t="s">
        <v>673</v>
      </c>
      <c r="F1681" s="110" t="s">
        <v>1474</v>
      </c>
      <c r="G1681" s="111">
        <v>67899</v>
      </c>
      <c r="H1681" s="112">
        <v>0</v>
      </c>
      <c r="I1681" s="112">
        <v>0</v>
      </c>
      <c r="J1681" s="112">
        <v>0</v>
      </c>
      <c r="K1681" s="112">
        <v>0</v>
      </c>
      <c r="L1681" s="112">
        <v>0</v>
      </c>
      <c r="M1681" s="112">
        <v>0</v>
      </c>
      <c r="N1681" s="112">
        <v>0</v>
      </c>
      <c r="O1681" s="112">
        <v>67899</v>
      </c>
    </row>
    <row r="1682" ht="13.5" customHeight="1" spans="1:15">
      <c r="A1682" s="110" t="s">
        <v>612</v>
      </c>
      <c r="B1682" s="110" t="s">
        <v>670</v>
      </c>
      <c r="C1682" s="110" t="s">
        <v>672</v>
      </c>
      <c r="D1682" s="109"/>
      <c r="E1682" s="110" t="s">
        <v>673</v>
      </c>
      <c r="F1682" s="110" t="s">
        <v>1475</v>
      </c>
      <c r="G1682" s="111">
        <v>67899</v>
      </c>
      <c r="H1682" s="112">
        <v>0</v>
      </c>
      <c r="I1682" s="112">
        <v>0</v>
      </c>
      <c r="J1682" s="112">
        <v>0</v>
      </c>
      <c r="K1682" s="112">
        <v>0</v>
      </c>
      <c r="L1682" s="112">
        <v>0</v>
      </c>
      <c r="M1682" s="112">
        <v>0</v>
      </c>
      <c r="N1682" s="112">
        <v>0</v>
      </c>
      <c r="O1682" s="112">
        <v>67899</v>
      </c>
    </row>
    <row r="1683" ht="13.5" customHeight="1" spans="1:15">
      <c r="A1683" s="110" t="s">
        <v>612</v>
      </c>
      <c r="B1683" s="110" t="s">
        <v>670</v>
      </c>
      <c r="C1683" s="110" t="s">
        <v>672</v>
      </c>
      <c r="D1683" s="109"/>
      <c r="E1683" s="110" t="s">
        <v>673</v>
      </c>
      <c r="F1683" s="110" t="s">
        <v>1476</v>
      </c>
      <c r="G1683" s="111">
        <v>67899</v>
      </c>
      <c r="H1683" s="112">
        <v>0</v>
      </c>
      <c r="I1683" s="112">
        <v>0</v>
      </c>
      <c r="J1683" s="112">
        <v>0</v>
      </c>
      <c r="K1683" s="112">
        <v>0</v>
      </c>
      <c r="L1683" s="112">
        <v>0</v>
      </c>
      <c r="M1683" s="112">
        <v>0</v>
      </c>
      <c r="N1683" s="112">
        <v>0</v>
      </c>
      <c r="O1683" s="112">
        <v>67899</v>
      </c>
    </row>
    <row r="1684" ht="13.5" customHeight="1" spans="1:15">
      <c r="A1684" s="110" t="s">
        <v>612</v>
      </c>
      <c r="B1684" s="110" t="s">
        <v>670</v>
      </c>
      <c r="C1684" s="110" t="s">
        <v>672</v>
      </c>
      <c r="D1684" s="109"/>
      <c r="E1684" s="110" t="s">
        <v>673</v>
      </c>
      <c r="F1684" s="110" t="s">
        <v>1477</v>
      </c>
      <c r="G1684" s="111">
        <v>67899</v>
      </c>
      <c r="H1684" s="112">
        <v>0</v>
      </c>
      <c r="I1684" s="112">
        <v>0</v>
      </c>
      <c r="J1684" s="112">
        <v>0</v>
      </c>
      <c r="K1684" s="112">
        <v>0</v>
      </c>
      <c r="L1684" s="112">
        <v>0</v>
      </c>
      <c r="M1684" s="112">
        <v>0</v>
      </c>
      <c r="N1684" s="112">
        <v>0</v>
      </c>
      <c r="O1684" s="112">
        <v>67899</v>
      </c>
    </row>
    <row r="1685" ht="13.5" customHeight="1" spans="1:15">
      <c r="A1685" s="110" t="s">
        <v>612</v>
      </c>
      <c r="B1685" s="110" t="s">
        <v>670</v>
      </c>
      <c r="C1685" s="110" t="s">
        <v>672</v>
      </c>
      <c r="D1685" s="109"/>
      <c r="E1685" s="110" t="s">
        <v>673</v>
      </c>
      <c r="F1685" s="110" t="s">
        <v>1478</v>
      </c>
      <c r="G1685" s="111">
        <v>67899</v>
      </c>
      <c r="H1685" s="112">
        <v>0</v>
      </c>
      <c r="I1685" s="112">
        <v>0</v>
      </c>
      <c r="J1685" s="112">
        <v>0</v>
      </c>
      <c r="K1685" s="112">
        <v>0</v>
      </c>
      <c r="L1685" s="112">
        <v>0</v>
      </c>
      <c r="M1685" s="112">
        <v>0</v>
      </c>
      <c r="N1685" s="112">
        <v>0</v>
      </c>
      <c r="O1685" s="112">
        <v>67899</v>
      </c>
    </row>
    <row r="1686" ht="13.5" customHeight="1" spans="1:15">
      <c r="A1686" s="110" t="s">
        <v>612</v>
      </c>
      <c r="B1686" s="110" t="s">
        <v>670</v>
      </c>
      <c r="C1686" s="110" t="s">
        <v>672</v>
      </c>
      <c r="D1686" s="109"/>
      <c r="E1686" s="110" t="s">
        <v>673</v>
      </c>
      <c r="F1686" s="110" t="s">
        <v>1479</v>
      </c>
      <c r="G1686" s="111">
        <v>67899</v>
      </c>
      <c r="H1686" s="112">
        <v>0</v>
      </c>
      <c r="I1686" s="112">
        <v>0</v>
      </c>
      <c r="J1686" s="112">
        <v>0</v>
      </c>
      <c r="K1686" s="112">
        <v>0</v>
      </c>
      <c r="L1686" s="112">
        <v>0</v>
      </c>
      <c r="M1686" s="112">
        <v>0</v>
      </c>
      <c r="N1686" s="112">
        <v>0</v>
      </c>
      <c r="O1686" s="112">
        <v>67899</v>
      </c>
    </row>
    <row r="1687" ht="13.5" customHeight="1" spans="1:15">
      <c r="A1687" s="110" t="s">
        <v>612</v>
      </c>
      <c r="B1687" s="110" t="s">
        <v>670</v>
      </c>
      <c r="C1687" s="110" t="s">
        <v>672</v>
      </c>
      <c r="D1687" s="109"/>
      <c r="E1687" s="110" t="s">
        <v>673</v>
      </c>
      <c r="F1687" s="110" t="s">
        <v>1480</v>
      </c>
      <c r="G1687" s="111">
        <v>67899</v>
      </c>
      <c r="H1687" s="112">
        <v>0</v>
      </c>
      <c r="I1687" s="112">
        <v>0</v>
      </c>
      <c r="J1687" s="112">
        <v>0</v>
      </c>
      <c r="K1687" s="112">
        <v>0</v>
      </c>
      <c r="L1687" s="112">
        <v>0</v>
      </c>
      <c r="M1687" s="112">
        <v>0</v>
      </c>
      <c r="N1687" s="112">
        <v>0</v>
      </c>
      <c r="O1687" s="112">
        <v>67899</v>
      </c>
    </row>
    <row r="1688" ht="13.5" customHeight="1" spans="1:15">
      <c r="A1688" s="109"/>
      <c r="B1688" s="109"/>
      <c r="C1688" s="109"/>
      <c r="D1688" s="110" t="s">
        <v>1158</v>
      </c>
      <c r="E1688" s="110" t="s">
        <v>1159</v>
      </c>
      <c r="F1688" s="109"/>
      <c r="G1688" s="111">
        <v>4295157</v>
      </c>
      <c r="H1688" s="112">
        <v>1109220</v>
      </c>
      <c r="I1688" s="112">
        <v>1803084</v>
      </c>
      <c r="J1688" s="112">
        <v>178141</v>
      </c>
      <c r="K1688" s="112">
        <v>596395</v>
      </c>
      <c r="L1688" s="112">
        <v>0</v>
      </c>
      <c r="M1688" s="112">
        <v>0</v>
      </c>
      <c r="N1688" s="112">
        <v>24312</v>
      </c>
      <c r="O1688" s="112">
        <v>584005</v>
      </c>
    </row>
    <row r="1689" ht="13.5" customHeight="1" spans="1:15">
      <c r="A1689" s="109"/>
      <c r="B1689" s="109"/>
      <c r="C1689" s="109"/>
      <c r="D1689" s="110" t="s">
        <v>1160</v>
      </c>
      <c r="E1689" s="110" t="s">
        <v>81</v>
      </c>
      <c r="F1689" s="109"/>
      <c r="G1689" s="111">
        <v>4295157</v>
      </c>
      <c r="H1689" s="112">
        <v>1109220</v>
      </c>
      <c r="I1689" s="112">
        <v>1803084</v>
      </c>
      <c r="J1689" s="112">
        <v>178141</v>
      </c>
      <c r="K1689" s="112">
        <v>596395</v>
      </c>
      <c r="L1689" s="112">
        <v>0</v>
      </c>
      <c r="M1689" s="112">
        <v>0</v>
      </c>
      <c r="N1689" s="112">
        <v>24312</v>
      </c>
      <c r="O1689" s="112">
        <v>584005</v>
      </c>
    </row>
    <row r="1690" ht="13.5" customHeight="1" spans="1:15">
      <c r="A1690" s="110" t="s">
        <v>37</v>
      </c>
      <c r="B1690" s="109"/>
      <c r="C1690" s="109"/>
      <c r="D1690" s="109"/>
      <c r="E1690" s="110" t="s">
        <v>38</v>
      </c>
      <c r="F1690" s="109"/>
      <c r="G1690" s="111">
        <v>2344340</v>
      </c>
      <c r="H1690" s="112">
        <v>779964</v>
      </c>
      <c r="I1690" s="112">
        <v>1263408</v>
      </c>
      <c r="J1690" s="112">
        <v>170281</v>
      </c>
      <c r="K1690" s="112">
        <v>0</v>
      </c>
      <c r="L1690" s="112">
        <v>0</v>
      </c>
      <c r="M1690" s="112">
        <v>0</v>
      </c>
      <c r="N1690" s="112">
        <v>0</v>
      </c>
      <c r="O1690" s="112">
        <v>130687</v>
      </c>
    </row>
    <row r="1691" ht="13.5" customHeight="1" spans="1:15">
      <c r="A1691" s="109"/>
      <c r="B1691" s="110" t="s">
        <v>74</v>
      </c>
      <c r="C1691" s="109"/>
      <c r="D1691" s="109"/>
      <c r="E1691" s="110" t="s">
        <v>75</v>
      </c>
      <c r="F1691" s="109"/>
      <c r="G1691" s="111">
        <v>2344340</v>
      </c>
      <c r="H1691" s="112">
        <v>779964</v>
      </c>
      <c r="I1691" s="112">
        <v>1263408</v>
      </c>
      <c r="J1691" s="112">
        <v>170281</v>
      </c>
      <c r="K1691" s="112">
        <v>0</v>
      </c>
      <c r="L1691" s="112">
        <v>0</v>
      </c>
      <c r="M1691" s="112">
        <v>0</v>
      </c>
      <c r="N1691" s="112">
        <v>0</v>
      </c>
      <c r="O1691" s="112">
        <v>130687</v>
      </c>
    </row>
    <row r="1692" ht="13.5" customHeight="1" spans="1:15">
      <c r="A1692" s="110" t="s">
        <v>37</v>
      </c>
      <c r="B1692" s="110" t="s">
        <v>74</v>
      </c>
      <c r="C1692" s="110" t="s">
        <v>76</v>
      </c>
      <c r="D1692" s="109"/>
      <c r="E1692" s="110" t="s">
        <v>42</v>
      </c>
      <c r="F1692" s="110" t="s">
        <v>1292</v>
      </c>
      <c r="G1692" s="111">
        <v>34800</v>
      </c>
      <c r="H1692" s="112">
        <v>0</v>
      </c>
      <c r="I1692" s="112">
        <v>0</v>
      </c>
      <c r="J1692" s="112">
        <v>0</v>
      </c>
      <c r="K1692" s="112">
        <v>0</v>
      </c>
      <c r="L1692" s="112">
        <v>0</v>
      </c>
      <c r="M1692" s="112">
        <v>0</v>
      </c>
      <c r="N1692" s="112">
        <v>0</v>
      </c>
      <c r="O1692" s="112">
        <v>34800</v>
      </c>
    </row>
    <row r="1693" ht="13.5" customHeight="1" spans="1:15">
      <c r="A1693" s="110" t="s">
        <v>37</v>
      </c>
      <c r="B1693" s="110" t="s">
        <v>74</v>
      </c>
      <c r="C1693" s="110" t="s">
        <v>76</v>
      </c>
      <c r="D1693" s="109"/>
      <c r="E1693" s="110" t="s">
        <v>42</v>
      </c>
      <c r="F1693" s="110" t="s">
        <v>1284</v>
      </c>
      <c r="G1693" s="111">
        <v>2214481</v>
      </c>
      <c r="H1693" s="112">
        <v>779964</v>
      </c>
      <c r="I1693" s="112">
        <v>1263408</v>
      </c>
      <c r="J1693" s="112">
        <v>170281</v>
      </c>
      <c r="K1693" s="112">
        <v>0</v>
      </c>
      <c r="L1693" s="112">
        <v>0</v>
      </c>
      <c r="M1693" s="112">
        <v>0</v>
      </c>
      <c r="N1693" s="112">
        <v>0</v>
      </c>
      <c r="O1693" s="112">
        <v>828</v>
      </c>
    </row>
    <row r="1694" ht="13.5" customHeight="1" spans="1:15">
      <c r="A1694" s="110" t="s">
        <v>37</v>
      </c>
      <c r="B1694" s="110" t="s">
        <v>74</v>
      </c>
      <c r="C1694" s="110" t="s">
        <v>76</v>
      </c>
      <c r="D1694" s="109"/>
      <c r="E1694" s="110" t="s">
        <v>42</v>
      </c>
      <c r="F1694" s="110" t="s">
        <v>1285</v>
      </c>
      <c r="G1694" s="111">
        <v>95059</v>
      </c>
      <c r="H1694" s="112">
        <v>0</v>
      </c>
      <c r="I1694" s="112">
        <v>0</v>
      </c>
      <c r="J1694" s="112">
        <v>0</v>
      </c>
      <c r="K1694" s="112">
        <v>0</v>
      </c>
      <c r="L1694" s="112">
        <v>0</v>
      </c>
      <c r="M1694" s="112">
        <v>0</v>
      </c>
      <c r="N1694" s="112">
        <v>0</v>
      </c>
      <c r="O1694" s="112">
        <v>95059</v>
      </c>
    </row>
    <row r="1695" ht="13.5" customHeight="1" spans="1:15">
      <c r="A1695" s="110" t="s">
        <v>205</v>
      </c>
      <c r="B1695" s="109"/>
      <c r="C1695" s="109"/>
      <c r="D1695" s="109"/>
      <c r="E1695" s="110" t="s">
        <v>206</v>
      </c>
      <c r="F1695" s="109"/>
      <c r="G1695" s="111">
        <v>106349</v>
      </c>
      <c r="H1695" s="112">
        <v>37392</v>
      </c>
      <c r="I1695" s="112">
        <v>56928</v>
      </c>
      <c r="J1695" s="112">
        <v>7860</v>
      </c>
      <c r="K1695" s="112">
        <v>0</v>
      </c>
      <c r="L1695" s="112">
        <v>0</v>
      </c>
      <c r="M1695" s="112">
        <v>0</v>
      </c>
      <c r="N1695" s="112">
        <v>0</v>
      </c>
      <c r="O1695" s="112">
        <v>4169</v>
      </c>
    </row>
    <row r="1696" ht="13.5" customHeight="1" spans="1:15">
      <c r="A1696" s="109"/>
      <c r="B1696" s="110" t="s">
        <v>229</v>
      </c>
      <c r="C1696" s="109"/>
      <c r="D1696" s="109"/>
      <c r="E1696" s="110" t="s">
        <v>230</v>
      </c>
      <c r="F1696" s="109"/>
      <c r="G1696" s="111">
        <v>106349</v>
      </c>
      <c r="H1696" s="112">
        <v>37392</v>
      </c>
      <c r="I1696" s="112">
        <v>56928</v>
      </c>
      <c r="J1696" s="112">
        <v>7860</v>
      </c>
      <c r="K1696" s="112">
        <v>0</v>
      </c>
      <c r="L1696" s="112">
        <v>0</v>
      </c>
      <c r="M1696" s="112">
        <v>0</v>
      </c>
      <c r="N1696" s="112">
        <v>0</v>
      </c>
      <c r="O1696" s="112">
        <v>4169</v>
      </c>
    </row>
    <row r="1697" ht="13.5" customHeight="1" spans="1:15">
      <c r="A1697" s="110" t="s">
        <v>205</v>
      </c>
      <c r="B1697" s="110" t="s">
        <v>229</v>
      </c>
      <c r="C1697" s="110" t="s">
        <v>231</v>
      </c>
      <c r="D1697" s="109"/>
      <c r="E1697" s="110" t="s">
        <v>42</v>
      </c>
      <c r="F1697" s="110" t="s">
        <v>1393</v>
      </c>
      <c r="G1697" s="111">
        <v>4133</v>
      </c>
      <c r="H1697" s="112">
        <v>0</v>
      </c>
      <c r="I1697" s="112">
        <v>0</v>
      </c>
      <c r="J1697" s="112">
        <v>0</v>
      </c>
      <c r="K1697" s="112">
        <v>0</v>
      </c>
      <c r="L1697" s="112">
        <v>0</v>
      </c>
      <c r="M1697" s="112">
        <v>0</v>
      </c>
      <c r="N1697" s="112">
        <v>0</v>
      </c>
      <c r="O1697" s="112">
        <v>4133</v>
      </c>
    </row>
    <row r="1698" ht="13.5" customHeight="1" spans="1:15">
      <c r="A1698" s="110" t="s">
        <v>205</v>
      </c>
      <c r="B1698" s="110" t="s">
        <v>229</v>
      </c>
      <c r="C1698" s="110" t="s">
        <v>231</v>
      </c>
      <c r="D1698" s="109"/>
      <c r="E1698" s="110" t="s">
        <v>42</v>
      </c>
      <c r="F1698" s="110" t="s">
        <v>1332</v>
      </c>
      <c r="G1698" s="111">
        <v>102216</v>
      </c>
      <c r="H1698" s="112">
        <v>37392</v>
      </c>
      <c r="I1698" s="112">
        <v>56928</v>
      </c>
      <c r="J1698" s="112">
        <v>7860</v>
      </c>
      <c r="K1698" s="112">
        <v>0</v>
      </c>
      <c r="L1698" s="112">
        <v>0</v>
      </c>
      <c r="M1698" s="112">
        <v>0</v>
      </c>
      <c r="N1698" s="112">
        <v>0</v>
      </c>
      <c r="O1698" s="112">
        <v>36</v>
      </c>
    </row>
    <row r="1699" ht="13.5" customHeight="1" spans="1:15">
      <c r="A1699" s="110" t="s">
        <v>344</v>
      </c>
      <c r="B1699" s="109"/>
      <c r="C1699" s="109"/>
      <c r="D1699" s="109"/>
      <c r="E1699" s="110" t="s">
        <v>345</v>
      </c>
      <c r="F1699" s="109"/>
      <c r="G1699" s="111">
        <v>596395</v>
      </c>
      <c r="H1699" s="112">
        <v>0</v>
      </c>
      <c r="I1699" s="112">
        <v>0</v>
      </c>
      <c r="J1699" s="112">
        <v>0</v>
      </c>
      <c r="K1699" s="112">
        <v>596395</v>
      </c>
      <c r="L1699" s="112">
        <v>0</v>
      </c>
      <c r="M1699" s="112">
        <v>0</v>
      </c>
      <c r="N1699" s="112">
        <v>0</v>
      </c>
      <c r="O1699" s="112">
        <v>0</v>
      </c>
    </row>
    <row r="1700" ht="13.5" customHeight="1" spans="1:15">
      <c r="A1700" s="109"/>
      <c r="B1700" s="110" t="s">
        <v>460</v>
      </c>
      <c r="C1700" s="109"/>
      <c r="D1700" s="109"/>
      <c r="E1700" s="110" t="s">
        <v>369</v>
      </c>
      <c r="F1700" s="109"/>
      <c r="G1700" s="111">
        <v>587299</v>
      </c>
      <c r="H1700" s="112">
        <v>0</v>
      </c>
      <c r="I1700" s="112">
        <v>0</v>
      </c>
      <c r="J1700" s="112">
        <v>0</v>
      </c>
      <c r="K1700" s="112">
        <v>587299</v>
      </c>
      <c r="L1700" s="112">
        <v>0</v>
      </c>
      <c r="M1700" s="112">
        <v>0</v>
      </c>
      <c r="N1700" s="112">
        <v>0</v>
      </c>
      <c r="O1700" s="112">
        <v>0</v>
      </c>
    </row>
    <row r="1701" ht="13.5" customHeight="1" spans="1:15">
      <c r="A1701" s="110" t="s">
        <v>344</v>
      </c>
      <c r="B1701" s="110" t="s">
        <v>460</v>
      </c>
      <c r="C1701" s="110" t="s">
        <v>463</v>
      </c>
      <c r="D1701" s="109"/>
      <c r="E1701" s="110" t="s">
        <v>464</v>
      </c>
      <c r="F1701" s="110" t="s">
        <v>1286</v>
      </c>
      <c r="G1701" s="111">
        <v>587299</v>
      </c>
      <c r="H1701" s="112">
        <v>0</v>
      </c>
      <c r="I1701" s="112">
        <v>0</v>
      </c>
      <c r="J1701" s="112">
        <v>0</v>
      </c>
      <c r="K1701" s="112">
        <v>587299</v>
      </c>
      <c r="L1701" s="112">
        <v>0</v>
      </c>
      <c r="M1701" s="112">
        <v>0</v>
      </c>
      <c r="N1701" s="112">
        <v>0</v>
      </c>
      <c r="O1701" s="112">
        <v>0</v>
      </c>
    </row>
    <row r="1702" ht="13.5" customHeight="1" spans="1:15">
      <c r="A1702" s="109"/>
      <c r="B1702" s="110" t="s">
        <v>494</v>
      </c>
      <c r="C1702" s="109"/>
      <c r="D1702" s="109"/>
      <c r="E1702" s="110" t="s">
        <v>495</v>
      </c>
      <c r="F1702" s="109"/>
      <c r="G1702" s="111">
        <v>9096</v>
      </c>
      <c r="H1702" s="112">
        <v>0</v>
      </c>
      <c r="I1702" s="112">
        <v>0</v>
      </c>
      <c r="J1702" s="112">
        <v>0</v>
      </c>
      <c r="K1702" s="112">
        <v>9096</v>
      </c>
      <c r="L1702" s="112">
        <v>0</v>
      </c>
      <c r="M1702" s="112">
        <v>0</v>
      </c>
      <c r="N1702" s="112">
        <v>0</v>
      </c>
      <c r="O1702" s="112">
        <v>0</v>
      </c>
    </row>
    <row r="1703" ht="13.5" customHeight="1" spans="1:15">
      <c r="A1703" s="110" t="s">
        <v>344</v>
      </c>
      <c r="B1703" s="110" t="s">
        <v>494</v>
      </c>
      <c r="C1703" s="110" t="s">
        <v>496</v>
      </c>
      <c r="D1703" s="109"/>
      <c r="E1703" s="110" t="s">
        <v>497</v>
      </c>
      <c r="F1703" s="110" t="s">
        <v>1287</v>
      </c>
      <c r="G1703" s="111">
        <v>3973</v>
      </c>
      <c r="H1703" s="112">
        <v>0</v>
      </c>
      <c r="I1703" s="112">
        <v>0</v>
      </c>
      <c r="J1703" s="112">
        <v>0</v>
      </c>
      <c r="K1703" s="112">
        <v>3973</v>
      </c>
      <c r="L1703" s="112">
        <v>0</v>
      </c>
      <c r="M1703" s="112">
        <v>0</v>
      </c>
      <c r="N1703" s="112">
        <v>0</v>
      </c>
      <c r="O1703" s="112">
        <v>0</v>
      </c>
    </row>
    <row r="1704" ht="13.5" customHeight="1" spans="1:15">
      <c r="A1704" s="110" t="s">
        <v>344</v>
      </c>
      <c r="B1704" s="110" t="s">
        <v>494</v>
      </c>
      <c r="C1704" s="110" t="s">
        <v>498</v>
      </c>
      <c r="D1704" s="109"/>
      <c r="E1704" s="110" t="s">
        <v>371</v>
      </c>
      <c r="F1704" s="110" t="s">
        <v>1288</v>
      </c>
      <c r="G1704" s="111">
        <v>5123</v>
      </c>
      <c r="H1704" s="112">
        <v>0</v>
      </c>
      <c r="I1704" s="112">
        <v>0</v>
      </c>
      <c r="J1704" s="112">
        <v>0</v>
      </c>
      <c r="K1704" s="112">
        <v>5123</v>
      </c>
      <c r="L1704" s="112">
        <v>0</v>
      </c>
      <c r="M1704" s="112">
        <v>0</v>
      </c>
      <c r="N1704" s="112">
        <v>0</v>
      </c>
      <c r="O1704" s="112">
        <v>0</v>
      </c>
    </row>
    <row r="1705" ht="13.5" customHeight="1" spans="1:15">
      <c r="A1705" s="110" t="s">
        <v>612</v>
      </c>
      <c r="B1705" s="109"/>
      <c r="C1705" s="109"/>
      <c r="D1705" s="109"/>
      <c r="E1705" s="110" t="s">
        <v>613</v>
      </c>
      <c r="F1705" s="109"/>
      <c r="G1705" s="111">
        <v>1248073</v>
      </c>
      <c r="H1705" s="112">
        <v>291864</v>
      </c>
      <c r="I1705" s="112">
        <v>482748</v>
      </c>
      <c r="J1705" s="112">
        <v>0</v>
      </c>
      <c r="K1705" s="112">
        <v>0</v>
      </c>
      <c r="L1705" s="112">
        <v>0</v>
      </c>
      <c r="M1705" s="112">
        <v>0</v>
      </c>
      <c r="N1705" s="112">
        <v>24312</v>
      </c>
      <c r="O1705" s="112">
        <v>449149</v>
      </c>
    </row>
    <row r="1706" ht="13.5" customHeight="1" spans="1:15">
      <c r="A1706" s="109"/>
      <c r="B1706" s="110" t="s">
        <v>614</v>
      </c>
      <c r="C1706" s="109"/>
      <c r="D1706" s="109"/>
      <c r="E1706" s="110" t="s">
        <v>615</v>
      </c>
      <c r="F1706" s="109"/>
      <c r="G1706" s="111">
        <v>364956</v>
      </c>
      <c r="H1706" s="112">
        <v>131352</v>
      </c>
      <c r="I1706" s="112">
        <v>222516</v>
      </c>
      <c r="J1706" s="112">
        <v>0</v>
      </c>
      <c r="K1706" s="112">
        <v>0</v>
      </c>
      <c r="L1706" s="112">
        <v>0</v>
      </c>
      <c r="M1706" s="112">
        <v>0</v>
      </c>
      <c r="N1706" s="112">
        <v>10944</v>
      </c>
      <c r="O1706" s="112">
        <v>144</v>
      </c>
    </row>
    <row r="1707" ht="13.5" customHeight="1" spans="1:15">
      <c r="A1707" s="110" t="s">
        <v>612</v>
      </c>
      <c r="B1707" s="110" t="s">
        <v>614</v>
      </c>
      <c r="C1707" s="110" t="s">
        <v>617</v>
      </c>
      <c r="D1707" s="109"/>
      <c r="E1707" s="110" t="s">
        <v>618</v>
      </c>
      <c r="F1707" s="110" t="s">
        <v>1336</v>
      </c>
      <c r="G1707" s="111">
        <v>364956</v>
      </c>
      <c r="H1707" s="112">
        <v>131352</v>
      </c>
      <c r="I1707" s="112">
        <v>222516</v>
      </c>
      <c r="J1707" s="112">
        <v>0</v>
      </c>
      <c r="K1707" s="112">
        <v>0</v>
      </c>
      <c r="L1707" s="112">
        <v>0</v>
      </c>
      <c r="M1707" s="112">
        <v>0</v>
      </c>
      <c r="N1707" s="112">
        <v>10944</v>
      </c>
      <c r="O1707" s="112">
        <v>144</v>
      </c>
    </row>
    <row r="1708" ht="13.5" customHeight="1" spans="1:15">
      <c r="A1708" s="109"/>
      <c r="B1708" s="110" t="s">
        <v>646</v>
      </c>
      <c r="C1708" s="109"/>
      <c r="D1708" s="109"/>
      <c r="E1708" s="110" t="s">
        <v>647</v>
      </c>
      <c r="F1708" s="109"/>
      <c r="G1708" s="111">
        <v>475622</v>
      </c>
      <c r="H1708" s="112">
        <v>160512</v>
      </c>
      <c r="I1708" s="112">
        <v>260232</v>
      </c>
      <c r="J1708" s="112">
        <v>0</v>
      </c>
      <c r="K1708" s="112">
        <v>0</v>
      </c>
      <c r="L1708" s="112">
        <v>0</v>
      </c>
      <c r="M1708" s="112">
        <v>0</v>
      </c>
      <c r="N1708" s="112">
        <v>13368</v>
      </c>
      <c r="O1708" s="112">
        <v>41510</v>
      </c>
    </row>
    <row r="1709" ht="13.5" customHeight="1" spans="1:15">
      <c r="A1709" s="110" t="s">
        <v>612</v>
      </c>
      <c r="B1709" s="110" t="s">
        <v>646</v>
      </c>
      <c r="C1709" s="110" t="s">
        <v>652</v>
      </c>
      <c r="D1709" s="109"/>
      <c r="E1709" s="110" t="s">
        <v>83</v>
      </c>
      <c r="F1709" s="110" t="s">
        <v>1291</v>
      </c>
      <c r="G1709" s="111">
        <v>347484</v>
      </c>
      <c r="H1709" s="112">
        <v>128628</v>
      </c>
      <c r="I1709" s="112">
        <v>207996</v>
      </c>
      <c r="J1709" s="112">
        <v>0</v>
      </c>
      <c r="K1709" s="112">
        <v>0</v>
      </c>
      <c r="L1709" s="112">
        <v>0</v>
      </c>
      <c r="M1709" s="112">
        <v>0</v>
      </c>
      <c r="N1709" s="112">
        <v>10716</v>
      </c>
      <c r="O1709" s="112">
        <v>144</v>
      </c>
    </row>
    <row r="1710" ht="13.5" customHeight="1" spans="1:15">
      <c r="A1710" s="110" t="s">
        <v>612</v>
      </c>
      <c r="B1710" s="110" t="s">
        <v>646</v>
      </c>
      <c r="C1710" s="110" t="s">
        <v>652</v>
      </c>
      <c r="D1710" s="109"/>
      <c r="E1710" s="110" t="s">
        <v>83</v>
      </c>
      <c r="F1710" s="110" t="s">
        <v>1303</v>
      </c>
      <c r="G1710" s="111">
        <v>41330</v>
      </c>
      <c r="H1710" s="112">
        <v>0</v>
      </c>
      <c r="I1710" s="112">
        <v>0</v>
      </c>
      <c r="J1710" s="112">
        <v>0</v>
      </c>
      <c r="K1710" s="112">
        <v>0</v>
      </c>
      <c r="L1710" s="112">
        <v>0</v>
      </c>
      <c r="M1710" s="112">
        <v>0</v>
      </c>
      <c r="N1710" s="112">
        <v>0</v>
      </c>
      <c r="O1710" s="112">
        <v>41330</v>
      </c>
    </row>
    <row r="1711" ht="13.5" customHeight="1" spans="1:15">
      <c r="A1711" s="110" t="s">
        <v>612</v>
      </c>
      <c r="B1711" s="110" t="s">
        <v>646</v>
      </c>
      <c r="C1711" s="110" t="s">
        <v>653</v>
      </c>
      <c r="D1711" s="109"/>
      <c r="E1711" s="110" t="s">
        <v>654</v>
      </c>
      <c r="F1711" s="110" t="s">
        <v>1341</v>
      </c>
      <c r="G1711" s="111">
        <v>86808</v>
      </c>
      <c r="H1711" s="112">
        <v>31884</v>
      </c>
      <c r="I1711" s="112">
        <v>52236</v>
      </c>
      <c r="J1711" s="112">
        <v>0</v>
      </c>
      <c r="K1711" s="112">
        <v>0</v>
      </c>
      <c r="L1711" s="112">
        <v>0</v>
      </c>
      <c r="M1711" s="112">
        <v>0</v>
      </c>
      <c r="N1711" s="112">
        <v>2652</v>
      </c>
      <c r="O1711" s="112">
        <v>36</v>
      </c>
    </row>
    <row r="1712" ht="13.5" customHeight="1" spans="1:15">
      <c r="A1712" s="109"/>
      <c r="B1712" s="110" t="s">
        <v>670</v>
      </c>
      <c r="C1712" s="109"/>
      <c r="D1712" s="109"/>
      <c r="E1712" s="110" t="s">
        <v>671</v>
      </c>
      <c r="F1712" s="109"/>
      <c r="G1712" s="111">
        <v>407495</v>
      </c>
      <c r="H1712" s="112">
        <v>0</v>
      </c>
      <c r="I1712" s="112">
        <v>0</v>
      </c>
      <c r="J1712" s="112">
        <v>0</v>
      </c>
      <c r="K1712" s="112">
        <v>0</v>
      </c>
      <c r="L1712" s="112">
        <v>0</v>
      </c>
      <c r="M1712" s="112">
        <v>0</v>
      </c>
      <c r="N1712" s="112">
        <v>0</v>
      </c>
      <c r="O1712" s="112">
        <v>407495</v>
      </c>
    </row>
    <row r="1713" ht="13.5" customHeight="1" spans="1:15">
      <c r="A1713" s="110" t="s">
        <v>612</v>
      </c>
      <c r="B1713" s="110" t="s">
        <v>670</v>
      </c>
      <c r="C1713" s="110" t="s">
        <v>672</v>
      </c>
      <c r="D1713" s="109"/>
      <c r="E1713" s="110" t="s">
        <v>673</v>
      </c>
      <c r="F1713" s="110" t="s">
        <v>1398</v>
      </c>
      <c r="G1713" s="111">
        <v>10000</v>
      </c>
      <c r="H1713" s="112">
        <v>0</v>
      </c>
      <c r="I1713" s="112">
        <v>0</v>
      </c>
      <c r="J1713" s="112">
        <v>0</v>
      </c>
      <c r="K1713" s="112">
        <v>0</v>
      </c>
      <c r="L1713" s="112">
        <v>0</v>
      </c>
      <c r="M1713" s="112">
        <v>0</v>
      </c>
      <c r="N1713" s="112">
        <v>0</v>
      </c>
      <c r="O1713" s="112">
        <v>10000</v>
      </c>
    </row>
    <row r="1714" ht="13.5" customHeight="1" spans="1:15">
      <c r="A1714" s="110" t="s">
        <v>612</v>
      </c>
      <c r="B1714" s="110" t="s">
        <v>670</v>
      </c>
      <c r="C1714" s="110" t="s">
        <v>672</v>
      </c>
      <c r="D1714" s="109"/>
      <c r="E1714" s="110" t="s">
        <v>673</v>
      </c>
      <c r="F1714" s="110" t="s">
        <v>1446</v>
      </c>
      <c r="G1714" s="111">
        <v>10000</v>
      </c>
      <c r="H1714" s="112">
        <v>0</v>
      </c>
      <c r="I1714" s="112">
        <v>0</v>
      </c>
      <c r="J1714" s="112">
        <v>0</v>
      </c>
      <c r="K1714" s="112">
        <v>0</v>
      </c>
      <c r="L1714" s="112">
        <v>0</v>
      </c>
      <c r="M1714" s="112">
        <v>0</v>
      </c>
      <c r="N1714" s="112">
        <v>0</v>
      </c>
      <c r="O1714" s="112">
        <v>10000</v>
      </c>
    </row>
    <row r="1715" ht="13.5" customHeight="1" spans="1:15">
      <c r="A1715" s="110" t="s">
        <v>612</v>
      </c>
      <c r="B1715" s="110" t="s">
        <v>670</v>
      </c>
      <c r="C1715" s="110" t="s">
        <v>672</v>
      </c>
      <c r="D1715" s="109"/>
      <c r="E1715" s="110" t="s">
        <v>673</v>
      </c>
      <c r="F1715" s="110" t="s">
        <v>1447</v>
      </c>
      <c r="G1715" s="111">
        <v>387495</v>
      </c>
      <c r="H1715" s="112">
        <v>0</v>
      </c>
      <c r="I1715" s="112">
        <v>0</v>
      </c>
      <c r="J1715" s="112">
        <v>0</v>
      </c>
      <c r="K1715" s="112">
        <v>0</v>
      </c>
      <c r="L1715" s="112">
        <v>0</v>
      </c>
      <c r="M1715" s="112">
        <v>0</v>
      </c>
      <c r="N1715" s="112">
        <v>0</v>
      </c>
      <c r="O1715" s="112">
        <v>387495</v>
      </c>
    </row>
    <row r="1716" ht="13.5" customHeight="1" spans="1:15">
      <c r="A1716" s="109"/>
      <c r="B1716" s="109"/>
      <c r="C1716" s="109"/>
      <c r="D1716" s="110" t="s">
        <v>1170</v>
      </c>
      <c r="E1716" s="110" t="s">
        <v>1171</v>
      </c>
      <c r="F1716" s="109"/>
      <c r="G1716" s="111">
        <v>4987867.34</v>
      </c>
      <c r="H1716" s="112">
        <v>1175772</v>
      </c>
      <c r="I1716" s="112">
        <v>1954914</v>
      </c>
      <c r="J1716" s="112">
        <v>152518.5</v>
      </c>
      <c r="K1716" s="112">
        <v>537353.84</v>
      </c>
      <c r="L1716" s="112">
        <v>0</v>
      </c>
      <c r="M1716" s="112">
        <v>0</v>
      </c>
      <c r="N1716" s="112">
        <v>31212</v>
      </c>
      <c r="O1716" s="112">
        <v>1136097</v>
      </c>
    </row>
    <row r="1717" ht="13.5" customHeight="1" spans="1:15">
      <c r="A1717" s="109"/>
      <c r="B1717" s="109"/>
      <c r="C1717" s="109"/>
      <c r="D1717" s="110" t="s">
        <v>1172</v>
      </c>
      <c r="E1717" s="110" t="s">
        <v>50</v>
      </c>
      <c r="F1717" s="109"/>
      <c r="G1717" s="111">
        <v>4987867.34</v>
      </c>
      <c r="H1717" s="112">
        <v>1175772</v>
      </c>
      <c r="I1717" s="112">
        <v>1954914</v>
      </c>
      <c r="J1717" s="112">
        <v>152518.5</v>
      </c>
      <c r="K1717" s="112">
        <v>537353.84</v>
      </c>
      <c r="L1717" s="112">
        <v>0</v>
      </c>
      <c r="M1717" s="112">
        <v>0</v>
      </c>
      <c r="N1717" s="112">
        <v>31212</v>
      </c>
      <c r="O1717" s="112">
        <v>1136097</v>
      </c>
    </row>
    <row r="1718" ht="13.5" customHeight="1" spans="1:15">
      <c r="A1718" s="110" t="s">
        <v>37</v>
      </c>
      <c r="B1718" s="109"/>
      <c r="C1718" s="109"/>
      <c r="D1718" s="109"/>
      <c r="E1718" s="110" t="s">
        <v>38</v>
      </c>
      <c r="F1718" s="109"/>
      <c r="G1718" s="111">
        <v>3220931.34</v>
      </c>
      <c r="H1718" s="112">
        <v>819744</v>
      </c>
      <c r="I1718" s="112">
        <v>1336080</v>
      </c>
      <c r="J1718" s="112">
        <v>143765.5</v>
      </c>
      <c r="K1718" s="112">
        <v>537353.84</v>
      </c>
      <c r="L1718" s="112">
        <v>0</v>
      </c>
      <c r="M1718" s="112">
        <v>0</v>
      </c>
      <c r="N1718" s="112">
        <v>10332</v>
      </c>
      <c r="O1718" s="112">
        <v>373656</v>
      </c>
    </row>
    <row r="1719" ht="13.5" customHeight="1" spans="1:15">
      <c r="A1719" s="109"/>
      <c r="B1719" s="110" t="s">
        <v>74</v>
      </c>
      <c r="C1719" s="109"/>
      <c r="D1719" s="109"/>
      <c r="E1719" s="110" t="s">
        <v>75</v>
      </c>
      <c r="F1719" s="109"/>
      <c r="G1719" s="111">
        <v>3220931.34</v>
      </c>
      <c r="H1719" s="112">
        <v>819744</v>
      </c>
      <c r="I1719" s="112">
        <v>1336080</v>
      </c>
      <c r="J1719" s="112">
        <v>143765.5</v>
      </c>
      <c r="K1719" s="112">
        <v>537353.84</v>
      </c>
      <c r="L1719" s="112">
        <v>0</v>
      </c>
      <c r="M1719" s="112">
        <v>0</v>
      </c>
      <c r="N1719" s="112">
        <v>10332</v>
      </c>
      <c r="O1719" s="112">
        <v>373656</v>
      </c>
    </row>
    <row r="1720" ht="13.5" customHeight="1" spans="1:15">
      <c r="A1720" s="110" t="s">
        <v>37</v>
      </c>
      <c r="B1720" s="110" t="s">
        <v>74</v>
      </c>
      <c r="C1720" s="110" t="s">
        <v>76</v>
      </c>
      <c r="D1720" s="109"/>
      <c r="E1720" s="110" t="s">
        <v>42</v>
      </c>
      <c r="F1720" s="110" t="s">
        <v>1288</v>
      </c>
      <c r="G1720" s="111">
        <v>2982.56</v>
      </c>
      <c r="H1720" s="112">
        <v>0</v>
      </c>
      <c r="I1720" s="112">
        <v>0</v>
      </c>
      <c r="J1720" s="112">
        <v>0</v>
      </c>
      <c r="K1720" s="112">
        <v>2982.56</v>
      </c>
      <c r="L1720" s="112">
        <v>0</v>
      </c>
      <c r="M1720" s="112">
        <v>0</v>
      </c>
      <c r="N1720" s="112">
        <v>0</v>
      </c>
      <c r="O1720" s="112">
        <v>0</v>
      </c>
    </row>
    <row r="1721" ht="13.5" customHeight="1" spans="1:15">
      <c r="A1721" s="110" t="s">
        <v>37</v>
      </c>
      <c r="B1721" s="110" t="s">
        <v>74</v>
      </c>
      <c r="C1721" s="110" t="s">
        <v>76</v>
      </c>
      <c r="D1721" s="109"/>
      <c r="E1721" s="110" t="s">
        <v>42</v>
      </c>
      <c r="F1721" s="110" t="s">
        <v>1286</v>
      </c>
      <c r="G1721" s="111">
        <v>522938.4</v>
      </c>
      <c r="H1721" s="112">
        <v>0</v>
      </c>
      <c r="I1721" s="112">
        <v>0</v>
      </c>
      <c r="J1721" s="112">
        <v>0</v>
      </c>
      <c r="K1721" s="112">
        <v>522938.4</v>
      </c>
      <c r="L1721" s="112">
        <v>0</v>
      </c>
      <c r="M1721" s="112">
        <v>0</v>
      </c>
      <c r="N1721" s="112">
        <v>0</v>
      </c>
      <c r="O1721" s="112">
        <v>0</v>
      </c>
    </row>
    <row r="1722" ht="13.5" customHeight="1" spans="1:15">
      <c r="A1722" s="110" t="s">
        <v>37</v>
      </c>
      <c r="B1722" s="110" t="s">
        <v>74</v>
      </c>
      <c r="C1722" s="110" t="s">
        <v>76</v>
      </c>
      <c r="D1722" s="109"/>
      <c r="E1722" s="110" t="s">
        <v>42</v>
      </c>
      <c r="F1722" s="110" t="s">
        <v>1287</v>
      </c>
      <c r="G1722" s="111">
        <v>11432.88</v>
      </c>
      <c r="H1722" s="112">
        <v>0</v>
      </c>
      <c r="I1722" s="112">
        <v>0</v>
      </c>
      <c r="J1722" s="112">
        <v>0</v>
      </c>
      <c r="K1722" s="112">
        <v>11432.88</v>
      </c>
      <c r="L1722" s="112">
        <v>0</v>
      </c>
      <c r="M1722" s="112">
        <v>0</v>
      </c>
      <c r="N1722" s="112">
        <v>0</v>
      </c>
      <c r="O1722" s="112">
        <v>0</v>
      </c>
    </row>
    <row r="1723" ht="13.5" customHeight="1" spans="1:15">
      <c r="A1723" s="110" t="s">
        <v>37</v>
      </c>
      <c r="B1723" s="110" t="s">
        <v>74</v>
      </c>
      <c r="C1723" s="110" t="s">
        <v>76</v>
      </c>
      <c r="D1723" s="109"/>
      <c r="E1723" s="110" t="s">
        <v>42</v>
      </c>
      <c r="F1723" s="110" t="s">
        <v>1289</v>
      </c>
      <c r="G1723" s="111">
        <v>14400</v>
      </c>
      <c r="H1723" s="112">
        <v>0</v>
      </c>
      <c r="I1723" s="112">
        <v>0</v>
      </c>
      <c r="J1723" s="112">
        <v>0</v>
      </c>
      <c r="K1723" s="112">
        <v>0</v>
      </c>
      <c r="L1723" s="112">
        <v>0</v>
      </c>
      <c r="M1723" s="112">
        <v>0</v>
      </c>
      <c r="N1723" s="112">
        <v>0</v>
      </c>
      <c r="O1723" s="112">
        <v>14400</v>
      </c>
    </row>
    <row r="1724" ht="13.5" customHeight="1" spans="1:15">
      <c r="A1724" s="110" t="s">
        <v>37</v>
      </c>
      <c r="B1724" s="110" t="s">
        <v>74</v>
      </c>
      <c r="C1724" s="110" t="s">
        <v>76</v>
      </c>
      <c r="D1724" s="109"/>
      <c r="E1724" s="110" t="s">
        <v>42</v>
      </c>
      <c r="F1724" s="110" t="s">
        <v>1362</v>
      </c>
      <c r="G1724" s="111">
        <v>260064</v>
      </c>
      <c r="H1724" s="112">
        <v>0</v>
      </c>
      <c r="I1724" s="112">
        <v>0</v>
      </c>
      <c r="J1724" s="112">
        <v>0</v>
      </c>
      <c r="K1724" s="112">
        <v>0</v>
      </c>
      <c r="L1724" s="112">
        <v>0</v>
      </c>
      <c r="M1724" s="112">
        <v>0</v>
      </c>
      <c r="N1724" s="112">
        <v>0</v>
      </c>
      <c r="O1724" s="112">
        <v>260064</v>
      </c>
    </row>
    <row r="1725" ht="13.5" customHeight="1" spans="1:15">
      <c r="A1725" s="110" t="s">
        <v>37</v>
      </c>
      <c r="B1725" s="110" t="s">
        <v>74</v>
      </c>
      <c r="C1725" s="110" t="s">
        <v>76</v>
      </c>
      <c r="D1725" s="109"/>
      <c r="E1725" s="110" t="s">
        <v>42</v>
      </c>
      <c r="F1725" s="110" t="s">
        <v>1303</v>
      </c>
      <c r="G1725" s="111">
        <v>20665</v>
      </c>
      <c r="H1725" s="112">
        <v>0</v>
      </c>
      <c r="I1725" s="112">
        <v>0</v>
      </c>
      <c r="J1725" s="112">
        <v>0</v>
      </c>
      <c r="K1725" s="112">
        <v>0</v>
      </c>
      <c r="L1725" s="112">
        <v>0</v>
      </c>
      <c r="M1725" s="112">
        <v>0</v>
      </c>
      <c r="N1725" s="112">
        <v>0</v>
      </c>
      <c r="O1725" s="112">
        <v>20665</v>
      </c>
    </row>
    <row r="1726" ht="13.5" customHeight="1" spans="1:15">
      <c r="A1726" s="110" t="s">
        <v>37</v>
      </c>
      <c r="B1726" s="110" t="s">
        <v>74</v>
      </c>
      <c r="C1726" s="110" t="s">
        <v>76</v>
      </c>
      <c r="D1726" s="109"/>
      <c r="E1726" s="110" t="s">
        <v>42</v>
      </c>
      <c r="F1726" s="110" t="s">
        <v>1284</v>
      </c>
      <c r="G1726" s="111">
        <v>1868951.5</v>
      </c>
      <c r="H1726" s="112">
        <v>655536</v>
      </c>
      <c r="I1726" s="112">
        <v>1069650</v>
      </c>
      <c r="J1726" s="112">
        <v>143765.5</v>
      </c>
      <c r="K1726" s="112">
        <v>0</v>
      </c>
      <c r="L1726" s="112">
        <v>0</v>
      </c>
      <c r="M1726" s="112">
        <v>0</v>
      </c>
      <c r="N1726" s="112">
        <v>0</v>
      </c>
      <c r="O1726" s="112">
        <v>0</v>
      </c>
    </row>
    <row r="1727" ht="13.5" customHeight="1" spans="1:15">
      <c r="A1727" s="110" t="s">
        <v>37</v>
      </c>
      <c r="B1727" s="110" t="s">
        <v>74</v>
      </c>
      <c r="C1727" s="110" t="s">
        <v>76</v>
      </c>
      <c r="D1727" s="109"/>
      <c r="E1727" s="110" t="s">
        <v>42</v>
      </c>
      <c r="F1727" s="110" t="s">
        <v>1285</v>
      </c>
      <c r="G1727" s="111">
        <v>78527</v>
      </c>
      <c r="H1727" s="112">
        <v>0</v>
      </c>
      <c r="I1727" s="112">
        <v>0</v>
      </c>
      <c r="J1727" s="112">
        <v>0</v>
      </c>
      <c r="K1727" s="112">
        <v>0</v>
      </c>
      <c r="L1727" s="112">
        <v>0</v>
      </c>
      <c r="M1727" s="112">
        <v>0</v>
      </c>
      <c r="N1727" s="112">
        <v>0</v>
      </c>
      <c r="O1727" s="112">
        <v>78527</v>
      </c>
    </row>
    <row r="1728" ht="13.5" customHeight="1" spans="1:15">
      <c r="A1728" s="110" t="s">
        <v>37</v>
      </c>
      <c r="B1728" s="110" t="s">
        <v>74</v>
      </c>
      <c r="C1728" s="110" t="s">
        <v>82</v>
      </c>
      <c r="D1728" s="109"/>
      <c r="E1728" s="110" t="s">
        <v>83</v>
      </c>
      <c r="F1728" s="110" t="s">
        <v>1291</v>
      </c>
      <c r="G1728" s="111">
        <v>440970</v>
      </c>
      <c r="H1728" s="112">
        <v>164208</v>
      </c>
      <c r="I1728" s="112">
        <v>266430</v>
      </c>
      <c r="J1728" s="112">
        <v>0</v>
      </c>
      <c r="K1728" s="112">
        <v>0</v>
      </c>
      <c r="L1728" s="112">
        <v>0</v>
      </c>
      <c r="M1728" s="112">
        <v>0</v>
      </c>
      <c r="N1728" s="112">
        <v>10332</v>
      </c>
      <c r="O1728" s="112">
        <v>0</v>
      </c>
    </row>
    <row r="1729" ht="13.5" customHeight="1" spans="1:15">
      <c r="A1729" s="110" t="s">
        <v>205</v>
      </c>
      <c r="B1729" s="109"/>
      <c r="C1729" s="109"/>
      <c r="D1729" s="109"/>
      <c r="E1729" s="110" t="s">
        <v>206</v>
      </c>
      <c r="F1729" s="109"/>
      <c r="G1729" s="111">
        <v>117922</v>
      </c>
      <c r="H1729" s="112">
        <v>42900</v>
      </c>
      <c r="I1729" s="112">
        <v>62136</v>
      </c>
      <c r="J1729" s="112">
        <v>8753</v>
      </c>
      <c r="K1729" s="112">
        <v>0</v>
      </c>
      <c r="L1729" s="112">
        <v>0</v>
      </c>
      <c r="M1729" s="112">
        <v>0</v>
      </c>
      <c r="N1729" s="112">
        <v>0</v>
      </c>
      <c r="O1729" s="112">
        <v>4133</v>
      </c>
    </row>
    <row r="1730" ht="13.5" customHeight="1" spans="1:15">
      <c r="A1730" s="109"/>
      <c r="B1730" s="110" t="s">
        <v>229</v>
      </c>
      <c r="C1730" s="109"/>
      <c r="D1730" s="109"/>
      <c r="E1730" s="110" t="s">
        <v>230</v>
      </c>
      <c r="F1730" s="109"/>
      <c r="G1730" s="111">
        <v>117922</v>
      </c>
      <c r="H1730" s="112">
        <v>42900</v>
      </c>
      <c r="I1730" s="112">
        <v>62136</v>
      </c>
      <c r="J1730" s="112">
        <v>8753</v>
      </c>
      <c r="K1730" s="112">
        <v>0</v>
      </c>
      <c r="L1730" s="112">
        <v>0</v>
      </c>
      <c r="M1730" s="112">
        <v>0</v>
      </c>
      <c r="N1730" s="112">
        <v>0</v>
      </c>
      <c r="O1730" s="112">
        <v>4133</v>
      </c>
    </row>
    <row r="1731" ht="13.5" customHeight="1" spans="1:15">
      <c r="A1731" s="110" t="s">
        <v>205</v>
      </c>
      <c r="B1731" s="110" t="s">
        <v>229</v>
      </c>
      <c r="C1731" s="110" t="s">
        <v>231</v>
      </c>
      <c r="D1731" s="109"/>
      <c r="E1731" s="110" t="s">
        <v>42</v>
      </c>
      <c r="F1731" s="110" t="s">
        <v>1467</v>
      </c>
      <c r="G1731" s="111">
        <v>4133</v>
      </c>
      <c r="H1731" s="112">
        <v>0</v>
      </c>
      <c r="I1731" s="112">
        <v>0</v>
      </c>
      <c r="J1731" s="112">
        <v>0</v>
      </c>
      <c r="K1731" s="112">
        <v>0</v>
      </c>
      <c r="L1731" s="112">
        <v>0</v>
      </c>
      <c r="M1731" s="112">
        <v>0</v>
      </c>
      <c r="N1731" s="112">
        <v>0</v>
      </c>
      <c r="O1731" s="112">
        <v>4133</v>
      </c>
    </row>
    <row r="1732" ht="13.5" customHeight="1" spans="1:15">
      <c r="A1732" s="110" t="s">
        <v>205</v>
      </c>
      <c r="B1732" s="110" t="s">
        <v>229</v>
      </c>
      <c r="C1732" s="110" t="s">
        <v>231</v>
      </c>
      <c r="D1732" s="109"/>
      <c r="E1732" s="110" t="s">
        <v>42</v>
      </c>
      <c r="F1732" s="110" t="s">
        <v>1332</v>
      </c>
      <c r="G1732" s="111">
        <v>113789</v>
      </c>
      <c r="H1732" s="112">
        <v>42900</v>
      </c>
      <c r="I1732" s="112">
        <v>62136</v>
      </c>
      <c r="J1732" s="112">
        <v>8753</v>
      </c>
      <c r="K1732" s="112">
        <v>0</v>
      </c>
      <c r="L1732" s="112">
        <v>0</v>
      </c>
      <c r="M1732" s="112">
        <v>0</v>
      </c>
      <c r="N1732" s="112">
        <v>0</v>
      </c>
      <c r="O1732" s="112">
        <v>0</v>
      </c>
    </row>
    <row r="1733" ht="13.5" customHeight="1" spans="1:15">
      <c r="A1733" s="110" t="s">
        <v>612</v>
      </c>
      <c r="B1733" s="109"/>
      <c r="C1733" s="109"/>
      <c r="D1733" s="109"/>
      <c r="E1733" s="110" t="s">
        <v>613</v>
      </c>
      <c r="F1733" s="109"/>
      <c r="G1733" s="111">
        <v>1649014</v>
      </c>
      <c r="H1733" s="112">
        <v>313128</v>
      </c>
      <c r="I1733" s="112">
        <v>556698</v>
      </c>
      <c r="J1733" s="112">
        <v>0</v>
      </c>
      <c r="K1733" s="112">
        <v>0</v>
      </c>
      <c r="L1733" s="112">
        <v>0</v>
      </c>
      <c r="M1733" s="112">
        <v>0</v>
      </c>
      <c r="N1733" s="112">
        <v>20880</v>
      </c>
      <c r="O1733" s="112">
        <v>758308</v>
      </c>
    </row>
    <row r="1734" ht="13.5" customHeight="1" spans="1:15">
      <c r="A1734" s="109"/>
      <c r="B1734" s="110" t="s">
        <v>614</v>
      </c>
      <c r="C1734" s="109"/>
      <c r="D1734" s="109"/>
      <c r="E1734" s="110" t="s">
        <v>615</v>
      </c>
      <c r="F1734" s="109"/>
      <c r="G1734" s="111">
        <v>962258</v>
      </c>
      <c r="H1734" s="112">
        <v>313128</v>
      </c>
      <c r="I1734" s="112">
        <v>556698</v>
      </c>
      <c r="J1734" s="112">
        <v>0</v>
      </c>
      <c r="K1734" s="112">
        <v>0</v>
      </c>
      <c r="L1734" s="112">
        <v>0</v>
      </c>
      <c r="M1734" s="112">
        <v>0</v>
      </c>
      <c r="N1734" s="112">
        <v>20880</v>
      </c>
      <c r="O1734" s="112">
        <v>71552</v>
      </c>
    </row>
    <row r="1735" ht="13.5" customHeight="1" spans="1:15">
      <c r="A1735" s="110" t="s">
        <v>612</v>
      </c>
      <c r="B1735" s="110" t="s">
        <v>614</v>
      </c>
      <c r="C1735" s="110" t="s">
        <v>617</v>
      </c>
      <c r="D1735" s="109"/>
      <c r="E1735" s="110" t="s">
        <v>618</v>
      </c>
      <c r="F1735" s="110" t="s">
        <v>1481</v>
      </c>
      <c r="G1735" s="111">
        <v>16352</v>
      </c>
      <c r="H1735" s="112">
        <v>0</v>
      </c>
      <c r="I1735" s="112">
        <v>0</v>
      </c>
      <c r="J1735" s="112">
        <v>0</v>
      </c>
      <c r="K1735" s="112">
        <v>0</v>
      </c>
      <c r="L1735" s="112">
        <v>0</v>
      </c>
      <c r="M1735" s="112">
        <v>0</v>
      </c>
      <c r="N1735" s="112">
        <v>0</v>
      </c>
      <c r="O1735" s="112">
        <v>16352</v>
      </c>
    </row>
    <row r="1736" ht="13.5" customHeight="1" spans="1:15">
      <c r="A1736" s="110" t="s">
        <v>612</v>
      </c>
      <c r="B1736" s="110" t="s">
        <v>614</v>
      </c>
      <c r="C1736" s="110" t="s">
        <v>617</v>
      </c>
      <c r="D1736" s="109"/>
      <c r="E1736" s="110" t="s">
        <v>618</v>
      </c>
      <c r="F1736" s="110" t="s">
        <v>1336</v>
      </c>
      <c r="G1736" s="111">
        <v>359730</v>
      </c>
      <c r="H1736" s="112">
        <v>125652</v>
      </c>
      <c r="I1736" s="112">
        <v>225750</v>
      </c>
      <c r="J1736" s="112">
        <v>0</v>
      </c>
      <c r="K1736" s="112">
        <v>0</v>
      </c>
      <c r="L1736" s="112">
        <v>0</v>
      </c>
      <c r="M1736" s="112">
        <v>0</v>
      </c>
      <c r="N1736" s="112">
        <v>8328</v>
      </c>
      <c r="O1736" s="112">
        <v>0</v>
      </c>
    </row>
    <row r="1737" ht="13.5" customHeight="1" spans="1:15">
      <c r="A1737" s="110" t="s">
        <v>612</v>
      </c>
      <c r="B1737" s="110" t="s">
        <v>614</v>
      </c>
      <c r="C1737" s="110" t="s">
        <v>617</v>
      </c>
      <c r="D1737" s="109"/>
      <c r="E1737" s="110" t="s">
        <v>618</v>
      </c>
      <c r="F1737" s="110" t="s">
        <v>1341</v>
      </c>
      <c r="G1737" s="111">
        <v>586176</v>
      </c>
      <c r="H1737" s="112">
        <v>187476</v>
      </c>
      <c r="I1737" s="112">
        <v>330948</v>
      </c>
      <c r="J1737" s="112">
        <v>0</v>
      </c>
      <c r="K1737" s="112">
        <v>0</v>
      </c>
      <c r="L1737" s="112">
        <v>0</v>
      </c>
      <c r="M1737" s="112">
        <v>0</v>
      </c>
      <c r="N1737" s="112">
        <v>12552</v>
      </c>
      <c r="O1737" s="112">
        <v>55200</v>
      </c>
    </row>
    <row r="1738" ht="13.5" customHeight="1" spans="1:15">
      <c r="A1738" s="109"/>
      <c r="B1738" s="110" t="s">
        <v>646</v>
      </c>
      <c r="C1738" s="109"/>
      <c r="D1738" s="109"/>
      <c r="E1738" s="110" t="s">
        <v>647</v>
      </c>
      <c r="F1738" s="109"/>
      <c r="G1738" s="111">
        <v>24798</v>
      </c>
      <c r="H1738" s="112">
        <v>0</v>
      </c>
      <c r="I1738" s="112">
        <v>0</v>
      </c>
      <c r="J1738" s="112">
        <v>0</v>
      </c>
      <c r="K1738" s="112">
        <v>0</v>
      </c>
      <c r="L1738" s="112">
        <v>0</v>
      </c>
      <c r="M1738" s="112">
        <v>0</v>
      </c>
      <c r="N1738" s="112">
        <v>0</v>
      </c>
      <c r="O1738" s="112">
        <v>24798</v>
      </c>
    </row>
    <row r="1739" ht="13.5" customHeight="1" spans="1:15">
      <c r="A1739" s="110" t="s">
        <v>612</v>
      </c>
      <c r="B1739" s="110" t="s">
        <v>646</v>
      </c>
      <c r="C1739" s="110" t="s">
        <v>651</v>
      </c>
      <c r="D1739" s="109"/>
      <c r="E1739" s="110" t="s">
        <v>65</v>
      </c>
      <c r="F1739" s="110" t="s">
        <v>1482</v>
      </c>
      <c r="G1739" s="111">
        <v>24798</v>
      </c>
      <c r="H1739" s="112">
        <v>0</v>
      </c>
      <c r="I1739" s="112">
        <v>0</v>
      </c>
      <c r="J1739" s="112">
        <v>0</v>
      </c>
      <c r="K1739" s="112">
        <v>0</v>
      </c>
      <c r="L1739" s="112">
        <v>0</v>
      </c>
      <c r="M1739" s="112">
        <v>0</v>
      </c>
      <c r="N1739" s="112">
        <v>0</v>
      </c>
      <c r="O1739" s="112">
        <v>24798</v>
      </c>
    </row>
    <row r="1740" ht="13.5" customHeight="1" spans="1:15">
      <c r="A1740" s="109"/>
      <c r="B1740" s="110" t="s">
        <v>670</v>
      </c>
      <c r="C1740" s="109"/>
      <c r="D1740" s="109"/>
      <c r="E1740" s="110" t="s">
        <v>671</v>
      </c>
      <c r="F1740" s="109"/>
      <c r="G1740" s="111">
        <v>661958</v>
      </c>
      <c r="H1740" s="112">
        <v>0</v>
      </c>
      <c r="I1740" s="112">
        <v>0</v>
      </c>
      <c r="J1740" s="112">
        <v>0</v>
      </c>
      <c r="K1740" s="112">
        <v>0</v>
      </c>
      <c r="L1740" s="112">
        <v>0</v>
      </c>
      <c r="M1740" s="112">
        <v>0</v>
      </c>
      <c r="N1740" s="112">
        <v>0</v>
      </c>
      <c r="O1740" s="112">
        <v>661958</v>
      </c>
    </row>
    <row r="1741" ht="13.5" customHeight="1" spans="1:15">
      <c r="A1741" s="110" t="s">
        <v>612</v>
      </c>
      <c r="B1741" s="110" t="s">
        <v>670</v>
      </c>
      <c r="C1741" s="110" t="s">
        <v>672</v>
      </c>
      <c r="D1741" s="109"/>
      <c r="E1741" s="110" t="s">
        <v>673</v>
      </c>
      <c r="F1741" s="110" t="s">
        <v>1376</v>
      </c>
      <c r="G1741" s="111">
        <v>16000</v>
      </c>
      <c r="H1741" s="112">
        <v>0</v>
      </c>
      <c r="I1741" s="112">
        <v>0</v>
      </c>
      <c r="J1741" s="112">
        <v>0</v>
      </c>
      <c r="K1741" s="112">
        <v>0</v>
      </c>
      <c r="L1741" s="112">
        <v>0</v>
      </c>
      <c r="M1741" s="112">
        <v>0</v>
      </c>
      <c r="N1741" s="112">
        <v>0</v>
      </c>
      <c r="O1741" s="112">
        <v>16000</v>
      </c>
    </row>
    <row r="1742" ht="13.5" customHeight="1" spans="1:15">
      <c r="A1742" s="110" t="s">
        <v>612</v>
      </c>
      <c r="B1742" s="110" t="s">
        <v>670</v>
      </c>
      <c r="C1742" s="110" t="s">
        <v>672</v>
      </c>
      <c r="D1742" s="109"/>
      <c r="E1742" s="110" t="s">
        <v>673</v>
      </c>
      <c r="F1742" s="110" t="s">
        <v>1483</v>
      </c>
      <c r="G1742" s="111">
        <v>79899</v>
      </c>
      <c r="H1742" s="112">
        <v>0</v>
      </c>
      <c r="I1742" s="112">
        <v>0</v>
      </c>
      <c r="J1742" s="112">
        <v>0</v>
      </c>
      <c r="K1742" s="112">
        <v>0</v>
      </c>
      <c r="L1742" s="112">
        <v>0</v>
      </c>
      <c r="M1742" s="112">
        <v>0</v>
      </c>
      <c r="N1742" s="112">
        <v>0</v>
      </c>
      <c r="O1742" s="112">
        <v>79899</v>
      </c>
    </row>
    <row r="1743" ht="13.5" customHeight="1" spans="1:15">
      <c r="A1743" s="110" t="s">
        <v>612</v>
      </c>
      <c r="B1743" s="110" t="s">
        <v>670</v>
      </c>
      <c r="C1743" s="110" t="s">
        <v>672</v>
      </c>
      <c r="D1743" s="109"/>
      <c r="E1743" s="110" t="s">
        <v>673</v>
      </c>
      <c r="F1743" s="110" t="s">
        <v>1484</v>
      </c>
      <c r="G1743" s="111">
        <v>18000</v>
      </c>
      <c r="H1743" s="112">
        <v>0</v>
      </c>
      <c r="I1743" s="112">
        <v>0</v>
      </c>
      <c r="J1743" s="112">
        <v>0</v>
      </c>
      <c r="K1743" s="112">
        <v>0</v>
      </c>
      <c r="L1743" s="112">
        <v>0</v>
      </c>
      <c r="M1743" s="112">
        <v>0</v>
      </c>
      <c r="N1743" s="112">
        <v>0</v>
      </c>
      <c r="O1743" s="112">
        <v>18000</v>
      </c>
    </row>
    <row r="1744" ht="13.5" customHeight="1" spans="1:15">
      <c r="A1744" s="110" t="s">
        <v>612</v>
      </c>
      <c r="B1744" s="110" t="s">
        <v>670</v>
      </c>
      <c r="C1744" s="110" t="s">
        <v>672</v>
      </c>
      <c r="D1744" s="109"/>
      <c r="E1744" s="110" t="s">
        <v>673</v>
      </c>
      <c r="F1744" s="110" t="s">
        <v>1485</v>
      </c>
      <c r="G1744" s="111">
        <v>73899</v>
      </c>
      <c r="H1744" s="112">
        <v>0</v>
      </c>
      <c r="I1744" s="112">
        <v>0</v>
      </c>
      <c r="J1744" s="112">
        <v>0</v>
      </c>
      <c r="K1744" s="112">
        <v>0</v>
      </c>
      <c r="L1744" s="112">
        <v>0</v>
      </c>
      <c r="M1744" s="112">
        <v>0</v>
      </c>
      <c r="N1744" s="112">
        <v>0</v>
      </c>
      <c r="O1744" s="112">
        <v>73899</v>
      </c>
    </row>
    <row r="1745" ht="13.5" customHeight="1" spans="1:15">
      <c r="A1745" s="110" t="s">
        <v>612</v>
      </c>
      <c r="B1745" s="110" t="s">
        <v>670</v>
      </c>
      <c r="C1745" s="110" t="s">
        <v>672</v>
      </c>
      <c r="D1745" s="109"/>
      <c r="E1745" s="110" t="s">
        <v>673</v>
      </c>
      <c r="F1745" s="110" t="s">
        <v>1486</v>
      </c>
      <c r="G1745" s="111">
        <v>73899</v>
      </c>
      <c r="H1745" s="112">
        <v>0</v>
      </c>
      <c r="I1745" s="112">
        <v>0</v>
      </c>
      <c r="J1745" s="112">
        <v>0</v>
      </c>
      <c r="K1745" s="112">
        <v>0</v>
      </c>
      <c r="L1745" s="112">
        <v>0</v>
      </c>
      <c r="M1745" s="112">
        <v>0</v>
      </c>
      <c r="N1745" s="112">
        <v>0</v>
      </c>
      <c r="O1745" s="112">
        <v>73899</v>
      </c>
    </row>
    <row r="1746" ht="13.5" customHeight="1" spans="1:15">
      <c r="A1746" s="110" t="s">
        <v>612</v>
      </c>
      <c r="B1746" s="110" t="s">
        <v>670</v>
      </c>
      <c r="C1746" s="110" t="s">
        <v>672</v>
      </c>
      <c r="D1746" s="109"/>
      <c r="E1746" s="110" t="s">
        <v>673</v>
      </c>
      <c r="F1746" s="110" t="s">
        <v>1487</v>
      </c>
      <c r="G1746" s="111">
        <v>92665</v>
      </c>
      <c r="H1746" s="112">
        <v>0</v>
      </c>
      <c r="I1746" s="112">
        <v>0</v>
      </c>
      <c r="J1746" s="112">
        <v>0</v>
      </c>
      <c r="K1746" s="112">
        <v>0</v>
      </c>
      <c r="L1746" s="112">
        <v>0</v>
      </c>
      <c r="M1746" s="112">
        <v>0</v>
      </c>
      <c r="N1746" s="112">
        <v>0</v>
      </c>
      <c r="O1746" s="112">
        <v>92665</v>
      </c>
    </row>
    <row r="1747" ht="13.5" customHeight="1" spans="1:15">
      <c r="A1747" s="110" t="s">
        <v>612</v>
      </c>
      <c r="B1747" s="110" t="s">
        <v>670</v>
      </c>
      <c r="C1747" s="110" t="s">
        <v>672</v>
      </c>
      <c r="D1747" s="109"/>
      <c r="E1747" s="110" t="s">
        <v>673</v>
      </c>
      <c r="F1747" s="110" t="s">
        <v>1488</v>
      </c>
      <c r="G1747" s="111">
        <v>82899</v>
      </c>
      <c r="H1747" s="112">
        <v>0</v>
      </c>
      <c r="I1747" s="112">
        <v>0</v>
      </c>
      <c r="J1747" s="112">
        <v>0</v>
      </c>
      <c r="K1747" s="112">
        <v>0</v>
      </c>
      <c r="L1747" s="112">
        <v>0</v>
      </c>
      <c r="M1747" s="112">
        <v>0</v>
      </c>
      <c r="N1747" s="112">
        <v>0</v>
      </c>
      <c r="O1747" s="112">
        <v>82899</v>
      </c>
    </row>
    <row r="1748" ht="13.5" customHeight="1" spans="1:15">
      <c r="A1748" s="110" t="s">
        <v>612</v>
      </c>
      <c r="B1748" s="110" t="s">
        <v>670</v>
      </c>
      <c r="C1748" s="110" t="s">
        <v>672</v>
      </c>
      <c r="D1748" s="109"/>
      <c r="E1748" s="110" t="s">
        <v>673</v>
      </c>
      <c r="F1748" s="110" t="s">
        <v>1489</v>
      </c>
      <c r="G1748" s="111">
        <v>79899</v>
      </c>
      <c r="H1748" s="112">
        <v>0</v>
      </c>
      <c r="I1748" s="112">
        <v>0</v>
      </c>
      <c r="J1748" s="112">
        <v>0</v>
      </c>
      <c r="K1748" s="112">
        <v>0</v>
      </c>
      <c r="L1748" s="112">
        <v>0</v>
      </c>
      <c r="M1748" s="112">
        <v>0</v>
      </c>
      <c r="N1748" s="112">
        <v>0</v>
      </c>
      <c r="O1748" s="112">
        <v>79899</v>
      </c>
    </row>
    <row r="1749" ht="13.5" customHeight="1" spans="1:15">
      <c r="A1749" s="110" t="s">
        <v>612</v>
      </c>
      <c r="B1749" s="110" t="s">
        <v>670</v>
      </c>
      <c r="C1749" s="110" t="s">
        <v>672</v>
      </c>
      <c r="D1749" s="109"/>
      <c r="E1749" s="110" t="s">
        <v>673</v>
      </c>
      <c r="F1749" s="110" t="s">
        <v>1490</v>
      </c>
      <c r="G1749" s="111">
        <v>76899</v>
      </c>
      <c r="H1749" s="112">
        <v>0</v>
      </c>
      <c r="I1749" s="112">
        <v>0</v>
      </c>
      <c r="J1749" s="112">
        <v>0</v>
      </c>
      <c r="K1749" s="112">
        <v>0</v>
      </c>
      <c r="L1749" s="112">
        <v>0</v>
      </c>
      <c r="M1749" s="112">
        <v>0</v>
      </c>
      <c r="N1749" s="112">
        <v>0</v>
      </c>
      <c r="O1749" s="112">
        <v>76899</v>
      </c>
    </row>
    <row r="1750" ht="13.5" customHeight="1" spans="1:15">
      <c r="A1750" s="110" t="s">
        <v>612</v>
      </c>
      <c r="B1750" s="110" t="s">
        <v>670</v>
      </c>
      <c r="C1750" s="110" t="s">
        <v>672</v>
      </c>
      <c r="D1750" s="109"/>
      <c r="E1750" s="110" t="s">
        <v>673</v>
      </c>
      <c r="F1750" s="110" t="s">
        <v>1491</v>
      </c>
      <c r="G1750" s="111">
        <v>67899</v>
      </c>
      <c r="H1750" s="112">
        <v>0</v>
      </c>
      <c r="I1750" s="112">
        <v>0</v>
      </c>
      <c r="J1750" s="112">
        <v>0</v>
      </c>
      <c r="K1750" s="112">
        <v>0</v>
      </c>
      <c r="L1750" s="112">
        <v>0</v>
      </c>
      <c r="M1750" s="112">
        <v>0</v>
      </c>
      <c r="N1750" s="112">
        <v>0</v>
      </c>
      <c r="O1750" s="112">
        <v>67899</v>
      </c>
    </row>
    <row r="1751" ht="13.5" customHeight="1" spans="1:15">
      <c r="A1751" s="109"/>
      <c r="B1751" s="109"/>
      <c r="C1751" s="109"/>
      <c r="D1751" s="110" t="s">
        <v>1187</v>
      </c>
      <c r="E1751" s="110" t="s">
        <v>1188</v>
      </c>
      <c r="F1751" s="109"/>
      <c r="G1751" s="111">
        <v>5637605.8</v>
      </c>
      <c r="H1751" s="112">
        <v>1810752</v>
      </c>
      <c r="I1751" s="112">
        <v>2274648</v>
      </c>
      <c r="J1751" s="112">
        <v>328950</v>
      </c>
      <c r="K1751" s="112">
        <v>910876.8</v>
      </c>
      <c r="L1751" s="112">
        <v>0</v>
      </c>
      <c r="M1751" s="112">
        <v>0</v>
      </c>
      <c r="N1751" s="112">
        <v>116400</v>
      </c>
      <c r="O1751" s="112">
        <v>195979</v>
      </c>
    </row>
    <row r="1752" ht="13.5" customHeight="1" spans="1:15">
      <c r="A1752" s="109"/>
      <c r="B1752" s="109"/>
      <c r="C1752" s="109"/>
      <c r="D1752" s="110" t="s">
        <v>1189</v>
      </c>
      <c r="E1752" s="110" t="s">
        <v>150</v>
      </c>
      <c r="F1752" s="109"/>
      <c r="G1752" s="111">
        <v>5637605.8</v>
      </c>
      <c r="H1752" s="112">
        <v>1810752</v>
      </c>
      <c r="I1752" s="112">
        <v>2274648</v>
      </c>
      <c r="J1752" s="112">
        <v>328950</v>
      </c>
      <c r="K1752" s="112">
        <v>910876.8</v>
      </c>
      <c r="L1752" s="112">
        <v>0</v>
      </c>
      <c r="M1752" s="112">
        <v>0</v>
      </c>
      <c r="N1752" s="112">
        <v>116400</v>
      </c>
      <c r="O1752" s="112">
        <v>195979</v>
      </c>
    </row>
    <row r="1753" ht="13.5" customHeight="1" spans="1:15">
      <c r="A1753" s="110" t="s">
        <v>37</v>
      </c>
      <c r="B1753" s="109"/>
      <c r="C1753" s="109"/>
      <c r="D1753" s="109"/>
      <c r="E1753" s="110" t="s">
        <v>38</v>
      </c>
      <c r="F1753" s="109"/>
      <c r="G1753" s="111">
        <v>4726729</v>
      </c>
      <c r="H1753" s="112">
        <v>1810752</v>
      </c>
      <c r="I1753" s="112">
        <v>2274648</v>
      </c>
      <c r="J1753" s="112">
        <v>328950</v>
      </c>
      <c r="K1753" s="112">
        <v>0</v>
      </c>
      <c r="L1753" s="112">
        <v>0</v>
      </c>
      <c r="M1753" s="112">
        <v>0</v>
      </c>
      <c r="N1753" s="112">
        <v>116400</v>
      </c>
      <c r="O1753" s="112">
        <v>195979</v>
      </c>
    </row>
    <row r="1754" ht="13.5" customHeight="1" spans="1:15">
      <c r="A1754" s="109"/>
      <c r="B1754" s="110" t="s">
        <v>147</v>
      </c>
      <c r="C1754" s="109"/>
      <c r="D1754" s="109"/>
      <c r="E1754" s="110" t="s">
        <v>148</v>
      </c>
      <c r="F1754" s="109"/>
      <c r="G1754" s="111">
        <v>4726729</v>
      </c>
      <c r="H1754" s="112">
        <v>1810752</v>
      </c>
      <c r="I1754" s="112">
        <v>2274648</v>
      </c>
      <c r="J1754" s="112">
        <v>328950</v>
      </c>
      <c r="K1754" s="112">
        <v>0</v>
      </c>
      <c r="L1754" s="112">
        <v>0</v>
      </c>
      <c r="M1754" s="112">
        <v>0</v>
      </c>
      <c r="N1754" s="112">
        <v>116400</v>
      </c>
      <c r="O1754" s="112">
        <v>195979</v>
      </c>
    </row>
    <row r="1755" ht="13.5" customHeight="1" spans="1:15">
      <c r="A1755" s="110" t="s">
        <v>37</v>
      </c>
      <c r="B1755" s="110" t="s">
        <v>147</v>
      </c>
      <c r="C1755" s="110" t="s">
        <v>149</v>
      </c>
      <c r="D1755" s="109"/>
      <c r="E1755" s="110" t="s">
        <v>42</v>
      </c>
      <c r="F1755" s="110" t="s">
        <v>1283</v>
      </c>
      <c r="G1755" s="111">
        <v>1728</v>
      </c>
      <c r="H1755" s="112">
        <v>0</v>
      </c>
      <c r="I1755" s="112">
        <v>0</v>
      </c>
      <c r="J1755" s="112">
        <v>0</v>
      </c>
      <c r="K1755" s="112">
        <v>0</v>
      </c>
      <c r="L1755" s="112">
        <v>0</v>
      </c>
      <c r="M1755" s="112">
        <v>0</v>
      </c>
      <c r="N1755" s="112">
        <v>0</v>
      </c>
      <c r="O1755" s="112">
        <v>1728</v>
      </c>
    </row>
    <row r="1756" ht="13.5" customHeight="1" spans="1:15">
      <c r="A1756" s="110" t="s">
        <v>37</v>
      </c>
      <c r="B1756" s="110" t="s">
        <v>147</v>
      </c>
      <c r="C1756" s="110" t="s">
        <v>149</v>
      </c>
      <c r="D1756" s="109"/>
      <c r="E1756" s="110" t="s">
        <v>42</v>
      </c>
      <c r="F1756" s="110" t="s">
        <v>1291</v>
      </c>
      <c r="G1756" s="111">
        <v>254400</v>
      </c>
      <c r="H1756" s="112">
        <v>100800</v>
      </c>
      <c r="I1756" s="112">
        <v>37200</v>
      </c>
      <c r="J1756" s="112">
        <v>0</v>
      </c>
      <c r="K1756" s="112">
        <v>0</v>
      </c>
      <c r="L1756" s="112">
        <v>0</v>
      </c>
      <c r="M1756" s="112">
        <v>0</v>
      </c>
      <c r="N1756" s="112">
        <v>116400</v>
      </c>
      <c r="O1756" s="112">
        <v>0</v>
      </c>
    </row>
    <row r="1757" ht="13.5" customHeight="1" spans="1:15">
      <c r="A1757" s="110" t="s">
        <v>37</v>
      </c>
      <c r="B1757" s="110" t="s">
        <v>147</v>
      </c>
      <c r="C1757" s="110" t="s">
        <v>149</v>
      </c>
      <c r="D1757" s="109"/>
      <c r="E1757" s="110" t="s">
        <v>42</v>
      </c>
      <c r="F1757" s="110" t="s">
        <v>1284</v>
      </c>
      <c r="G1757" s="111">
        <v>4276350</v>
      </c>
      <c r="H1757" s="112">
        <v>1709952</v>
      </c>
      <c r="I1757" s="112">
        <v>2237448</v>
      </c>
      <c r="J1757" s="112">
        <v>328950</v>
      </c>
      <c r="K1757" s="112">
        <v>0</v>
      </c>
      <c r="L1757" s="112">
        <v>0</v>
      </c>
      <c r="M1757" s="112">
        <v>0</v>
      </c>
      <c r="N1757" s="112">
        <v>0</v>
      </c>
      <c r="O1757" s="112">
        <v>0</v>
      </c>
    </row>
    <row r="1758" ht="13.5" customHeight="1" spans="1:15">
      <c r="A1758" s="110" t="s">
        <v>37</v>
      </c>
      <c r="B1758" s="110" t="s">
        <v>147</v>
      </c>
      <c r="C1758" s="110" t="s">
        <v>149</v>
      </c>
      <c r="D1758" s="109"/>
      <c r="E1758" s="110" t="s">
        <v>42</v>
      </c>
      <c r="F1758" s="110" t="s">
        <v>1285</v>
      </c>
      <c r="G1758" s="111">
        <v>194251</v>
      </c>
      <c r="H1758" s="112">
        <v>0</v>
      </c>
      <c r="I1758" s="112">
        <v>0</v>
      </c>
      <c r="J1758" s="112">
        <v>0</v>
      </c>
      <c r="K1758" s="112">
        <v>0</v>
      </c>
      <c r="L1758" s="112">
        <v>0</v>
      </c>
      <c r="M1758" s="112">
        <v>0</v>
      </c>
      <c r="N1758" s="112">
        <v>0</v>
      </c>
      <c r="O1758" s="112">
        <v>194251</v>
      </c>
    </row>
    <row r="1759" ht="13.5" customHeight="1" spans="1:15">
      <c r="A1759" s="110" t="s">
        <v>344</v>
      </c>
      <c r="B1759" s="109"/>
      <c r="C1759" s="109"/>
      <c r="D1759" s="109"/>
      <c r="E1759" s="110" t="s">
        <v>345</v>
      </c>
      <c r="F1759" s="109"/>
      <c r="G1759" s="111">
        <v>910876.8</v>
      </c>
      <c r="H1759" s="112">
        <v>0</v>
      </c>
      <c r="I1759" s="112">
        <v>0</v>
      </c>
      <c r="J1759" s="112">
        <v>0</v>
      </c>
      <c r="K1759" s="112">
        <v>910876.8</v>
      </c>
      <c r="L1759" s="112">
        <v>0</v>
      </c>
      <c r="M1759" s="112">
        <v>0</v>
      </c>
      <c r="N1759" s="112">
        <v>0</v>
      </c>
      <c r="O1759" s="112">
        <v>0</v>
      </c>
    </row>
    <row r="1760" ht="13.5" customHeight="1" spans="1:15">
      <c r="A1760" s="109"/>
      <c r="B1760" s="110" t="s">
        <v>460</v>
      </c>
      <c r="C1760" s="109"/>
      <c r="D1760" s="109"/>
      <c r="E1760" s="110" t="s">
        <v>369</v>
      </c>
      <c r="F1760" s="109"/>
      <c r="G1760" s="111">
        <v>847327.2</v>
      </c>
      <c r="H1760" s="112">
        <v>0</v>
      </c>
      <c r="I1760" s="112">
        <v>0</v>
      </c>
      <c r="J1760" s="112">
        <v>0</v>
      </c>
      <c r="K1760" s="112">
        <v>847327.2</v>
      </c>
      <c r="L1760" s="112">
        <v>0</v>
      </c>
      <c r="M1760" s="112">
        <v>0</v>
      </c>
      <c r="N1760" s="112">
        <v>0</v>
      </c>
      <c r="O1760" s="112">
        <v>0</v>
      </c>
    </row>
    <row r="1761" ht="13.5" customHeight="1" spans="1:15">
      <c r="A1761" s="110" t="s">
        <v>344</v>
      </c>
      <c r="B1761" s="110" t="s">
        <v>460</v>
      </c>
      <c r="C1761" s="110" t="s">
        <v>463</v>
      </c>
      <c r="D1761" s="109"/>
      <c r="E1761" s="110" t="s">
        <v>464</v>
      </c>
      <c r="F1761" s="110" t="s">
        <v>1286</v>
      </c>
      <c r="G1761" s="111">
        <v>847327.2</v>
      </c>
      <c r="H1761" s="112">
        <v>0</v>
      </c>
      <c r="I1761" s="112">
        <v>0</v>
      </c>
      <c r="J1761" s="112">
        <v>0</v>
      </c>
      <c r="K1761" s="112">
        <v>847327.2</v>
      </c>
      <c r="L1761" s="112">
        <v>0</v>
      </c>
      <c r="M1761" s="112">
        <v>0</v>
      </c>
      <c r="N1761" s="112">
        <v>0</v>
      </c>
      <c r="O1761" s="112">
        <v>0</v>
      </c>
    </row>
    <row r="1762" ht="13.5" customHeight="1" spans="1:15">
      <c r="A1762" s="109"/>
      <c r="B1762" s="110" t="s">
        <v>494</v>
      </c>
      <c r="C1762" s="109"/>
      <c r="D1762" s="109"/>
      <c r="E1762" s="110" t="s">
        <v>495</v>
      </c>
      <c r="F1762" s="109"/>
      <c r="G1762" s="111">
        <v>63549.6</v>
      </c>
      <c r="H1762" s="112">
        <v>0</v>
      </c>
      <c r="I1762" s="112">
        <v>0</v>
      </c>
      <c r="J1762" s="112">
        <v>0</v>
      </c>
      <c r="K1762" s="112">
        <v>63549.6</v>
      </c>
      <c r="L1762" s="112">
        <v>0</v>
      </c>
      <c r="M1762" s="112">
        <v>0</v>
      </c>
      <c r="N1762" s="112">
        <v>0</v>
      </c>
      <c r="O1762" s="112">
        <v>0</v>
      </c>
    </row>
    <row r="1763" ht="13.5" customHeight="1" spans="1:15">
      <c r="A1763" s="110" t="s">
        <v>344</v>
      </c>
      <c r="B1763" s="110" t="s">
        <v>494</v>
      </c>
      <c r="C1763" s="110" t="s">
        <v>496</v>
      </c>
      <c r="D1763" s="109"/>
      <c r="E1763" s="110" t="s">
        <v>497</v>
      </c>
      <c r="F1763" s="110" t="s">
        <v>1287</v>
      </c>
      <c r="G1763" s="111">
        <v>21183.2</v>
      </c>
      <c r="H1763" s="112">
        <v>0</v>
      </c>
      <c r="I1763" s="112">
        <v>0</v>
      </c>
      <c r="J1763" s="112">
        <v>0</v>
      </c>
      <c r="K1763" s="112">
        <v>21183.2</v>
      </c>
      <c r="L1763" s="112">
        <v>0</v>
      </c>
      <c r="M1763" s="112">
        <v>0</v>
      </c>
      <c r="N1763" s="112">
        <v>0</v>
      </c>
      <c r="O1763" s="112">
        <v>0</v>
      </c>
    </row>
    <row r="1764" ht="13.5" customHeight="1" spans="1:15">
      <c r="A1764" s="110" t="s">
        <v>344</v>
      </c>
      <c r="B1764" s="110" t="s">
        <v>494</v>
      </c>
      <c r="C1764" s="110" t="s">
        <v>498</v>
      </c>
      <c r="D1764" s="109"/>
      <c r="E1764" s="110" t="s">
        <v>371</v>
      </c>
      <c r="F1764" s="110" t="s">
        <v>1288</v>
      </c>
      <c r="G1764" s="111">
        <v>42366.4</v>
      </c>
      <c r="H1764" s="112">
        <v>0</v>
      </c>
      <c r="I1764" s="112">
        <v>0</v>
      </c>
      <c r="J1764" s="112">
        <v>0</v>
      </c>
      <c r="K1764" s="112">
        <v>42366.4</v>
      </c>
      <c r="L1764" s="112">
        <v>0</v>
      </c>
      <c r="M1764" s="112">
        <v>0</v>
      </c>
      <c r="N1764" s="112">
        <v>0</v>
      </c>
      <c r="O1764" s="112">
        <v>0</v>
      </c>
    </row>
    <row r="1765" ht="13.5" customHeight="1" spans="1:15">
      <c r="A1765" s="109"/>
      <c r="B1765" s="109"/>
      <c r="C1765" s="109"/>
      <c r="D1765" s="109"/>
      <c r="E1765" s="109"/>
      <c r="F1765" s="109"/>
      <c r="G1765" s="113"/>
      <c r="H1765" s="114"/>
      <c r="I1765" s="114"/>
      <c r="J1765" s="114"/>
      <c r="K1765" s="114"/>
      <c r="L1765" s="114"/>
      <c r="M1765" s="114"/>
      <c r="N1765" s="114"/>
      <c r="O1765" s="114"/>
    </row>
    <row r="1766" ht="13.5" customHeight="1" spans="1:15">
      <c r="A1766" s="109"/>
      <c r="B1766" s="109"/>
      <c r="C1766" s="109"/>
      <c r="D1766" s="109"/>
      <c r="E1766" s="109"/>
      <c r="F1766" s="109"/>
      <c r="G1766" s="113"/>
      <c r="H1766" s="114"/>
      <c r="I1766" s="114"/>
      <c r="J1766" s="114"/>
      <c r="K1766" s="114"/>
      <c r="L1766" s="114"/>
      <c r="M1766" s="114"/>
      <c r="N1766" s="114"/>
      <c r="O1766" s="114"/>
    </row>
  </sheetData>
  <mergeCells count="14">
    <mergeCell ref="A2:O2"/>
    <mergeCell ref="A4:C4"/>
    <mergeCell ref="D4:D5"/>
    <mergeCell ref="E4:E5"/>
    <mergeCell ref="F4:F5"/>
    <mergeCell ref="G4:G5"/>
    <mergeCell ref="H4:H5"/>
    <mergeCell ref="I4:I5"/>
    <mergeCell ref="J4:J5"/>
    <mergeCell ref="K4:K5"/>
    <mergeCell ref="L4:L5"/>
    <mergeCell ref="M4:M5"/>
    <mergeCell ref="N4:N5"/>
    <mergeCell ref="O4:O5"/>
  </mergeCells>
  <pageMargins left="0.745196229777728" right="0.745196229777728" top="0.784417083976555" bottom="0.784417083976555" header="0" footer="0"/>
  <pageSetup paperSize="9" scale="65" orientation="landscape" errors="blank"/>
  <headerFooter alignWithMargins="0"/>
  <rowBreaks count="87" manualBreakCount="87">
    <brk id="26" max="16383" man="1"/>
    <brk id="46" max="16383" man="1"/>
    <brk id="66" max="16383" man="1"/>
    <brk id="86" max="16383" man="1"/>
    <brk id="106" max="16383" man="1"/>
    <brk id="126" max="16383" man="1"/>
    <brk id="146" max="16383" man="1"/>
    <brk id="166" max="16383" man="1"/>
    <brk id="186" max="16383" man="1"/>
    <brk id="206" max="16383" man="1"/>
    <brk id="226" max="16383" man="1"/>
    <brk id="246" max="16383" man="1"/>
    <brk id="266" max="16383" man="1"/>
    <brk id="286" max="16383" man="1"/>
    <brk id="306" max="16383" man="1"/>
    <brk id="326" max="16383" man="1"/>
    <brk id="346" max="16383" man="1"/>
    <brk id="366" max="16383" man="1"/>
    <brk id="386" max="16383" man="1"/>
    <brk id="406" max="16383" man="1"/>
    <brk id="426" max="16383" man="1"/>
    <brk id="446" max="16383" man="1"/>
    <brk id="466" max="16383" man="1"/>
    <brk id="486" max="16383" man="1"/>
    <brk id="506" max="16383" man="1"/>
    <brk id="526" max="16383" man="1"/>
    <brk id="546" max="16383" man="1"/>
    <brk id="566" max="16383" man="1"/>
    <brk id="586" max="16383" man="1"/>
    <brk id="606" max="16383" man="1"/>
    <brk id="626" max="16383" man="1"/>
    <brk id="646" max="16383" man="1"/>
    <brk id="666" max="16383" man="1"/>
    <brk id="686" max="16383" man="1"/>
    <brk id="706" max="16383" man="1"/>
    <brk id="726" max="16383" man="1"/>
    <brk id="746" max="16383" man="1"/>
    <brk id="766" max="16383" man="1"/>
    <brk id="786" max="16383" man="1"/>
    <brk id="806" max="16383" man="1"/>
    <brk id="826" max="16383" man="1"/>
    <brk id="846" max="16383" man="1"/>
    <brk id="866" max="16383" man="1"/>
    <brk id="886" max="16383" man="1"/>
    <brk id="906" max="16383" man="1"/>
    <brk id="926" max="16383" man="1"/>
    <brk id="946" max="16383" man="1"/>
    <brk id="966" max="16383" man="1"/>
    <brk id="986" max="16383" man="1"/>
    <brk id="1006" max="16383" man="1"/>
    <brk id="1026" max="16383" man="1"/>
    <brk id="1046" max="16383" man="1"/>
    <brk id="1066" max="16383" man="1"/>
    <brk id="1086" max="16383" man="1"/>
    <brk id="1106" max="16383" man="1"/>
    <brk id="1126" max="16383" man="1"/>
    <brk id="1146" max="16383" man="1"/>
    <brk id="1166" max="16383" man="1"/>
    <brk id="1186" max="16383" man="1"/>
    <brk id="1206" max="16383" man="1"/>
    <brk id="1226" max="16383" man="1"/>
    <brk id="1246" max="16383" man="1"/>
    <brk id="1266" max="16383" man="1"/>
    <brk id="1286" max="16383" man="1"/>
    <brk id="1306" max="16383" man="1"/>
    <brk id="1326" max="16383" man="1"/>
    <brk id="1346" max="16383" man="1"/>
    <brk id="1366" max="16383" man="1"/>
    <brk id="1386" max="16383" man="1"/>
    <brk id="1406" max="16383" man="1"/>
    <brk id="1426" max="16383" man="1"/>
    <brk id="1446" max="16383" man="1"/>
    <brk id="1466" max="16383" man="1"/>
    <brk id="1486" max="16383" man="1"/>
    <brk id="1506" max="16383" man="1"/>
    <brk id="1526" max="16383" man="1"/>
    <brk id="1546" max="16383" man="1"/>
    <brk id="1566" max="16383" man="1"/>
    <brk id="1586" max="16383" man="1"/>
    <brk id="1606" max="16383" man="1"/>
    <brk id="1626" max="16383" man="1"/>
    <brk id="1646" max="16383" man="1"/>
    <brk id="1666" max="16383" man="1"/>
    <brk id="1686" max="16383" man="1"/>
    <brk id="1706" max="16383" man="1"/>
    <brk id="1726" max="16383" man="1"/>
    <brk id="1746"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3"/>
  <sheetViews>
    <sheetView topLeftCell="A589" workbookViewId="0">
      <selection activeCell="E602" sqref="E602"/>
    </sheetView>
  </sheetViews>
  <sheetFormatPr defaultColWidth="9" defaultRowHeight="27.75" customHeight="1"/>
  <cols>
    <col min="1" max="1" width="4.75" style="51" customWidth="1"/>
    <col min="2" max="2" width="8.25" style="51" customWidth="1"/>
    <col min="3" max="3" width="33.375" style="52" customWidth="1"/>
    <col min="4" max="4" width="12.25" style="51" customWidth="1"/>
    <col min="5" max="5" width="55.5" style="53" customWidth="1"/>
    <col min="6" max="7" width="19.625" style="54" customWidth="1"/>
    <col min="8" max="8" width="18.25" style="54" customWidth="1"/>
    <col min="9" max="9" width="16.125" style="54" customWidth="1"/>
    <col min="10" max="137" width="9" style="33"/>
    <col min="138" max="141" width="9" style="33" customWidth="1"/>
    <col min="142" max="142" width="24.25" style="33" customWidth="1"/>
    <col min="143" max="143" width="20.125" style="33" customWidth="1"/>
    <col min="144" max="145" width="21.75" style="33" customWidth="1"/>
    <col min="146" max="146" width="19.375" style="33" customWidth="1"/>
    <col min="147" max="150" width="9" style="33" customWidth="1"/>
    <col min="151" max="151" width="9.75" style="33" customWidth="1"/>
    <col min="152" max="152" width="11.5" style="33" customWidth="1"/>
    <col min="153" max="153" width="9" style="33"/>
    <col min="154" max="155" width="9" style="33" customWidth="1"/>
    <col min="156" max="156" width="7.875" style="33" customWidth="1"/>
    <col min="157" max="157" width="7.75" style="33" customWidth="1"/>
    <col min="158" max="158" width="9.25" style="33" customWidth="1"/>
    <col min="159" max="167" width="9" style="33" customWidth="1"/>
    <col min="168" max="393" width="9" style="33"/>
    <col min="394" max="397" width="9" style="33" customWidth="1"/>
    <col min="398" max="398" width="24.25" style="33" customWidth="1"/>
    <col min="399" max="399" width="20.125" style="33" customWidth="1"/>
    <col min="400" max="401" width="21.75" style="33" customWidth="1"/>
    <col min="402" max="402" width="19.375" style="33" customWidth="1"/>
    <col min="403" max="406" width="9" style="33" customWidth="1"/>
    <col min="407" max="407" width="9.75" style="33" customWidth="1"/>
    <col min="408" max="408" width="11.5" style="33" customWidth="1"/>
    <col min="409" max="409" width="9" style="33"/>
    <col min="410" max="411" width="9" style="33" customWidth="1"/>
    <col min="412" max="412" width="7.875" style="33" customWidth="1"/>
    <col min="413" max="413" width="7.75" style="33" customWidth="1"/>
    <col min="414" max="414" width="9.25" style="33" customWidth="1"/>
    <col min="415" max="423" width="9" style="33" customWidth="1"/>
    <col min="424" max="649" width="9" style="33"/>
    <col min="650" max="653" width="9" style="33" customWidth="1"/>
    <col min="654" max="654" width="24.25" style="33" customWidth="1"/>
    <col min="655" max="655" width="20.125" style="33" customWidth="1"/>
    <col min="656" max="657" width="21.75" style="33" customWidth="1"/>
    <col min="658" max="658" width="19.375" style="33" customWidth="1"/>
    <col min="659" max="662" width="9" style="33" customWidth="1"/>
    <col min="663" max="663" width="9.75" style="33" customWidth="1"/>
    <col min="664" max="664" width="11.5" style="33" customWidth="1"/>
    <col min="665" max="665" width="9" style="33"/>
    <col min="666" max="667" width="9" style="33" customWidth="1"/>
    <col min="668" max="668" width="7.875" style="33" customWidth="1"/>
    <col min="669" max="669" width="7.75" style="33" customWidth="1"/>
    <col min="670" max="670" width="9.25" style="33" customWidth="1"/>
    <col min="671" max="679" width="9" style="33" customWidth="1"/>
    <col min="680" max="905" width="9" style="33"/>
    <col min="906" max="909" width="9" style="33" customWidth="1"/>
    <col min="910" max="910" width="24.25" style="33" customWidth="1"/>
    <col min="911" max="911" width="20.125" style="33" customWidth="1"/>
    <col min="912" max="913" width="21.75" style="33" customWidth="1"/>
    <col min="914" max="914" width="19.375" style="33" customWidth="1"/>
    <col min="915" max="918" width="9" style="33" customWidth="1"/>
    <col min="919" max="919" width="9.75" style="33" customWidth="1"/>
    <col min="920" max="920" width="11.5" style="33" customWidth="1"/>
    <col min="921" max="921" width="9" style="33"/>
    <col min="922" max="923" width="9" style="33" customWidth="1"/>
    <col min="924" max="924" width="7.875" style="33" customWidth="1"/>
    <col min="925" max="925" width="7.75" style="33" customWidth="1"/>
    <col min="926" max="926" width="9.25" style="33" customWidth="1"/>
    <col min="927" max="935" width="9" style="33" customWidth="1"/>
    <col min="936" max="1161" width="9" style="33"/>
    <col min="1162" max="1165" width="9" style="33" customWidth="1"/>
    <col min="1166" max="1166" width="24.25" style="33" customWidth="1"/>
    <col min="1167" max="1167" width="20.125" style="33" customWidth="1"/>
    <col min="1168" max="1169" width="21.75" style="33" customWidth="1"/>
    <col min="1170" max="1170" width="19.375" style="33" customWidth="1"/>
    <col min="1171" max="1174" width="9" style="33" customWidth="1"/>
    <col min="1175" max="1175" width="9.75" style="33" customWidth="1"/>
    <col min="1176" max="1176" width="11.5" style="33" customWidth="1"/>
    <col min="1177" max="1177" width="9" style="33"/>
    <col min="1178" max="1179" width="9" style="33" customWidth="1"/>
    <col min="1180" max="1180" width="7.875" style="33" customWidth="1"/>
    <col min="1181" max="1181" width="7.75" style="33" customWidth="1"/>
    <col min="1182" max="1182" width="9.25" style="33" customWidth="1"/>
    <col min="1183" max="1191" width="9" style="33" customWidth="1"/>
    <col min="1192" max="1417" width="9" style="33"/>
    <col min="1418" max="1421" width="9" style="33" customWidth="1"/>
    <col min="1422" max="1422" width="24.25" style="33" customWidth="1"/>
    <col min="1423" max="1423" width="20.125" style="33" customWidth="1"/>
    <col min="1424" max="1425" width="21.75" style="33" customWidth="1"/>
    <col min="1426" max="1426" width="19.375" style="33" customWidth="1"/>
    <col min="1427" max="1430" width="9" style="33" customWidth="1"/>
    <col min="1431" max="1431" width="9.75" style="33" customWidth="1"/>
    <col min="1432" max="1432" width="11.5" style="33" customWidth="1"/>
    <col min="1433" max="1433" width="9" style="33"/>
    <col min="1434" max="1435" width="9" style="33" customWidth="1"/>
    <col min="1436" max="1436" width="7.875" style="33" customWidth="1"/>
    <col min="1437" max="1437" width="7.75" style="33" customWidth="1"/>
    <col min="1438" max="1438" width="9.25" style="33" customWidth="1"/>
    <col min="1439" max="1447" width="9" style="33" customWidth="1"/>
    <col min="1448" max="1673" width="9" style="33"/>
    <col min="1674" max="1677" width="9" style="33" customWidth="1"/>
    <col min="1678" max="1678" width="24.25" style="33" customWidth="1"/>
    <col min="1679" max="1679" width="20.125" style="33" customWidth="1"/>
    <col min="1680" max="1681" width="21.75" style="33" customWidth="1"/>
    <col min="1682" max="1682" width="19.375" style="33" customWidth="1"/>
    <col min="1683" max="1686" width="9" style="33" customWidth="1"/>
    <col min="1687" max="1687" width="9.75" style="33" customWidth="1"/>
    <col min="1688" max="1688" width="11.5" style="33" customWidth="1"/>
    <col min="1689" max="1689" width="9" style="33"/>
    <col min="1690" max="1691" width="9" style="33" customWidth="1"/>
    <col min="1692" max="1692" width="7.875" style="33" customWidth="1"/>
    <col min="1693" max="1693" width="7.75" style="33" customWidth="1"/>
    <col min="1694" max="1694" width="9.25" style="33" customWidth="1"/>
    <col min="1695" max="1703" width="9" style="33" customWidth="1"/>
    <col min="1704" max="1929" width="9" style="33"/>
    <col min="1930" max="1933" width="9" style="33" customWidth="1"/>
    <col min="1934" max="1934" width="24.25" style="33" customWidth="1"/>
    <col min="1935" max="1935" width="20.125" style="33" customWidth="1"/>
    <col min="1936" max="1937" width="21.75" style="33" customWidth="1"/>
    <col min="1938" max="1938" width="19.375" style="33" customWidth="1"/>
    <col min="1939" max="1942" width="9" style="33" customWidth="1"/>
    <col min="1943" max="1943" width="9.75" style="33" customWidth="1"/>
    <col min="1944" max="1944" width="11.5" style="33" customWidth="1"/>
    <col min="1945" max="1945" width="9" style="33"/>
    <col min="1946" max="1947" width="9" style="33" customWidth="1"/>
    <col min="1948" max="1948" width="7.875" style="33" customWidth="1"/>
    <col min="1949" max="1949" width="7.75" style="33" customWidth="1"/>
    <col min="1950" max="1950" width="9.25" style="33" customWidth="1"/>
    <col min="1951" max="1959" width="9" style="33" customWidth="1"/>
    <col min="1960" max="2185" width="9" style="33"/>
    <col min="2186" max="2189" width="9" style="33" customWidth="1"/>
    <col min="2190" max="2190" width="24.25" style="33" customWidth="1"/>
    <col min="2191" max="2191" width="20.125" style="33" customWidth="1"/>
    <col min="2192" max="2193" width="21.75" style="33" customWidth="1"/>
    <col min="2194" max="2194" width="19.375" style="33" customWidth="1"/>
    <col min="2195" max="2198" width="9" style="33" customWidth="1"/>
    <col min="2199" max="2199" width="9.75" style="33" customWidth="1"/>
    <col min="2200" max="2200" width="11.5" style="33" customWidth="1"/>
    <col min="2201" max="2201" width="9" style="33"/>
    <col min="2202" max="2203" width="9" style="33" customWidth="1"/>
    <col min="2204" max="2204" width="7.875" style="33" customWidth="1"/>
    <col min="2205" max="2205" width="7.75" style="33" customWidth="1"/>
    <col min="2206" max="2206" width="9.25" style="33" customWidth="1"/>
    <col min="2207" max="2215" width="9" style="33" customWidth="1"/>
    <col min="2216" max="2441" width="9" style="33"/>
    <col min="2442" max="2445" width="9" style="33" customWidth="1"/>
    <col min="2446" max="2446" width="24.25" style="33" customWidth="1"/>
    <col min="2447" max="2447" width="20.125" style="33" customWidth="1"/>
    <col min="2448" max="2449" width="21.75" style="33" customWidth="1"/>
    <col min="2450" max="2450" width="19.375" style="33" customWidth="1"/>
    <col min="2451" max="2454" width="9" style="33" customWidth="1"/>
    <col min="2455" max="2455" width="9.75" style="33" customWidth="1"/>
    <col min="2456" max="2456" width="11.5" style="33" customWidth="1"/>
    <col min="2457" max="2457" width="9" style="33"/>
    <col min="2458" max="2459" width="9" style="33" customWidth="1"/>
    <col min="2460" max="2460" width="7.875" style="33" customWidth="1"/>
    <col min="2461" max="2461" width="7.75" style="33" customWidth="1"/>
    <col min="2462" max="2462" width="9.25" style="33" customWidth="1"/>
    <col min="2463" max="2471" width="9" style="33" customWidth="1"/>
    <col min="2472" max="2697" width="9" style="33"/>
    <col min="2698" max="2701" width="9" style="33" customWidth="1"/>
    <col min="2702" max="2702" width="24.25" style="33" customWidth="1"/>
    <col min="2703" max="2703" width="20.125" style="33" customWidth="1"/>
    <col min="2704" max="2705" width="21.75" style="33" customWidth="1"/>
    <col min="2706" max="2706" width="19.375" style="33" customWidth="1"/>
    <col min="2707" max="2710" width="9" style="33" customWidth="1"/>
    <col min="2711" max="2711" width="9.75" style="33" customWidth="1"/>
    <col min="2712" max="2712" width="11.5" style="33" customWidth="1"/>
    <col min="2713" max="2713" width="9" style="33"/>
    <col min="2714" max="2715" width="9" style="33" customWidth="1"/>
    <col min="2716" max="2716" width="7.875" style="33" customWidth="1"/>
    <col min="2717" max="2717" width="7.75" style="33" customWidth="1"/>
    <col min="2718" max="2718" width="9.25" style="33" customWidth="1"/>
    <col min="2719" max="2727" width="9" style="33" customWidth="1"/>
    <col min="2728" max="2953" width="9" style="33"/>
    <col min="2954" max="2957" width="9" style="33" customWidth="1"/>
    <col min="2958" max="2958" width="24.25" style="33" customWidth="1"/>
    <col min="2959" max="2959" width="20.125" style="33" customWidth="1"/>
    <col min="2960" max="2961" width="21.75" style="33" customWidth="1"/>
    <col min="2962" max="2962" width="19.375" style="33" customWidth="1"/>
    <col min="2963" max="2966" width="9" style="33" customWidth="1"/>
    <col min="2967" max="2967" width="9.75" style="33" customWidth="1"/>
    <col min="2968" max="2968" width="11.5" style="33" customWidth="1"/>
    <col min="2969" max="2969" width="9" style="33"/>
    <col min="2970" max="2971" width="9" style="33" customWidth="1"/>
    <col min="2972" max="2972" width="7.875" style="33" customWidth="1"/>
    <col min="2973" max="2973" width="7.75" style="33" customWidth="1"/>
    <col min="2974" max="2974" width="9.25" style="33" customWidth="1"/>
    <col min="2975" max="2983" width="9" style="33" customWidth="1"/>
    <col min="2984" max="3209" width="9" style="33"/>
    <col min="3210" max="3213" width="9" style="33" customWidth="1"/>
    <col min="3214" max="3214" width="24.25" style="33" customWidth="1"/>
    <col min="3215" max="3215" width="20.125" style="33" customWidth="1"/>
    <col min="3216" max="3217" width="21.75" style="33" customWidth="1"/>
    <col min="3218" max="3218" width="19.375" style="33" customWidth="1"/>
    <col min="3219" max="3222" width="9" style="33" customWidth="1"/>
    <col min="3223" max="3223" width="9.75" style="33" customWidth="1"/>
    <col min="3224" max="3224" width="11.5" style="33" customWidth="1"/>
    <col min="3225" max="3225" width="9" style="33"/>
    <col min="3226" max="3227" width="9" style="33" customWidth="1"/>
    <col min="3228" max="3228" width="7.875" style="33" customWidth="1"/>
    <col min="3229" max="3229" width="7.75" style="33" customWidth="1"/>
    <col min="3230" max="3230" width="9.25" style="33" customWidth="1"/>
    <col min="3231" max="3239" width="9" style="33" customWidth="1"/>
    <col min="3240" max="3465" width="9" style="33"/>
    <col min="3466" max="3469" width="9" style="33" customWidth="1"/>
    <col min="3470" max="3470" width="24.25" style="33" customWidth="1"/>
    <col min="3471" max="3471" width="20.125" style="33" customWidth="1"/>
    <col min="3472" max="3473" width="21.75" style="33" customWidth="1"/>
    <col min="3474" max="3474" width="19.375" style="33" customWidth="1"/>
    <col min="3475" max="3478" width="9" style="33" customWidth="1"/>
    <col min="3479" max="3479" width="9.75" style="33" customWidth="1"/>
    <col min="3480" max="3480" width="11.5" style="33" customWidth="1"/>
    <col min="3481" max="3481" width="9" style="33"/>
    <col min="3482" max="3483" width="9" style="33" customWidth="1"/>
    <col min="3484" max="3484" width="7.875" style="33" customWidth="1"/>
    <col min="3485" max="3485" width="7.75" style="33" customWidth="1"/>
    <col min="3486" max="3486" width="9.25" style="33" customWidth="1"/>
    <col min="3487" max="3495" width="9" style="33" customWidth="1"/>
    <col min="3496" max="3721" width="9" style="33"/>
    <col min="3722" max="3725" width="9" style="33" customWidth="1"/>
    <col min="3726" max="3726" width="24.25" style="33" customWidth="1"/>
    <col min="3727" max="3727" width="20.125" style="33" customWidth="1"/>
    <col min="3728" max="3729" width="21.75" style="33" customWidth="1"/>
    <col min="3730" max="3730" width="19.375" style="33" customWidth="1"/>
    <col min="3731" max="3734" width="9" style="33" customWidth="1"/>
    <col min="3735" max="3735" width="9.75" style="33" customWidth="1"/>
    <col min="3736" max="3736" width="11.5" style="33" customWidth="1"/>
    <col min="3737" max="3737" width="9" style="33"/>
    <col min="3738" max="3739" width="9" style="33" customWidth="1"/>
    <col min="3740" max="3740" width="7.875" style="33" customWidth="1"/>
    <col min="3741" max="3741" width="7.75" style="33" customWidth="1"/>
    <col min="3742" max="3742" width="9.25" style="33" customWidth="1"/>
    <col min="3743" max="3751" width="9" style="33" customWidth="1"/>
    <col min="3752" max="3977" width="9" style="33"/>
    <col min="3978" max="3981" width="9" style="33" customWidth="1"/>
    <col min="3982" max="3982" width="24.25" style="33" customWidth="1"/>
    <col min="3983" max="3983" width="20.125" style="33" customWidth="1"/>
    <col min="3984" max="3985" width="21.75" style="33" customWidth="1"/>
    <col min="3986" max="3986" width="19.375" style="33" customWidth="1"/>
    <col min="3987" max="3990" width="9" style="33" customWidth="1"/>
    <col min="3991" max="3991" width="9.75" style="33" customWidth="1"/>
    <col min="3992" max="3992" width="11.5" style="33" customWidth="1"/>
    <col min="3993" max="3993" width="9" style="33"/>
    <col min="3994" max="3995" width="9" style="33" customWidth="1"/>
    <col min="3996" max="3996" width="7.875" style="33" customWidth="1"/>
    <col min="3997" max="3997" width="7.75" style="33" customWidth="1"/>
    <col min="3998" max="3998" width="9.25" style="33" customWidth="1"/>
    <col min="3999" max="4007" width="9" style="33" customWidth="1"/>
    <col min="4008" max="4233" width="9" style="33"/>
    <col min="4234" max="4237" width="9" style="33" customWidth="1"/>
    <col min="4238" max="4238" width="24.25" style="33" customWidth="1"/>
    <col min="4239" max="4239" width="20.125" style="33" customWidth="1"/>
    <col min="4240" max="4241" width="21.75" style="33" customWidth="1"/>
    <col min="4242" max="4242" width="19.375" style="33" customWidth="1"/>
    <col min="4243" max="4246" width="9" style="33" customWidth="1"/>
    <col min="4247" max="4247" width="9.75" style="33" customWidth="1"/>
    <col min="4248" max="4248" width="11.5" style="33" customWidth="1"/>
    <col min="4249" max="4249" width="9" style="33"/>
    <col min="4250" max="4251" width="9" style="33" customWidth="1"/>
    <col min="4252" max="4252" width="7.875" style="33" customWidth="1"/>
    <col min="4253" max="4253" width="7.75" style="33" customWidth="1"/>
    <col min="4254" max="4254" width="9.25" style="33" customWidth="1"/>
    <col min="4255" max="4263" width="9" style="33" customWidth="1"/>
    <col min="4264" max="4489" width="9" style="33"/>
    <col min="4490" max="4493" width="9" style="33" customWidth="1"/>
    <col min="4494" max="4494" width="24.25" style="33" customWidth="1"/>
    <col min="4495" max="4495" width="20.125" style="33" customWidth="1"/>
    <col min="4496" max="4497" width="21.75" style="33" customWidth="1"/>
    <col min="4498" max="4498" width="19.375" style="33" customWidth="1"/>
    <col min="4499" max="4502" width="9" style="33" customWidth="1"/>
    <col min="4503" max="4503" width="9.75" style="33" customWidth="1"/>
    <col min="4504" max="4504" width="11.5" style="33" customWidth="1"/>
    <col min="4505" max="4505" width="9" style="33"/>
    <col min="4506" max="4507" width="9" style="33" customWidth="1"/>
    <col min="4508" max="4508" width="7.875" style="33" customWidth="1"/>
    <col min="4509" max="4509" width="7.75" style="33" customWidth="1"/>
    <col min="4510" max="4510" width="9.25" style="33" customWidth="1"/>
    <col min="4511" max="4519" width="9" style="33" customWidth="1"/>
    <col min="4520" max="4745" width="9" style="33"/>
    <col min="4746" max="4749" width="9" style="33" customWidth="1"/>
    <col min="4750" max="4750" width="24.25" style="33" customWidth="1"/>
    <col min="4751" max="4751" width="20.125" style="33" customWidth="1"/>
    <col min="4752" max="4753" width="21.75" style="33" customWidth="1"/>
    <col min="4754" max="4754" width="19.375" style="33" customWidth="1"/>
    <col min="4755" max="4758" width="9" style="33" customWidth="1"/>
    <col min="4759" max="4759" width="9.75" style="33" customWidth="1"/>
    <col min="4760" max="4760" width="11.5" style="33" customWidth="1"/>
    <col min="4761" max="4761" width="9" style="33"/>
    <col min="4762" max="4763" width="9" style="33" customWidth="1"/>
    <col min="4764" max="4764" width="7.875" style="33" customWidth="1"/>
    <col min="4765" max="4765" width="7.75" style="33" customWidth="1"/>
    <col min="4766" max="4766" width="9.25" style="33" customWidth="1"/>
    <col min="4767" max="4775" width="9" style="33" customWidth="1"/>
    <col min="4776" max="5001" width="9" style="33"/>
    <col min="5002" max="5005" width="9" style="33" customWidth="1"/>
    <col min="5006" max="5006" width="24.25" style="33" customWidth="1"/>
    <col min="5007" max="5007" width="20.125" style="33" customWidth="1"/>
    <col min="5008" max="5009" width="21.75" style="33" customWidth="1"/>
    <col min="5010" max="5010" width="19.375" style="33" customWidth="1"/>
    <col min="5011" max="5014" width="9" style="33" customWidth="1"/>
    <col min="5015" max="5015" width="9.75" style="33" customWidth="1"/>
    <col min="5016" max="5016" width="11.5" style="33" customWidth="1"/>
    <col min="5017" max="5017" width="9" style="33"/>
    <col min="5018" max="5019" width="9" style="33" customWidth="1"/>
    <col min="5020" max="5020" width="7.875" style="33" customWidth="1"/>
    <col min="5021" max="5021" width="7.75" style="33" customWidth="1"/>
    <col min="5022" max="5022" width="9.25" style="33" customWidth="1"/>
    <col min="5023" max="5031" width="9" style="33" customWidth="1"/>
    <col min="5032" max="5257" width="9" style="33"/>
    <col min="5258" max="5261" width="9" style="33" customWidth="1"/>
    <col min="5262" max="5262" width="24.25" style="33" customWidth="1"/>
    <col min="5263" max="5263" width="20.125" style="33" customWidth="1"/>
    <col min="5264" max="5265" width="21.75" style="33" customWidth="1"/>
    <col min="5266" max="5266" width="19.375" style="33" customWidth="1"/>
    <col min="5267" max="5270" width="9" style="33" customWidth="1"/>
    <col min="5271" max="5271" width="9.75" style="33" customWidth="1"/>
    <col min="5272" max="5272" width="11.5" style="33" customWidth="1"/>
    <col min="5273" max="5273" width="9" style="33"/>
    <col min="5274" max="5275" width="9" style="33" customWidth="1"/>
    <col min="5276" max="5276" width="7.875" style="33" customWidth="1"/>
    <col min="5277" max="5277" width="7.75" style="33" customWidth="1"/>
    <col min="5278" max="5278" width="9.25" style="33" customWidth="1"/>
    <col min="5279" max="5287" width="9" style="33" customWidth="1"/>
    <col min="5288" max="5513" width="9" style="33"/>
    <col min="5514" max="5517" width="9" style="33" customWidth="1"/>
    <col min="5518" max="5518" width="24.25" style="33" customWidth="1"/>
    <col min="5519" max="5519" width="20.125" style="33" customWidth="1"/>
    <col min="5520" max="5521" width="21.75" style="33" customWidth="1"/>
    <col min="5522" max="5522" width="19.375" style="33" customWidth="1"/>
    <col min="5523" max="5526" width="9" style="33" customWidth="1"/>
    <col min="5527" max="5527" width="9.75" style="33" customWidth="1"/>
    <col min="5528" max="5528" width="11.5" style="33" customWidth="1"/>
    <col min="5529" max="5529" width="9" style="33"/>
    <col min="5530" max="5531" width="9" style="33" customWidth="1"/>
    <col min="5532" max="5532" width="7.875" style="33" customWidth="1"/>
    <col min="5533" max="5533" width="7.75" style="33" customWidth="1"/>
    <col min="5534" max="5534" width="9.25" style="33" customWidth="1"/>
    <col min="5535" max="5543" width="9" style="33" customWidth="1"/>
    <col min="5544" max="5769" width="9" style="33"/>
    <col min="5770" max="5773" width="9" style="33" customWidth="1"/>
    <col min="5774" max="5774" width="24.25" style="33" customWidth="1"/>
    <col min="5775" max="5775" width="20.125" style="33" customWidth="1"/>
    <col min="5776" max="5777" width="21.75" style="33" customWidth="1"/>
    <col min="5778" max="5778" width="19.375" style="33" customWidth="1"/>
    <col min="5779" max="5782" width="9" style="33" customWidth="1"/>
    <col min="5783" max="5783" width="9.75" style="33" customWidth="1"/>
    <col min="5784" max="5784" width="11.5" style="33" customWidth="1"/>
    <col min="5785" max="5785" width="9" style="33"/>
    <col min="5786" max="5787" width="9" style="33" customWidth="1"/>
    <col min="5788" max="5788" width="7.875" style="33" customWidth="1"/>
    <col min="5789" max="5789" width="7.75" style="33" customWidth="1"/>
    <col min="5790" max="5790" width="9.25" style="33" customWidth="1"/>
    <col min="5791" max="5799" width="9" style="33" customWidth="1"/>
    <col min="5800" max="6025" width="9" style="33"/>
    <col min="6026" max="6029" width="9" style="33" customWidth="1"/>
    <col min="6030" max="6030" width="24.25" style="33" customWidth="1"/>
    <col min="6031" max="6031" width="20.125" style="33" customWidth="1"/>
    <col min="6032" max="6033" width="21.75" style="33" customWidth="1"/>
    <col min="6034" max="6034" width="19.375" style="33" customWidth="1"/>
    <col min="6035" max="6038" width="9" style="33" customWidth="1"/>
    <col min="6039" max="6039" width="9.75" style="33" customWidth="1"/>
    <col min="6040" max="6040" width="11.5" style="33" customWidth="1"/>
    <col min="6041" max="6041" width="9" style="33"/>
    <col min="6042" max="6043" width="9" style="33" customWidth="1"/>
    <col min="6044" max="6044" width="7.875" style="33" customWidth="1"/>
    <col min="6045" max="6045" width="7.75" style="33" customWidth="1"/>
    <col min="6046" max="6046" width="9.25" style="33" customWidth="1"/>
    <col min="6047" max="6055" width="9" style="33" customWidth="1"/>
    <col min="6056" max="6281" width="9" style="33"/>
    <col min="6282" max="6285" width="9" style="33" customWidth="1"/>
    <col min="6286" max="6286" width="24.25" style="33" customWidth="1"/>
    <col min="6287" max="6287" width="20.125" style="33" customWidth="1"/>
    <col min="6288" max="6289" width="21.75" style="33" customWidth="1"/>
    <col min="6290" max="6290" width="19.375" style="33" customWidth="1"/>
    <col min="6291" max="6294" width="9" style="33" customWidth="1"/>
    <col min="6295" max="6295" width="9.75" style="33" customWidth="1"/>
    <col min="6296" max="6296" width="11.5" style="33" customWidth="1"/>
    <col min="6297" max="6297" width="9" style="33"/>
    <col min="6298" max="6299" width="9" style="33" customWidth="1"/>
    <col min="6300" max="6300" width="7.875" style="33" customWidth="1"/>
    <col min="6301" max="6301" width="7.75" style="33" customWidth="1"/>
    <col min="6302" max="6302" width="9.25" style="33" customWidth="1"/>
    <col min="6303" max="6311" width="9" style="33" customWidth="1"/>
    <col min="6312" max="6537" width="9" style="33"/>
    <col min="6538" max="6541" width="9" style="33" customWidth="1"/>
    <col min="6542" max="6542" width="24.25" style="33" customWidth="1"/>
    <col min="6543" max="6543" width="20.125" style="33" customWidth="1"/>
    <col min="6544" max="6545" width="21.75" style="33" customWidth="1"/>
    <col min="6546" max="6546" width="19.375" style="33" customWidth="1"/>
    <col min="6547" max="6550" width="9" style="33" customWidth="1"/>
    <col min="6551" max="6551" width="9.75" style="33" customWidth="1"/>
    <col min="6552" max="6552" width="11.5" style="33" customWidth="1"/>
    <col min="6553" max="6553" width="9" style="33"/>
    <col min="6554" max="6555" width="9" style="33" customWidth="1"/>
    <col min="6556" max="6556" width="7.875" style="33" customWidth="1"/>
    <col min="6557" max="6557" width="7.75" style="33" customWidth="1"/>
    <col min="6558" max="6558" width="9.25" style="33" customWidth="1"/>
    <col min="6559" max="6567" width="9" style="33" customWidth="1"/>
    <col min="6568" max="6793" width="9" style="33"/>
    <col min="6794" max="6797" width="9" style="33" customWidth="1"/>
    <col min="6798" max="6798" width="24.25" style="33" customWidth="1"/>
    <col min="6799" max="6799" width="20.125" style="33" customWidth="1"/>
    <col min="6800" max="6801" width="21.75" style="33" customWidth="1"/>
    <col min="6802" max="6802" width="19.375" style="33" customWidth="1"/>
    <col min="6803" max="6806" width="9" style="33" customWidth="1"/>
    <col min="6807" max="6807" width="9.75" style="33" customWidth="1"/>
    <col min="6808" max="6808" width="11.5" style="33" customWidth="1"/>
    <col min="6809" max="6809" width="9" style="33"/>
    <col min="6810" max="6811" width="9" style="33" customWidth="1"/>
    <col min="6812" max="6812" width="7.875" style="33" customWidth="1"/>
    <col min="6813" max="6813" width="7.75" style="33" customWidth="1"/>
    <col min="6814" max="6814" width="9.25" style="33" customWidth="1"/>
    <col min="6815" max="6823" width="9" style="33" customWidth="1"/>
    <col min="6824" max="7049" width="9" style="33"/>
    <col min="7050" max="7053" width="9" style="33" customWidth="1"/>
    <col min="7054" max="7054" width="24.25" style="33" customWidth="1"/>
    <col min="7055" max="7055" width="20.125" style="33" customWidth="1"/>
    <col min="7056" max="7057" width="21.75" style="33" customWidth="1"/>
    <col min="7058" max="7058" width="19.375" style="33" customWidth="1"/>
    <col min="7059" max="7062" width="9" style="33" customWidth="1"/>
    <col min="7063" max="7063" width="9.75" style="33" customWidth="1"/>
    <col min="7064" max="7064" width="11.5" style="33" customWidth="1"/>
    <col min="7065" max="7065" width="9" style="33"/>
    <col min="7066" max="7067" width="9" style="33" customWidth="1"/>
    <col min="7068" max="7068" width="7.875" style="33" customWidth="1"/>
    <col min="7069" max="7069" width="7.75" style="33" customWidth="1"/>
    <col min="7070" max="7070" width="9.25" style="33" customWidth="1"/>
    <col min="7071" max="7079" width="9" style="33" customWidth="1"/>
    <col min="7080" max="7305" width="9" style="33"/>
    <col min="7306" max="7309" width="9" style="33" customWidth="1"/>
    <col min="7310" max="7310" width="24.25" style="33" customWidth="1"/>
    <col min="7311" max="7311" width="20.125" style="33" customWidth="1"/>
    <col min="7312" max="7313" width="21.75" style="33" customWidth="1"/>
    <col min="7314" max="7314" width="19.375" style="33" customWidth="1"/>
    <col min="7315" max="7318" width="9" style="33" customWidth="1"/>
    <col min="7319" max="7319" width="9.75" style="33" customWidth="1"/>
    <col min="7320" max="7320" width="11.5" style="33" customWidth="1"/>
    <col min="7321" max="7321" width="9" style="33"/>
    <col min="7322" max="7323" width="9" style="33" customWidth="1"/>
    <col min="7324" max="7324" width="7.875" style="33" customWidth="1"/>
    <col min="7325" max="7325" width="7.75" style="33" customWidth="1"/>
    <col min="7326" max="7326" width="9.25" style="33" customWidth="1"/>
    <col min="7327" max="7335" width="9" style="33" customWidth="1"/>
    <col min="7336" max="7561" width="9" style="33"/>
    <col min="7562" max="7565" width="9" style="33" customWidth="1"/>
    <col min="7566" max="7566" width="24.25" style="33" customWidth="1"/>
    <col min="7567" max="7567" width="20.125" style="33" customWidth="1"/>
    <col min="7568" max="7569" width="21.75" style="33" customWidth="1"/>
    <col min="7570" max="7570" width="19.375" style="33" customWidth="1"/>
    <col min="7571" max="7574" width="9" style="33" customWidth="1"/>
    <col min="7575" max="7575" width="9.75" style="33" customWidth="1"/>
    <col min="7576" max="7576" width="11.5" style="33" customWidth="1"/>
    <col min="7577" max="7577" width="9" style="33"/>
    <col min="7578" max="7579" width="9" style="33" customWidth="1"/>
    <col min="7580" max="7580" width="7.875" style="33" customWidth="1"/>
    <col min="7581" max="7581" width="7.75" style="33" customWidth="1"/>
    <col min="7582" max="7582" width="9.25" style="33" customWidth="1"/>
    <col min="7583" max="7591" width="9" style="33" customWidth="1"/>
    <col min="7592" max="7817" width="9" style="33"/>
    <col min="7818" max="7821" width="9" style="33" customWidth="1"/>
    <col min="7822" max="7822" width="24.25" style="33" customWidth="1"/>
    <col min="7823" max="7823" width="20.125" style="33" customWidth="1"/>
    <col min="7824" max="7825" width="21.75" style="33" customWidth="1"/>
    <col min="7826" max="7826" width="19.375" style="33" customWidth="1"/>
    <col min="7827" max="7830" width="9" style="33" customWidth="1"/>
    <col min="7831" max="7831" width="9.75" style="33" customWidth="1"/>
    <col min="7832" max="7832" width="11.5" style="33" customWidth="1"/>
    <col min="7833" max="7833" width="9" style="33"/>
    <col min="7834" max="7835" width="9" style="33" customWidth="1"/>
    <col min="7836" max="7836" width="7.875" style="33" customWidth="1"/>
    <col min="7837" max="7837" width="7.75" style="33" customWidth="1"/>
    <col min="7838" max="7838" width="9.25" style="33" customWidth="1"/>
    <col min="7839" max="7847" width="9" style="33" customWidth="1"/>
    <col min="7848" max="8073" width="9" style="33"/>
    <col min="8074" max="8077" width="9" style="33" customWidth="1"/>
    <col min="8078" max="8078" width="24.25" style="33" customWidth="1"/>
    <col min="8079" max="8079" width="20.125" style="33" customWidth="1"/>
    <col min="8080" max="8081" width="21.75" style="33" customWidth="1"/>
    <col min="8082" max="8082" width="19.375" style="33" customWidth="1"/>
    <col min="8083" max="8086" width="9" style="33" customWidth="1"/>
    <col min="8087" max="8087" width="9.75" style="33" customWidth="1"/>
    <col min="8088" max="8088" width="11.5" style="33" customWidth="1"/>
    <col min="8089" max="8089" width="9" style="33"/>
    <col min="8090" max="8091" width="9" style="33" customWidth="1"/>
    <col min="8092" max="8092" width="7.875" style="33" customWidth="1"/>
    <col min="8093" max="8093" width="7.75" style="33" customWidth="1"/>
    <col min="8094" max="8094" width="9.25" style="33" customWidth="1"/>
    <col min="8095" max="8103" width="9" style="33" customWidth="1"/>
    <col min="8104" max="8329" width="9" style="33"/>
    <col min="8330" max="8333" width="9" style="33" customWidth="1"/>
    <col min="8334" max="8334" width="24.25" style="33" customWidth="1"/>
    <col min="8335" max="8335" width="20.125" style="33" customWidth="1"/>
    <col min="8336" max="8337" width="21.75" style="33" customWidth="1"/>
    <col min="8338" max="8338" width="19.375" style="33" customWidth="1"/>
    <col min="8339" max="8342" width="9" style="33" customWidth="1"/>
    <col min="8343" max="8343" width="9.75" style="33" customWidth="1"/>
    <col min="8344" max="8344" width="11.5" style="33" customWidth="1"/>
    <col min="8345" max="8345" width="9" style="33"/>
    <col min="8346" max="8347" width="9" style="33" customWidth="1"/>
    <col min="8348" max="8348" width="7.875" style="33" customWidth="1"/>
    <col min="8349" max="8349" width="7.75" style="33" customWidth="1"/>
    <col min="8350" max="8350" width="9.25" style="33" customWidth="1"/>
    <col min="8351" max="8359" width="9" style="33" customWidth="1"/>
    <col min="8360" max="8585" width="9" style="33"/>
    <col min="8586" max="8589" width="9" style="33" customWidth="1"/>
    <col min="8590" max="8590" width="24.25" style="33" customWidth="1"/>
    <col min="8591" max="8591" width="20.125" style="33" customWidth="1"/>
    <col min="8592" max="8593" width="21.75" style="33" customWidth="1"/>
    <col min="8594" max="8594" width="19.375" style="33" customWidth="1"/>
    <col min="8595" max="8598" width="9" style="33" customWidth="1"/>
    <col min="8599" max="8599" width="9.75" style="33" customWidth="1"/>
    <col min="8600" max="8600" width="11.5" style="33" customWidth="1"/>
    <col min="8601" max="8601" width="9" style="33"/>
    <col min="8602" max="8603" width="9" style="33" customWidth="1"/>
    <col min="8604" max="8604" width="7.875" style="33" customWidth="1"/>
    <col min="8605" max="8605" width="7.75" style="33" customWidth="1"/>
    <col min="8606" max="8606" width="9.25" style="33" customWidth="1"/>
    <col min="8607" max="8615" width="9" style="33" customWidth="1"/>
    <col min="8616" max="8841" width="9" style="33"/>
    <col min="8842" max="8845" width="9" style="33" customWidth="1"/>
    <col min="8846" max="8846" width="24.25" style="33" customWidth="1"/>
    <col min="8847" max="8847" width="20.125" style="33" customWidth="1"/>
    <col min="8848" max="8849" width="21.75" style="33" customWidth="1"/>
    <col min="8850" max="8850" width="19.375" style="33" customWidth="1"/>
    <col min="8851" max="8854" width="9" style="33" customWidth="1"/>
    <col min="8855" max="8855" width="9.75" style="33" customWidth="1"/>
    <col min="8856" max="8856" width="11.5" style="33" customWidth="1"/>
    <col min="8857" max="8857" width="9" style="33"/>
    <col min="8858" max="8859" width="9" style="33" customWidth="1"/>
    <col min="8860" max="8860" width="7.875" style="33" customWidth="1"/>
    <col min="8861" max="8861" width="7.75" style="33" customWidth="1"/>
    <col min="8862" max="8862" width="9.25" style="33" customWidth="1"/>
    <col min="8863" max="8871" width="9" style="33" customWidth="1"/>
    <col min="8872" max="9097" width="9" style="33"/>
    <col min="9098" max="9101" width="9" style="33" customWidth="1"/>
    <col min="9102" max="9102" width="24.25" style="33" customWidth="1"/>
    <col min="9103" max="9103" width="20.125" style="33" customWidth="1"/>
    <col min="9104" max="9105" width="21.75" style="33" customWidth="1"/>
    <col min="9106" max="9106" width="19.375" style="33" customWidth="1"/>
    <col min="9107" max="9110" width="9" style="33" customWidth="1"/>
    <col min="9111" max="9111" width="9.75" style="33" customWidth="1"/>
    <col min="9112" max="9112" width="11.5" style="33" customWidth="1"/>
    <col min="9113" max="9113" width="9" style="33"/>
    <col min="9114" max="9115" width="9" style="33" customWidth="1"/>
    <col min="9116" max="9116" width="7.875" style="33" customWidth="1"/>
    <col min="9117" max="9117" width="7.75" style="33" customWidth="1"/>
    <col min="9118" max="9118" width="9.25" style="33" customWidth="1"/>
    <col min="9119" max="9127" width="9" style="33" customWidth="1"/>
    <col min="9128" max="9353" width="9" style="33"/>
    <col min="9354" max="9357" width="9" style="33" customWidth="1"/>
    <col min="9358" max="9358" width="24.25" style="33" customWidth="1"/>
    <col min="9359" max="9359" width="20.125" style="33" customWidth="1"/>
    <col min="9360" max="9361" width="21.75" style="33" customWidth="1"/>
    <col min="9362" max="9362" width="19.375" style="33" customWidth="1"/>
    <col min="9363" max="9366" width="9" style="33" customWidth="1"/>
    <col min="9367" max="9367" width="9.75" style="33" customWidth="1"/>
    <col min="9368" max="9368" width="11.5" style="33" customWidth="1"/>
    <col min="9369" max="9369" width="9" style="33"/>
    <col min="9370" max="9371" width="9" style="33" customWidth="1"/>
    <col min="9372" max="9372" width="7.875" style="33" customWidth="1"/>
    <col min="9373" max="9373" width="7.75" style="33" customWidth="1"/>
    <col min="9374" max="9374" width="9.25" style="33" customWidth="1"/>
    <col min="9375" max="9383" width="9" style="33" customWidth="1"/>
    <col min="9384" max="9609" width="9" style="33"/>
    <col min="9610" max="9613" width="9" style="33" customWidth="1"/>
    <col min="9614" max="9614" width="24.25" style="33" customWidth="1"/>
    <col min="9615" max="9615" width="20.125" style="33" customWidth="1"/>
    <col min="9616" max="9617" width="21.75" style="33" customWidth="1"/>
    <col min="9618" max="9618" width="19.375" style="33" customWidth="1"/>
    <col min="9619" max="9622" width="9" style="33" customWidth="1"/>
    <col min="9623" max="9623" width="9.75" style="33" customWidth="1"/>
    <col min="9624" max="9624" width="11.5" style="33" customWidth="1"/>
    <col min="9625" max="9625" width="9" style="33"/>
    <col min="9626" max="9627" width="9" style="33" customWidth="1"/>
    <col min="9628" max="9628" width="7.875" style="33" customWidth="1"/>
    <col min="9629" max="9629" width="7.75" style="33" customWidth="1"/>
    <col min="9630" max="9630" width="9.25" style="33" customWidth="1"/>
    <col min="9631" max="9639" width="9" style="33" customWidth="1"/>
    <col min="9640" max="9865" width="9" style="33"/>
    <col min="9866" max="9869" width="9" style="33" customWidth="1"/>
    <col min="9870" max="9870" width="24.25" style="33" customWidth="1"/>
    <col min="9871" max="9871" width="20.125" style="33" customWidth="1"/>
    <col min="9872" max="9873" width="21.75" style="33" customWidth="1"/>
    <col min="9874" max="9874" width="19.375" style="33" customWidth="1"/>
    <col min="9875" max="9878" width="9" style="33" customWidth="1"/>
    <col min="9879" max="9879" width="9.75" style="33" customWidth="1"/>
    <col min="9880" max="9880" width="11.5" style="33" customWidth="1"/>
    <col min="9881" max="9881" width="9" style="33"/>
    <col min="9882" max="9883" width="9" style="33" customWidth="1"/>
    <col min="9884" max="9884" width="7.875" style="33" customWidth="1"/>
    <col min="9885" max="9885" width="7.75" style="33" customWidth="1"/>
    <col min="9886" max="9886" width="9.25" style="33" customWidth="1"/>
    <col min="9887" max="9895" width="9" style="33" customWidth="1"/>
    <col min="9896" max="10121" width="9" style="33"/>
    <col min="10122" max="10125" width="9" style="33" customWidth="1"/>
    <col min="10126" max="10126" width="24.25" style="33" customWidth="1"/>
    <col min="10127" max="10127" width="20.125" style="33" customWidth="1"/>
    <col min="10128" max="10129" width="21.75" style="33" customWidth="1"/>
    <col min="10130" max="10130" width="19.375" style="33" customWidth="1"/>
    <col min="10131" max="10134" width="9" style="33" customWidth="1"/>
    <col min="10135" max="10135" width="9.75" style="33" customWidth="1"/>
    <col min="10136" max="10136" width="11.5" style="33" customWidth="1"/>
    <col min="10137" max="10137" width="9" style="33"/>
    <col min="10138" max="10139" width="9" style="33" customWidth="1"/>
    <col min="10140" max="10140" width="7.875" style="33" customWidth="1"/>
    <col min="10141" max="10141" width="7.75" style="33" customWidth="1"/>
    <col min="10142" max="10142" width="9.25" style="33" customWidth="1"/>
    <col min="10143" max="10151" width="9" style="33" customWidth="1"/>
    <col min="10152" max="10377" width="9" style="33"/>
    <col min="10378" max="10381" width="9" style="33" customWidth="1"/>
    <col min="10382" max="10382" width="24.25" style="33" customWidth="1"/>
    <col min="10383" max="10383" width="20.125" style="33" customWidth="1"/>
    <col min="10384" max="10385" width="21.75" style="33" customWidth="1"/>
    <col min="10386" max="10386" width="19.375" style="33" customWidth="1"/>
    <col min="10387" max="10390" width="9" style="33" customWidth="1"/>
    <col min="10391" max="10391" width="9.75" style="33" customWidth="1"/>
    <col min="10392" max="10392" width="11.5" style="33" customWidth="1"/>
    <col min="10393" max="10393" width="9" style="33"/>
    <col min="10394" max="10395" width="9" style="33" customWidth="1"/>
    <col min="10396" max="10396" width="7.875" style="33" customWidth="1"/>
    <col min="10397" max="10397" width="7.75" style="33" customWidth="1"/>
    <col min="10398" max="10398" width="9.25" style="33" customWidth="1"/>
    <col min="10399" max="10407" width="9" style="33" customWidth="1"/>
    <col min="10408" max="10633" width="9" style="33"/>
    <col min="10634" max="10637" width="9" style="33" customWidth="1"/>
    <col min="10638" max="10638" width="24.25" style="33" customWidth="1"/>
    <col min="10639" max="10639" width="20.125" style="33" customWidth="1"/>
    <col min="10640" max="10641" width="21.75" style="33" customWidth="1"/>
    <col min="10642" max="10642" width="19.375" style="33" customWidth="1"/>
    <col min="10643" max="10646" width="9" style="33" customWidth="1"/>
    <col min="10647" max="10647" width="9.75" style="33" customWidth="1"/>
    <col min="10648" max="10648" width="11.5" style="33" customWidth="1"/>
    <col min="10649" max="10649" width="9" style="33"/>
    <col min="10650" max="10651" width="9" style="33" customWidth="1"/>
    <col min="10652" max="10652" width="7.875" style="33" customWidth="1"/>
    <col min="10653" max="10653" width="7.75" style="33" customWidth="1"/>
    <col min="10654" max="10654" width="9.25" style="33" customWidth="1"/>
    <col min="10655" max="10663" width="9" style="33" customWidth="1"/>
    <col min="10664" max="10889" width="9" style="33"/>
    <col min="10890" max="10893" width="9" style="33" customWidth="1"/>
    <col min="10894" max="10894" width="24.25" style="33" customWidth="1"/>
    <col min="10895" max="10895" width="20.125" style="33" customWidth="1"/>
    <col min="10896" max="10897" width="21.75" style="33" customWidth="1"/>
    <col min="10898" max="10898" width="19.375" style="33" customWidth="1"/>
    <col min="10899" max="10902" width="9" style="33" customWidth="1"/>
    <col min="10903" max="10903" width="9.75" style="33" customWidth="1"/>
    <col min="10904" max="10904" width="11.5" style="33" customWidth="1"/>
    <col min="10905" max="10905" width="9" style="33"/>
    <col min="10906" max="10907" width="9" style="33" customWidth="1"/>
    <col min="10908" max="10908" width="7.875" style="33" customWidth="1"/>
    <col min="10909" max="10909" width="7.75" style="33" customWidth="1"/>
    <col min="10910" max="10910" width="9.25" style="33" customWidth="1"/>
    <col min="10911" max="10919" width="9" style="33" customWidth="1"/>
    <col min="10920" max="11145" width="9" style="33"/>
    <col min="11146" max="11149" width="9" style="33" customWidth="1"/>
    <col min="11150" max="11150" width="24.25" style="33" customWidth="1"/>
    <col min="11151" max="11151" width="20.125" style="33" customWidth="1"/>
    <col min="11152" max="11153" width="21.75" style="33" customWidth="1"/>
    <col min="11154" max="11154" width="19.375" style="33" customWidth="1"/>
    <col min="11155" max="11158" width="9" style="33" customWidth="1"/>
    <col min="11159" max="11159" width="9.75" style="33" customWidth="1"/>
    <col min="11160" max="11160" width="11.5" style="33" customWidth="1"/>
    <col min="11161" max="11161" width="9" style="33"/>
    <col min="11162" max="11163" width="9" style="33" customWidth="1"/>
    <col min="11164" max="11164" width="7.875" style="33" customWidth="1"/>
    <col min="11165" max="11165" width="7.75" style="33" customWidth="1"/>
    <col min="11166" max="11166" width="9.25" style="33" customWidth="1"/>
    <col min="11167" max="11175" width="9" style="33" customWidth="1"/>
    <col min="11176" max="11401" width="9" style="33"/>
    <col min="11402" max="11405" width="9" style="33" customWidth="1"/>
    <col min="11406" max="11406" width="24.25" style="33" customWidth="1"/>
    <col min="11407" max="11407" width="20.125" style="33" customWidth="1"/>
    <col min="11408" max="11409" width="21.75" style="33" customWidth="1"/>
    <col min="11410" max="11410" width="19.375" style="33" customWidth="1"/>
    <col min="11411" max="11414" width="9" style="33" customWidth="1"/>
    <col min="11415" max="11415" width="9.75" style="33" customWidth="1"/>
    <col min="11416" max="11416" width="11.5" style="33" customWidth="1"/>
    <col min="11417" max="11417" width="9" style="33"/>
    <col min="11418" max="11419" width="9" style="33" customWidth="1"/>
    <col min="11420" max="11420" width="7.875" style="33" customWidth="1"/>
    <col min="11421" max="11421" width="7.75" style="33" customWidth="1"/>
    <col min="11422" max="11422" width="9.25" style="33" customWidth="1"/>
    <col min="11423" max="11431" width="9" style="33" customWidth="1"/>
    <col min="11432" max="11657" width="9" style="33"/>
    <col min="11658" max="11661" width="9" style="33" customWidth="1"/>
    <col min="11662" max="11662" width="24.25" style="33" customWidth="1"/>
    <col min="11663" max="11663" width="20.125" style="33" customWidth="1"/>
    <col min="11664" max="11665" width="21.75" style="33" customWidth="1"/>
    <col min="11666" max="11666" width="19.375" style="33" customWidth="1"/>
    <col min="11667" max="11670" width="9" style="33" customWidth="1"/>
    <col min="11671" max="11671" width="9.75" style="33" customWidth="1"/>
    <col min="11672" max="11672" width="11.5" style="33" customWidth="1"/>
    <col min="11673" max="11673" width="9" style="33"/>
    <col min="11674" max="11675" width="9" style="33" customWidth="1"/>
    <col min="11676" max="11676" width="7.875" style="33" customWidth="1"/>
    <col min="11677" max="11677" width="7.75" style="33" customWidth="1"/>
    <col min="11678" max="11678" width="9.25" style="33" customWidth="1"/>
    <col min="11679" max="11687" width="9" style="33" customWidth="1"/>
    <col min="11688" max="11913" width="9" style="33"/>
    <col min="11914" max="11917" width="9" style="33" customWidth="1"/>
    <col min="11918" max="11918" width="24.25" style="33" customWidth="1"/>
    <col min="11919" max="11919" width="20.125" style="33" customWidth="1"/>
    <col min="11920" max="11921" width="21.75" style="33" customWidth="1"/>
    <col min="11922" max="11922" width="19.375" style="33" customWidth="1"/>
    <col min="11923" max="11926" width="9" style="33" customWidth="1"/>
    <col min="11927" max="11927" width="9.75" style="33" customWidth="1"/>
    <col min="11928" max="11928" width="11.5" style="33" customWidth="1"/>
    <col min="11929" max="11929" width="9" style="33"/>
    <col min="11930" max="11931" width="9" style="33" customWidth="1"/>
    <col min="11932" max="11932" width="7.875" style="33" customWidth="1"/>
    <col min="11933" max="11933" width="7.75" style="33" customWidth="1"/>
    <col min="11934" max="11934" width="9.25" style="33" customWidth="1"/>
    <col min="11935" max="11943" width="9" style="33" customWidth="1"/>
    <col min="11944" max="12169" width="9" style="33"/>
    <col min="12170" max="12173" width="9" style="33" customWidth="1"/>
    <col min="12174" max="12174" width="24.25" style="33" customWidth="1"/>
    <col min="12175" max="12175" width="20.125" style="33" customWidth="1"/>
    <col min="12176" max="12177" width="21.75" style="33" customWidth="1"/>
    <col min="12178" max="12178" width="19.375" style="33" customWidth="1"/>
    <col min="12179" max="12182" width="9" style="33" customWidth="1"/>
    <col min="12183" max="12183" width="9.75" style="33" customWidth="1"/>
    <col min="12184" max="12184" width="11.5" style="33" customWidth="1"/>
    <col min="12185" max="12185" width="9" style="33"/>
    <col min="12186" max="12187" width="9" style="33" customWidth="1"/>
    <col min="12188" max="12188" width="7.875" style="33" customWidth="1"/>
    <col min="12189" max="12189" width="7.75" style="33" customWidth="1"/>
    <col min="12190" max="12190" width="9.25" style="33" customWidth="1"/>
    <col min="12191" max="12199" width="9" style="33" customWidth="1"/>
    <col min="12200" max="12425" width="9" style="33"/>
    <col min="12426" max="12429" width="9" style="33" customWidth="1"/>
    <col min="12430" max="12430" width="24.25" style="33" customWidth="1"/>
    <col min="12431" max="12431" width="20.125" style="33" customWidth="1"/>
    <col min="12432" max="12433" width="21.75" style="33" customWidth="1"/>
    <col min="12434" max="12434" width="19.375" style="33" customWidth="1"/>
    <col min="12435" max="12438" width="9" style="33" customWidth="1"/>
    <col min="12439" max="12439" width="9.75" style="33" customWidth="1"/>
    <col min="12440" max="12440" width="11.5" style="33" customWidth="1"/>
    <col min="12441" max="12441" width="9" style="33"/>
    <col min="12442" max="12443" width="9" style="33" customWidth="1"/>
    <col min="12444" max="12444" width="7.875" style="33" customWidth="1"/>
    <col min="12445" max="12445" width="7.75" style="33" customWidth="1"/>
    <col min="12446" max="12446" width="9.25" style="33" customWidth="1"/>
    <col min="12447" max="12455" width="9" style="33" customWidth="1"/>
    <col min="12456" max="12681" width="9" style="33"/>
    <col min="12682" max="12685" width="9" style="33" customWidth="1"/>
    <col min="12686" max="12686" width="24.25" style="33" customWidth="1"/>
    <col min="12687" max="12687" width="20.125" style="33" customWidth="1"/>
    <col min="12688" max="12689" width="21.75" style="33" customWidth="1"/>
    <col min="12690" max="12690" width="19.375" style="33" customWidth="1"/>
    <col min="12691" max="12694" width="9" style="33" customWidth="1"/>
    <col min="12695" max="12695" width="9.75" style="33" customWidth="1"/>
    <col min="12696" max="12696" width="11.5" style="33" customWidth="1"/>
    <col min="12697" max="12697" width="9" style="33"/>
    <col min="12698" max="12699" width="9" style="33" customWidth="1"/>
    <col min="12700" max="12700" width="7.875" style="33" customWidth="1"/>
    <col min="12701" max="12701" width="7.75" style="33" customWidth="1"/>
    <col min="12702" max="12702" width="9.25" style="33" customWidth="1"/>
    <col min="12703" max="12711" width="9" style="33" customWidth="1"/>
    <col min="12712" max="12937" width="9" style="33"/>
    <col min="12938" max="12941" width="9" style="33" customWidth="1"/>
    <col min="12942" max="12942" width="24.25" style="33" customWidth="1"/>
    <col min="12943" max="12943" width="20.125" style="33" customWidth="1"/>
    <col min="12944" max="12945" width="21.75" style="33" customWidth="1"/>
    <col min="12946" max="12946" width="19.375" style="33" customWidth="1"/>
    <col min="12947" max="12950" width="9" style="33" customWidth="1"/>
    <col min="12951" max="12951" width="9.75" style="33" customWidth="1"/>
    <col min="12952" max="12952" width="11.5" style="33" customWidth="1"/>
    <col min="12953" max="12953" width="9" style="33"/>
    <col min="12954" max="12955" width="9" style="33" customWidth="1"/>
    <col min="12956" max="12956" width="7.875" style="33" customWidth="1"/>
    <col min="12957" max="12957" width="7.75" style="33" customWidth="1"/>
    <col min="12958" max="12958" width="9.25" style="33" customWidth="1"/>
    <col min="12959" max="12967" width="9" style="33" customWidth="1"/>
    <col min="12968" max="13193" width="9" style="33"/>
    <col min="13194" max="13197" width="9" style="33" customWidth="1"/>
    <col min="13198" max="13198" width="24.25" style="33" customWidth="1"/>
    <col min="13199" max="13199" width="20.125" style="33" customWidth="1"/>
    <col min="13200" max="13201" width="21.75" style="33" customWidth="1"/>
    <col min="13202" max="13202" width="19.375" style="33" customWidth="1"/>
    <col min="13203" max="13206" width="9" style="33" customWidth="1"/>
    <col min="13207" max="13207" width="9.75" style="33" customWidth="1"/>
    <col min="13208" max="13208" width="11.5" style="33" customWidth="1"/>
    <col min="13209" max="13209" width="9" style="33"/>
    <col min="13210" max="13211" width="9" style="33" customWidth="1"/>
    <col min="13212" max="13212" width="7.875" style="33" customWidth="1"/>
    <col min="13213" max="13213" width="7.75" style="33" customWidth="1"/>
    <col min="13214" max="13214" width="9.25" style="33" customWidth="1"/>
    <col min="13215" max="13223" width="9" style="33" customWidth="1"/>
    <col min="13224" max="13449" width="9" style="33"/>
    <col min="13450" max="13453" width="9" style="33" customWidth="1"/>
    <col min="13454" max="13454" width="24.25" style="33" customWidth="1"/>
    <col min="13455" max="13455" width="20.125" style="33" customWidth="1"/>
    <col min="13456" max="13457" width="21.75" style="33" customWidth="1"/>
    <col min="13458" max="13458" width="19.375" style="33" customWidth="1"/>
    <col min="13459" max="13462" width="9" style="33" customWidth="1"/>
    <col min="13463" max="13463" width="9.75" style="33" customWidth="1"/>
    <col min="13464" max="13464" width="11.5" style="33" customWidth="1"/>
    <col min="13465" max="13465" width="9" style="33"/>
    <col min="13466" max="13467" width="9" style="33" customWidth="1"/>
    <col min="13468" max="13468" width="7.875" style="33" customWidth="1"/>
    <col min="13469" max="13469" width="7.75" style="33" customWidth="1"/>
    <col min="13470" max="13470" width="9.25" style="33" customWidth="1"/>
    <col min="13471" max="13479" width="9" style="33" customWidth="1"/>
    <col min="13480" max="13705" width="9" style="33"/>
    <col min="13706" max="13709" width="9" style="33" customWidth="1"/>
    <col min="13710" max="13710" width="24.25" style="33" customWidth="1"/>
    <col min="13711" max="13711" width="20.125" style="33" customWidth="1"/>
    <col min="13712" max="13713" width="21.75" style="33" customWidth="1"/>
    <col min="13714" max="13714" width="19.375" style="33" customWidth="1"/>
    <col min="13715" max="13718" width="9" style="33" customWidth="1"/>
    <col min="13719" max="13719" width="9.75" style="33" customWidth="1"/>
    <col min="13720" max="13720" width="11.5" style="33" customWidth="1"/>
    <col min="13721" max="13721" width="9" style="33"/>
    <col min="13722" max="13723" width="9" style="33" customWidth="1"/>
    <col min="13724" max="13724" width="7.875" style="33" customWidth="1"/>
    <col min="13725" max="13725" width="7.75" style="33" customWidth="1"/>
    <col min="13726" max="13726" width="9.25" style="33" customWidth="1"/>
    <col min="13727" max="13735" width="9" style="33" customWidth="1"/>
    <col min="13736" max="13961" width="9" style="33"/>
    <col min="13962" max="13965" width="9" style="33" customWidth="1"/>
    <col min="13966" max="13966" width="24.25" style="33" customWidth="1"/>
    <col min="13967" max="13967" width="20.125" style="33" customWidth="1"/>
    <col min="13968" max="13969" width="21.75" style="33" customWidth="1"/>
    <col min="13970" max="13970" width="19.375" style="33" customWidth="1"/>
    <col min="13971" max="13974" width="9" style="33" customWidth="1"/>
    <col min="13975" max="13975" width="9.75" style="33" customWidth="1"/>
    <col min="13976" max="13976" width="11.5" style="33" customWidth="1"/>
    <col min="13977" max="13977" width="9" style="33"/>
    <col min="13978" max="13979" width="9" style="33" customWidth="1"/>
    <col min="13980" max="13980" width="7.875" style="33" customWidth="1"/>
    <col min="13981" max="13981" width="7.75" style="33" customWidth="1"/>
    <col min="13982" max="13982" width="9.25" style="33" customWidth="1"/>
    <col min="13983" max="13991" width="9" style="33" customWidth="1"/>
    <col min="13992" max="14217" width="9" style="33"/>
    <col min="14218" max="14221" width="9" style="33" customWidth="1"/>
    <col min="14222" max="14222" width="24.25" style="33" customWidth="1"/>
    <col min="14223" max="14223" width="20.125" style="33" customWidth="1"/>
    <col min="14224" max="14225" width="21.75" style="33" customWidth="1"/>
    <col min="14226" max="14226" width="19.375" style="33" customWidth="1"/>
    <col min="14227" max="14230" width="9" style="33" customWidth="1"/>
    <col min="14231" max="14231" width="9.75" style="33" customWidth="1"/>
    <col min="14232" max="14232" width="11.5" style="33" customWidth="1"/>
    <col min="14233" max="14233" width="9" style="33"/>
    <col min="14234" max="14235" width="9" style="33" customWidth="1"/>
    <col min="14236" max="14236" width="7.875" style="33" customWidth="1"/>
    <col min="14237" max="14237" width="7.75" style="33" customWidth="1"/>
    <col min="14238" max="14238" width="9.25" style="33" customWidth="1"/>
    <col min="14239" max="14247" width="9" style="33" customWidth="1"/>
    <col min="14248" max="14473" width="9" style="33"/>
    <col min="14474" max="14477" width="9" style="33" customWidth="1"/>
    <col min="14478" max="14478" width="24.25" style="33" customWidth="1"/>
    <col min="14479" max="14479" width="20.125" style="33" customWidth="1"/>
    <col min="14480" max="14481" width="21.75" style="33" customWidth="1"/>
    <col min="14482" max="14482" width="19.375" style="33" customWidth="1"/>
    <col min="14483" max="14486" width="9" style="33" customWidth="1"/>
    <col min="14487" max="14487" width="9.75" style="33" customWidth="1"/>
    <col min="14488" max="14488" width="11.5" style="33" customWidth="1"/>
    <col min="14489" max="14489" width="9" style="33"/>
    <col min="14490" max="14491" width="9" style="33" customWidth="1"/>
    <col min="14492" max="14492" width="7.875" style="33" customWidth="1"/>
    <col min="14493" max="14493" width="7.75" style="33" customWidth="1"/>
    <col min="14494" max="14494" width="9.25" style="33" customWidth="1"/>
    <col min="14495" max="14503" width="9" style="33" customWidth="1"/>
    <col min="14504" max="14729" width="9" style="33"/>
    <col min="14730" max="14733" width="9" style="33" customWidth="1"/>
    <col min="14734" max="14734" width="24.25" style="33" customWidth="1"/>
    <col min="14735" max="14735" width="20.125" style="33" customWidth="1"/>
    <col min="14736" max="14737" width="21.75" style="33" customWidth="1"/>
    <col min="14738" max="14738" width="19.375" style="33" customWidth="1"/>
    <col min="14739" max="14742" width="9" style="33" customWidth="1"/>
    <col min="14743" max="14743" width="9.75" style="33" customWidth="1"/>
    <col min="14744" max="14744" width="11.5" style="33" customWidth="1"/>
    <col min="14745" max="14745" width="9" style="33"/>
    <col min="14746" max="14747" width="9" style="33" customWidth="1"/>
    <col min="14748" max="14748" width="7.875" style="33" customWidth="1"/>
    <col min="14749" max="14749" width="7.75" style="33" customWidth="1"/>
    <col min="14750" max="14750" width="9.25" style="33" customWidth="1"/>
    <col min="14751" max="14759" width="9" style="33" customWidth="1"/>
    <col min="14760" max="14985" width="9" style="33"/>
    <col min="14986" max="14989" width="9" style="33" customWidth="1"/>
    <col min="14990" max="14990" width="24.25" style="33" customWidth="1"/>
    <col min="14991" max="14991" width="20.125" style="33" customWidth="1"/>
    <col min="14992" max="14993" width="21.75" style="33" customWidth="1"/>
    <col min="14994" max="14994" width="19.375" style="33" customWidth="1"/>
    <col min="14995" max="14998" width="9" style="33" customWidth="1"/>
    <col min="14999" max="14999" width="9.75" style="33" customWidth="1"/>
    <col min="15000" max="15000" width="11.5" style="33" customWidth="1"/>
    <col min="15001" max="15001" width="9" style="33"/>
    <col min="15002" max="15003" width="9" style="33" customWidth="1"/>
    <col min="15004" max="15004" width="7.875" style="33" customWidth="1"/>
    <col min="15005" max="15005" width="7.75" style="33" customWidth="1"/>
    <col min="15006" max="15006" width="9.25" style="33" customWidth="1"/>
    <col min="15007" max="15015" width="9" style="33" customWidth="1"/>
    <col min="15016" max="15241" width="9" style="33"/>
    <col min="15242" max="15245" width="9" style="33" customWidth="1"/>
    <col min="15246" max="15246" width="24.25" style="33" customWidth="1"/>
    <col min="15247" max="15247" width="20.125" style="33" customWidth="1"/>
    <col min="15248" max="15249" width="21.75" style="33" customWidth="1"/>
    <col min="15250" max="15250" width="19.375" style="33" customWidth="1"/>
    <col min="15251" max="15254" width="9" style="33" customWidth="1"/>
    <col min="15255" max="15255" width="9.75" style="33" customWidth="1"/>
    <col min="15256" max="15256" width="11.5" style="33" customWidth="1"/>
    <col min="15257" max="15257" width="9" style="33"/>
    <col min="15258" max="15259" width="9" style="33" customWidth="1"/>
    <col min="15260" max="15260" width="7.875" style="33" customWidth="1"/>
    <col min="15261" max="15261" width="7.75" style="33" customWidth="1"/>
    <col min="15262" max="15262" width="9.25" style="33" customWidth="1"/>
    <col min="15263" max="15271" width="9" style="33" customWidth="1"/>
    <col min="15272" max="15497" width="9" style="33"/>
    <col min="15498" max="15501" width="9" style="33" customWidth="1"/>
    <col min="15502" max="15502" width="24.25" style="33" customWidth="1"/>
    <col min="15503" max="15503" width="20.125" style="33" customWidth="1"/>
    <col min="15504" max="15505" width="21.75" style="33" customWidth="1"/>
    <col min="15506" max="15506" width="19.375" style="33" customWidth="1"/>
    <col min="15507" max="15510" width="9" style="33" customWidth="1"/>
    <col min="15511" max="15511" width="9.75" style="33" customWidth="1"/>
    <col min="15512" max="15512" width="11.5" style="33" customWidth="1"/>
    <col min="15513" max="15513" width="9" style="33"/>
    <col min="15514" max="15515" width="9" style="33" customWidth="1"/>
    <col min="15516" max="15516" width="7.875" style="33" customWidth="1"/>
    <col min="15517" max="15517" width="7.75" style="33" customWidth="1"/>
    <col min="15518" max="15518" width="9.25" style="33" customWidth="1"/>
    <col min="15519" max="15527" width="9" style="33" customWidth="1"/>
    <col min="15528" max="15753" width="9" style="33"/>
    <col min="15754" max="15757" width="9" style="33" customWidth="1"/>
    <col min="15758" max="15758" width="24.25" style="33" customWidth="1"/>
    <col min="15759" max="15759" width="20.125" style="33" customWidth="1"/>
    <col min="15760" max="15761" width="21.75" style="33" customWidth="1"/>
    <col min="15762" max="15762" width="19.375" style="33" customWidth="1"/>
    <col min="15763" max="15766" width="9" style="33" customWidth="1"/>
    <col min="15767" max="15767" width="9.75" style="33" customWidth="1"/>
    <col min="15768" max="15768" width="11.5" style="33" customWidth="1"/>
    <col min="15769" max="15769" width="9" style="33"/>
    <col min="15770" max="15771" width="9" style="33" customWidth="1"/>
    <col min="15772" max="15772" width="7.875" style="33" customWidth="1"/>
    <col min="15773" max="15773" width="7.75" style="33" customWidth="1"/>
    <col min="15774" max="15774" width="9.25" style="33" customWidth="1"/>
    <col min="15775" max="15783" width="9" style="33" customWidth="1"/>
    <col min="15784" max="16009" width="9" style="33"/>
    <col min="16010" max="16013" width="9" style="33" customWidth="1"/>
    <col min="16014" max="16014" width="24.25" style="33" customWidth="1"/>
    <col min="16015" max="16015" width="20.125" style="33" customWidth="1"/>
    <col min="16016" max="16017" width="21.75" style="33" customWidth="1"/>
    <col min="16018" max="16018" width="19.375" style="33" customWidth="1"/>
    <col min="16019" max="16022" width="9" style="33" customWidth="1"/>
    <col min="16023" max="16023" width="9.75" style="33" customWidth="1"/>
    <col min="16024" max="16024" width="11.5" style="33" customWidth="1"/>
    <col min="16025" max="16025" width="9" style="33"/>
    <col min="16026" max="16027" width="9" style="33" customWidth="1"/>
    <col min="16028" max="16028" width="7.875" style="33" customWidth="1"/>
    <col min="16029" max="16029" width="7.75" style="33" customWidth="1"/>
    <col min="16030" max="16030" width="9.25" style="33" customWidth="1"/>
    <col min="16031" max="16039" width="9" style="33" customWidth="1"/>
    <col min="16040" max="16384" width="9" style="33"/>
  </cols>
  <sheetData>
    <row r="1" customHeight="1" spans="1:9">
      <c r="B1" s="55" t="s">
        <v>1492</v>
      </c>
      <c r="C1" s="55"/>
      <c r="D1" s="55"/>
      <c r="E1" s="55"/>
      <c r="F1" s="55"/>
      <c r="G1" s="55"/>
      <c r="H1" s="55"/>
      <c r="I1" s="55"/>
    </row>
    <row r="2" ht="21.75" customHeight="1" spans="1:9">
      <c r="B2" s="56"/>
      <c r="C2" s="57"/>
      <c r="D2" s="58"/>
      <c r="E2" s="58"/>
      <c r="F2" s="59"/>
      <c r="G2" s="59"/>
      <c r="H2" s="59"/>
      <c r="I2" s="60" t="s">
        <v>1493</v>
      </c>
    </row>
    <row r="3" s="50" customFormat="1" customHeight="1" spans="1:9">
      <c r="A3" s="61" t="s">
        <v>1494</v>
      </c>
      <c r="B3" s="62" t="s">
        <v>732</v>
      </c>
      <c r="C3" s="63" t="s">
        <v>1193</v>
      </c>
      <c r="D3" s="62" t="s">
        <v>1495</v>
      </c>
      <c r="E3" s="62" t="s">
        <v>1496</v>
      </c>
      <c r="F3" s="64" t="s">
        <v>1497</v>
      </c>
      <c r="G3" s="64" t="s">
        <v>1498</v>
      </c>
      <c r="H3" s="64" t="s">
        <v>1499</v>
      </c>
      <c r="I3" s="64" t="s">
        <v>1500</v>
      </c>
    </row>
    <row r="4" customHeight="1" spans="1:9">
      <c r="A4" s="43"/>
      <c r="B4" s="43"/>
      <c r="C4" s="65" t="s">
        <v>1501</v>
      </c>
      <c r="D4" s="66"/>
      <c r="E4" s="67"/>
      <c r="F4" s="68">
        <f t="shared" ref="F4:I4" si="0">SUM(F5,F17,F26,F39,F56,F60,F70,F76,F94,F102,F111,F117,F120,F123,F130,F156,F158,F161,F169,F203,F217,F226,F245,F255,F262,F274,F277,F282,F286,F297,F301,F308,F311,F314,F321,F326,F330,F335,F354,F358,F362,F364,F366,F369,F373,F378,F380,F382,F384,F391,F393,F396,F406,F423,F425,F427,F429,F431,F436,F438,F440,F442,F444,F446,F448,F450,F452,F454,F456,F485,F488,F497,F510,F523,F529,F534,F538,F542,F546,F550,F554,F558,F562,F565,F568,F571,F575,F585,F597)</f>
        <v>356483281</v>
      </c>
      <c r="G4" s="68">
        <f t="shared" si="0"/>
        <v>391721439</v>
      </c>
      <c r="H4" s="68">
        <f t="shared" si="0"/>
        <v>391396371</v>
      </c>
      <c r="I4" s="68">
        <f t="shared" si="0"/>
        <v>409921181</v>
      </c>
    </row>
    <row r="5" customHeight="1" spans="1:9">
      <c r="A5" s="43"/>
      <c r="B5" s="69"/>
      <c r="C5" s="70" t="s">
        <v>1502</v>
      </c>
      <c r="D5" s="71"/>
      <c r="E5" s="72"/>
      <c r="F5" s="73">
        <f>SUM(F6:F16)</f>
        <v>63968000</v>
      </c>
      <c r="G5" s="73">
        <f>SUM(G6:G16)</f>
        <v>58896400</v>
      </c>
      <c r="H5" s="73">
        <f>SUM(H6:H16)</f>
        <v>58896400</v>
      </c>
      <c r="I5" s="73">
        <f>SUM(I6:I16)</f>
        <v>53896400</v>
      </c>
    </row>
    <row r="6" customHeight="1" spans="1:9">
      <c r="A6" s="43">
        <v>1</v>
      </c>
      <c r="B6" s="74" t="s">
        <v>1503</v>
      </c>
      <c r="C6" s="75" t="s">
        <v>1504</v>
      </c>
      <c r="D6" s="76" t="s">
        <v>600</v>
      </c>
      <c r="E6" s="77" t="s">
        <v>1505</v>
      </c>
      <c r="F6" s="68">
        <v>7528000</v>
      </c>
      <c r="G6" s="68">
        <v>7000000</v>
      </c>
      <c r="H6" s="68">
        <v>7000000</v>
      </c>
      <c r="I6" s="68">
        <v>7000000</v>
      </c>
    </row>
    <row r="7" customHeight="1" spans="1:9">
      <c r="A7" s="43">
        <v>2</v>
      </c>
      <c r="B7" s="74" t="s">
        <v>1503</v>
      </c>
      <c r="C7" s="75" t="s">
        <v>1506</v>
      </c>
      <c r="D7" s="76" t="s">
        <v>604</v>
      </c>
      <c r="E7" s="77" t="s">
        <v>1505</v>
      </c>
      <c r="F7" s="68">
        <v>3000000</v>
      </c>
      <c r="G7" s="68">
        <v>3000000</v>
      </c>
      <c r="H7" s="68">
        <v>3000000</v>
      </c>
      <c r="I7" s="78" t="s">
        <v>1507</v>
      </c>
    </row>
    <row r="8" customHeight="1" spans="1:9">
      <c r="A8" s="43">
        <v>3</v>
      </c>
      <c r="B8" s="74" t="s">
        <v>1503</v>
      </c>
      <c r="C8" s="75" t="s">
        <v>1508</v>
      </c>
      <c r="D8" s="76">
        <v>2120201</v>
      </c>
      <c r="E8" s="77" t="s">
        <v>1505</v>
      </c>
      <c r="F8" s="68">
        <v>10000000</v>
      </c>
      <c r="G8" s="68">
        <v>5000000</v>
      </c>
      <c r="H8" s="68">
        <v>5000000</v>
      </c>
      <c r="I8" s="68">
        <v>5000000</v>
      </c>
    </row>
    <row r="9" customHeight="1" spans="1:9">
      <c r="A9" s="43">
        <v>4</v>
      </c>
      <c r="B9" s="74" t="s">
        <v>1503</v>
      </c>
      <c r="C9" s="75" t="s">
        <v>1509</v>
      </c>
      <c r="D9" s="76">
        <v>2130205</v>
      </c>
      <c r="E9" s="77" t="s">
        <v>1505</v>
      </c>
      <c r="F9" s="68">
        <v>5000000</v>
      </c>
      <c r="G9" s="68">
        <v>5000000</v>
      </c>
      <c r="H9" s="68">
        <v>5000000</v>
      </c>
      <c r="I9" s="68">
        <v>5000000</v>
      </c>
    </row>
    <row r="10" customHeight="1" spans="1:9">
      <c r="A10" s="43">
        <v>5</v>
      </c>
      <c r="B10" s="74" t="s">
        <v>1503</v>
      </c>
      <c r="C10" s="75" t="s">
        <v>1510</v>
      </c>
      <c r="D10" s="76" t="s">
        <v>666</v>
      </c>
      <c r="E10" s="77" t="s">
        <v>1505</v>
      </c>
      <c r="F10" s="68">
        <v>8000000</v>
      </c>
      <c r="G10" s="68">
        <v>8000000</v>
      </c>
      <c r="H10" s="68">
        <v>8000000</v>
      </c>
      <c r="I10" s="68">
        <v>8000000</v>
      </c>
    </row>
    <row r="11" customHeight="1" spans="1:9">
      <c r="A11" s="43">
        <v>6</v>
      </c>
      <c r="B11" s="74" t="s">
        <v>1503</v>
      </c>
      <c r="C11" s="75" t="s">
        <v>1511</v>
      </c>
      <c r="D11" s="76" t="s">
        <v>666</v>
      </c>
      <c r="E11" s="77" t="s">
        <v>1505</v>
      </c>
      <c r="F11" s="68">
        <v>7000000</v>
      </c>
      <c r="G11" s="68">
        <v>7000000</v>
      </c>
      <c r="H11" s="68">
        <v>7000000</v>
      </c>
      <c r="I11" s="68">
        <v>7000000</v>
      </c>
    </row>
    <row r="12" customHeight="1" spans="1:9">
      <c r="A12" s="43">
        <v>7</v>
      </c>
      <c r="B12" s="74" t="s">
        <v>1503</v>
      </c>
      <c r="C12" s="75" t="s">
        <v>1512</v>
      </c>
      <c r="D12" s="76">
        <v>2010399</v>
      </c>
      <c r="E12" s="77" t="s">
        <v>1513</v>
      </c>
      <c r="F12" s="68">
        <v>5440000</v>
      </c>
      <c r="G12" s="68">
        <f>5440000+2586400-2130000</f>
        <v>5896400</v>
      </c>
      <c r="H12" s="68">
        <f t="shared" ref="H12:I12" si="1">5440000+2586400-2130000</f>
        <v>5896400</v>
      </c>
      <c r="I12" s="68">
        <f t="shared" si="1"/>
        <v>5896400</v>
      </c>
    </row>
    <row r="13" customHeight="1" spans="1:9">
      <c r="A13" s="43">
        <v>8</v>
      </c>
      <c r="B13" s="74" t="s">
        <v>1503</v>
      </c>
      <c r="C13" s="75" t="s">
        <v>1514</v>
      </c>
      <c r="D13" s="76" t="s">
        <v>668</v>
      </c>
      <c r="E13" s="77" t="s">
        <v>1505</v>
      </c>
      <c r="F13" s="68">
        <v>2000000</v>
      </c>
      <c r="G13" s="68">
        <v>2000000</v>
      </c>
      <c r="H13" s="68">
        <v>2000000</v>
      </c>
      <c r="I13" s="68">
        <v>5000000</v>
      </c>
    </row>
    <row r="14" customHeight="1" spans="1:9">
      <c r="A14" s="43">
        <v>9</v>
      </c>
      <c r="B14" s="74" t="s">
        <v>1503</v>
      </c>
      <c r="C14" s="75" t="s">
        <v>1515</v>
      </c>
      <c r="D14" s="76" t="s">
        <v>668</v>
      </c>
      <c r="E14" s="77" t="s">
        <v>1516</v>
      </c>
      <c r="F14" s="68">
        <v>5000000</v>
      </c>
      <c r="G14" s="68">
        <v>5000000</v>
      </c>
      <c r="H14" s="68">
        <v>5000000</v>
      </c>
      <c r="I14" s="68">
        <v>5000000</v>
      </c>
    </row>
    <row r="15" customHeight="1" spans="1:9">
      <c r="A15" s="43">
        <v>10</v>
      </c>
      <c r="B15" s="74" t="s">
        <v>1503</v>
      </c>
      <c r="C15" s="75" t="s">
        <v>1517</v>
      </c>
      <c r="D15" s="76" t="s">
        <v>696</v>
      </c>
      <c r="E15" s="77" t="s">
        <v>1505</v>
      </c>
      <c r="F15" s="68">
        <v>8000000</v>
      </c>
      <c r="G15" s="68">
        <v>8000000</v>
      </c>
      <c r="H15" s="68">
        <v>8000000</v>
      </c>
      <c r="I15" s="68">
        <v>3000000</v>
      </c>
    </row>
    <row r="16" customHeight="1" spans="1:9">
      <c r="A16" s="43">
        <v>11</v>
      </c>
      <c r="B16" s="79">
        <v>301001</v>
      </c>
      <c r="C16" s="75" t="s">
        <v>1518</v>
      </c>
      <c r="D16" s="76" t="s">
        <v>668</v>
      </c>
      <c r="E16" s="77" t="s">
        <v>1505</v>
      </c>
      <c r="F16" s="68">
        <v>3000000</v>
      </c>
      <c r="G16" s="68">
        <v>3000000</v>
      </c>
      <c r="H16" s="68">
        <v>3000000</v>
      </c>
      <c r="I16" s="68">
        <v>3000000</v>
      </c>
    </row>
    <row r="17" customHeight="1" spans="1:9">
      <c r="A17" s="43"/>
      <c r="B17" s="69" t="s">
        <v>764</v>
      </c>
      <c r="C17" s="70" t="s">
        <v>176</v>
      </c>
      <c r="D17" s="71"/>
      <c r="E17" s="72"/>
      <c r="F17" s="73">
        <f>SUM(F18:F25)</f>
        <v>399500</v>
      </c>
      <c r="G17" s="73">
        <f>SUM(G18:G25)</f>
        <v>399500</v>
      </c>
      <c r="H17" s="73">
        <f>SUM(H18:H25)</f>
        <v>399500</v>
      </c>
      <c r="I17" s="73">
        <f>SUM(I18:I25)</f>
        <v>399500</v>
      </c>
    </row>
    <row r="18" customHeight="1" spans="1:9">
      <c r="A18" s="43">
        <v>12</v>
      </c>
      <c r="B18" s="79"/>
      <c r="C18" s="75" t="s">
        <v>1519</v>
      </c>
      <c r="D18" s="76" t="s">
        <v>175</v>
      </c>
      <c r="E18" s="77" t="s">
        <v>1520</v>
      </c>
      <c r="F18" s="68">
        <v>50000</v>
      </c>
      <c r="G18" s="80">
        <v>50000</v>
      </c>
      <c r="H18" s="80">
        <v>50000</v>
      </c>
      <c r="I18" s="80">
        <v>50000</v>
      </c>
    </row>
    <row r="19" customHeight="1" spans="1:9">
      <c r="A19" s="43">
        <v>13</v>
      </c>
      <c r="B19" s="79"/>
      <c r="C19" s="75" t="s">
        <v>1521</v>
      </c>
      <c r="D19" s="76" t="s">
        <v>175</v>
      </c>
      <c r="E19" s="77" t="s">
        <v>1522</v>
      </c>
      <c r="F19" s="68">
        <v>20000</v>
      </c>
      <c r="G19" s="80">
        <v>20000</v>
      </c>
      <c r="H19" s="80">
        <v>20000</v>
      </c>
      <c r="I19" s="80">
        <v>20000</v>
      </c>
    </row>
    <row r="20" customHeight="1" spans="1:9">
      <c r="A20" s="43">
        <v>14</v>
      </c>
      <c r="B20" s="79"/>
      <c r="C20" s="75" t="s">
        <v>975</v>
      </c>
      <c r="D20" s="76" t="s">
        <v>175</v>
      </c>
      <c r="E20" s="77" t="s">
        <v>1505</v>
      </c>
      <c r="F20" s="68">
        <v>30000</v>
      </c>
      <c r="G20" s="80">
        <v>30000</v>
      </c>
      <c r="H20" s="80">
        <v>30000</v>
      </c>
      <c r="I20" s="80">
        <v>30000</v>
      </c>
    </row>
    <row r="21" customHeight="1" spans="1:9">
      <c r="A21" s="43">
        <v>15</v>
      </c>
      <c r="B21" s="79"/>
      <c r="C21" s="75" t="s">
        <v>1523</v>
      </c>
      <c r="D21" s="76" t="s">
        <v>175</v>
      </c>
      <c r="E21" s="77" t="s">
        <v>1505</v>
      </c>
      <c r="F21" s="68">
        <v>30000</v>
      </c>
      <c r="G21" s="80">
        <v>30000</v>
      </c>
      <c r="H21" s="80">
        <v>30000</v>
      </c>
      <c r="I21" s="80">
        <v>30000</v>
      </c>
    </row>
    <row r="22" customHeight="1" spans="1:9">
      <c r="A22" s="43">
        <v>16</v>
      </c>
      <c r="B22" s="79"/>
      <c r="C22" s="75" t="s">
        <v>1524</v>
      </c>
      <c r="D22" s="76" t="s">
        <v>175</v>
      </c>
      <c r="E22" s="77" t="s">
        <v>1525</v>
      </c>
      <c r="F22" s="80">
        <v>30000</v>
      </c>
      <c r="G22" s="80">
        <v>30000</v>
      </c>
      <c r="H22" s="80">
        <v>30000</v>
      </c>
      <c r="I22" s="80">
        <v>30000</v>
      </c>
    </row>
    <row r="23" customHeight="1" spans="1:9">
      <c r="A23" s="43">
        <v>17</v>
      </c>
      <c r="B23" s="79"/>
      <c r="C23" s="75" t="s">
        <v>1526</v>
      </c>
      <c r="D23" s="76" t="s">
        <v>175</v>
      </c>
      <c r="E23" s="77" t="s">
        <v>1527</v>
      </c>
      <c r="F23" s="68">
        <v>218500</v>
      </c>
      <c r="G23" s="80">
        <v>218500</v>
      </c>
      <c r="H23" s="80">
        <v>218500</v>
      </c>
      <c r="I23" s="80">
        <v>218500</v>
      </c>
    </row>
    <row r="24" ht="47.25" customHeight="1" spans="1:9">
      <c r="A24" s="43">
        <v>18</v>
      </c>
      <c r="B24" s="79"/>
      <c r="C24" s="75" t="s">
        <v>1528</v>
      </c>
      <c r="D24" s="76" t="s">
        <v>177</v>
      </c>
      <c r="E24" s="77" t="s">
        <v>1529</v>
      </c>
      <c r="F24" s="68">
        <v>10000</v>
      </c>
      <c r="G24" s="80">
        <v>10000</v>
      </c>
      <c r="H24" s="80">
        <v>10000</v>
      </c>
      <c r="I24" s="80">
        <v>10000</v>
      </c>
    </row>
    <row r="25" customHeight="1" spans="1:9">
      <c r="A25" s="43">
        <v>19</v>
      </c>
      <c r="B25" s="79"/>
      <c r="C25" s="75" t="s">
        <v>1530</v>
      </c>
      <c r="D25" s="76" t="s">
        <v>177</v>
      </c>
      <c r="E25" s="77" t="s">
        <v>1531</v>
      </c>
      <c r="F25" s="68">
        <v>11000</v>
      </c>
      <c r="G25" s="80">
        <v>11000</v>
      </c>
      <c r="H25" s="80">
        <v>11000</v>
      </c>
      <c r="I25" s="80">
        <v>11000</v>
      </c>
    </row>
    <row r="26" customHeight="1" spans="1:9">
      <c r="A26" s="43"/>
      <c r="B26" s="69" t="s">
        <v>770</v>
      </c>
      <c r="C26" s="70" t="s">
        <v>43</v>
      </c>
      <c r="D26" s="81"/>
      <c r="E26" s="82"/>
      <c r="F26" s="73">
        <f>SUM(F27:F38)</f>
        <v>631040</v>
      </c>
      <c r="G26" s="73">
        <f>SUM(G27:G38)</f>
        <v>949000</v>
      </c>
      <c r="H26" s="73">
        <f>SUM(H27:H38)</f>
        <v>945540</v>
      </c>
      <c r="I26" s="73">
        <f>SUM(I27:I38)</f>
        <v>1095540</v>
      </c>
    </row>
    <row r="27" customHeight="1" spans="1:9">
      <c r="A27" s="43">
        <v>20</v>
      </c>
      <c r="B27" s="79"/>
      <c r="C27" s="75" t="s">
        <v>1532</v>
      </c>
      <c r="D27" s="76" t="s">
        <v>41</v>
      </c>
      <c r="E27" s="77" t="s">
        <v>1505</v>
      </c>
      <c r="F27" s="68">
        <v>13500</v>
      </c>
      <c r="G27" s="68">
        <v>15000</v>
      </c>
      <c r="H27" s="68">
        <v>13500</v>
      </c>
      <c r="I27" s="68">
        <v>13500</v>
      </c>
    </row>
    <row r="28" customHeight="1" spans="1:9">
      <c r="A28" s="43">
        <v>21</v>
      </c>
      <c r="B28" s="79"/>
      <c r="C28" s="75" t="s">
        <v>1533</v>
      </c>
      <c r="D28" s="76" t="s">
        <v>41</v>
      </c>
      <c r="E28" s="77" t="s">
        <v>1505</v>
      </c>
      <c r="F28" s="68">
        <v>48500</v>
      </c>
      <c r="G28" s="68">
        <v>50000</v>
      </c>
      <c r="H28" s="68">
        <v>48500</v>
      </c>
      <c r="I28" s="68">
        <v>48500</v>
      </c>
    </row>
    <row r="29" customHeight="1" spans="1:9">
      <c r="A29" s="43">
        <v>22</v>
      </c>
      <c r="B29" s="79"/>
      <c r="C29" s="75" t="s">
        <v>1534</v>
      </c>
      <c r="D29" s="76" t="s">
        <v>41</v>
      </c>
      <c r="E29" s="77" t="s">
        <v>1505</v>
      </c>
      <c r="F29" s="68">
        <v>5040</v>
      </c>
      <c r="G29" s="68">
        <v>5500</v>
      </c>
      <c r="H29" s="68">
        <v>5040</v>
      </c>
      <c r="I29" s="68">
        <v>5040</v>
      </c>
    </row>
    <row r="30" customHeight="1" spans="1:9">
      <c r="A30" s="43">
        <v>23</v>
      </c>
      <c r="B30" s="79"/>
      <c r="C30" s="75" t="s">
        <v>1535</v>
      </c>
      <c r="D30" s="76" t="s">
        <v>41</v>
      </c>
      <c r="E30" s="77" t="s">
        <v>1536</v>
      </c>
      <c r="F30" s="68"/>
      <c r="G30" s="68">
        <v>200000</v>
      </c>
      <c r="H30" s="68">
        <v>200000</v>
      </c>
      <c r="I30" s="68">
        <v>200000</v>
      </c>
    </row>
    <row r="31" ht="30" customHeight="1" spans="1:9">
      <c r="A31" s="43">
        <v>24</v>
      </c>
      <c r="B31" s="79"/>
      <c r="C31" s="75" t="s">
        <v>1537</v>
      </c>
      <c r="D31" s="76" t="s">
        <v>41</v>
      </c>
      <c r="E31" s="77" t="s">
        <v>1538</v>
      </c>
      <c r="F31" s="68">
        <v>132000</v>
      </c>
      <c r="G31" s="68">
        <v>132000</v>
      </c>
      <c r="H31" s="68">
        <v>132000</v>
      </c>
      <c r="I31" s="68">
        <v>132000</v>
      </c>
    </row>
    <row r="32" ht="44.25" customHeight="1" spans="1:9">
      <c r="A32" s="43">
        <v>25</v>
      </c>
      <c r="B32" s="79"/>
      <c r="C32" s="75" t="s">
        <v>1539</v>
      </c>
      <c r="D32" s="76" t="s">
        <v>41</v>
      </c>
      <c r="E32" s="77" t="s">
        <v>1540</v>
      </c>
      <c r="F32" s="68">
        <v>50000</v>
      </c>
      <c r="G32" s="68">
        <v>50000</v>
      </c>
      <c r="H32" s="68">
        <v>50000</v>
      </c>
      <c r="I32" s="68">
        <v>200000</v>
      </c>
    </row>
    <row r="33" customHeight="1" spans="1:9">
      <c r="A33" s="43">
        <v>26</v>
      </c>
      <c r="B33" s="79"/>
      <c r="C33" s="75" t="s">
        <v>1541</v>
      </c>
      <c r="D33" s="76" t="s">
        <v>41</v>
      </c>
      <c r="E33" s="77" t="s">
        <v>1542</v>
      </c>
      <c r="F33" s="68">
        <v>237000</v>
      </c>
      <c r="G33" s="68">
        <v>351500</v>
      </c>
      <c r="H33" s="68">
        <v>351500</v>
      </c>
      <c r="I33" s="68">
        <v>351500</v>
      </c>
    </row>
    <row r="34" customHeight="1" spans="1:9">
      <c r="A34" s="43">
        <v>27</v>
      </c>
      <c r="B34" s="79"/>
      <c r="C34" s="75" t="s">
        <v>1543</v>
      </c>
      <c r="D34" s="76" t="s">
        <v>51</v>
      </c>
      <c r="E34" s="77" t="s">
        <v>1544</v>
      </c>
      <c r="F34" s="68">
        <v>40000</v>
      </c>
      <c r="G34" s="68">
        <v>40000</v>
      </c>
      <c r="H34" s="68">
        <v>40000</v>
      </c>
      <c r="I34" s="68">
        <v>40000</v>
      </c>
    </row>
    <row r="35" customHeight="1" spans="1:9">
      <c r="A35" s="43">
        <v>28</v>
      </c>
      <c r="B35" s="79"/>
      <c r="C35" s="75" t="s">
        <v>1545</v>
      </c>
      <c r="D35" s="76" t="s">
        <v>51</v>
      </c>
      <c r="E35" s="77" t="s">
        <v>1546</v>
      </c>
      <c r="F35" s="68">
        <v>25000</v>
      </c>
      <c r="G35" s="68">
        <v>25000</v>
      </c>
      <c r="H35" s="68">
        <v>25000</v>
      </c>
      <c r="I35" s="68">
        <v>25000</v>
      </c>
    </row>
    <row r="36" customHeight="1" spans="1:9">
      <c r="A36" s="43">
        <v>29</v>
      </c>
      <c r="B36" s="79"/>
      <c r="C36" s="75" t="s">
        <v>1547</v>
      </c>
      <c r="D36" s="76" t="s">
        <v>51</v>
      </c>
      <c r="E36" s="77" t="s">
        <v>1548</v>
      </c>
      <c r="F36" s="68">
        <v>30000</v>
      </c>
      <c r="G36" s="68">
        <v>30000</v>
      </c>
      <c r="H36" s="68">
        <v>30000</v>
      </c>
      <c r="I36" s="68">
        <v>30000</v>
      </c>
    </row>
    <row r="37" customHeight="1" spans="1:9">
      <c r="A37" s="43">
        <v>30</v>
      </c>
      <c r="B37" s="79"/>
      <c r="C37" s="75" t="s">
        <v>1549</v>
      </c>
      <c r="D37" s="76" t="s">
        <v>54</v>
      </c>
      <c r="E37" s="77" t="s">
        <v>1550</v>
      </c>
      <c r="F37" s="68">
        <v>20000</v>
      </c>
      <c r="G37" s="68">
        <v>20000</v>
      </c>
      <c r="H37" s="68">
        <v>20000</v>
      </c>
      <c r="I37" s="68">
        <v>20000</v>
      </c>
    </row>
    <row r="38" customHeight="1" spans="1:9">
      <c r="A38" s="43">
        <v>31</v>
      </c>
      <c r="B38" s="79"/>
      <c r="C38" s="75" t="s">
        <v>1551</v>
      </c>
      <c r="D38" s="76" t="s">
        <v>56</v>
      </c>
      <c r="E38" s="77" t="s">
        <v>1552</v>
      </c>
      <c r="F38" s="68">
        <v>30000</v>
      </c>
      <c r="G38" s="68">
        <v>30000</v>
      </c>
      <c r="H38" s="68">
        <v>30000</v>
      </c>
      <c r="I38" s="68">
        <v>30000</v>
      </c>
    </row>
    <row r="39" customHeight="1" spans="1:9">
      <c r="A39" s="43"/>
      <c r="B39" s="69" t="s">
        <v>773</v>
      </c>
      <c r="C39" s="70" t="s">
        <v>77</v>
      </c>
      <c r="D39" s="71"/>
      <c r="E39" s="81"/>
      <c r="F39" s="73">
        <f>SUM(F40:F55)</f>
        <v>1700333</v>
      </c>
      <c r="G39" s="73">
        <f>SUM(G40:G55)</f>
        <v>2623833</v>
      </c>
      <c r="H39" s="73">
        <f>SUM(H40:H55)</f>
        <v>2580233</v>
      </c>
      <c r="I39" s="73">
        <f>SUM(I40:I55)</f>
        <v>2947933</v>
      </c>
    </row>
    <row r="40" customHeight="1" spans="1:9">
      <c r="A40" s="43">
        <v>32</v>
      </c>
      <c r="B40" s="79"/>
      <c r="C40" s="75" t="s">
        <v>1553</v>
      </c>
      <c r="D40" s="76" t="s">
        <v>76</v>
      </c>
      <c r="E40" s="77" t="s">
        <v>1505</v>
      </c>
      <c r="F40" s="68">
        <v>50000</v>
      </c>
      <c r="G40" s="68">
        <v>50000</v>
      </c>
      <c r="H40" s="68">
        <v>50000</v>
      </c>
      <c r="I40" s="68">
        <v>50000</v>
      </c>
    </row>
    <row r="41" customHeight="1" spans="1:9">
      <c r="A41" s="43">
        <v>33</v>
      </c>
      <c r="B41" s="79"/>
      <c r="C41" s="75" t="s">
        <v>1554</v>
      </c>
      <c r="D41" s="76" t="s">
        <v>76</v>
      </c>
      <c r="E41" s="77" t="s">
        <v>1555</v>
      </c>
      <c r="F41" s="68">
        <v>10000</v>
      </c>
      <c r="G41" s="68">
        <v>10000</v>
      </c>
      <c r="H41" s="68">
        <v>10000</v>
      </c>
      <c r="I41" s="68">
        <v>10000</v>
      </c>
    </row>
    <row r="42" customHeight="1" spans="1:9">
      <c r="A42" s="43">
        <v>34</v>
      </c>
      <c r="B42" s="79"/>
      <c r="C42" s="75" t="s">
        <v>1556</v>
      </c>
      <c r="D42" s="76" t="s">
        <v>76</v>
      </c>
      <c r="E42" s="77" t="s">
        <v>1505</v>
      </c>
      <c r="F42" s="68">
        <v>30000</v>
      </c>
      <c r="G42" s="68">
        <v>30000</v>
      </c>
      <c r="H42" s="68">
        <v>30000</v>
      </c>
      <c r="I42" s="68">
        <v>30000</v>
      </c>
    </row>
    <row r="43" customHeight="1" spans="1:9">
      <c r="A43" s="43">
        <v>35</v>
      </c>
      <c r="B43" s="79"/>
      <c r="C43" s="75" t="s">
        <v>1280</v>
      </c>
      <c r="D43" s="76" t="s">
        <v>76</v>
      </c>
      <c r="E43" s="77" t="s">
        <v>1505</v>
      </c>
      <c r="F43" s="68">
        <v>120000</v>
      </c>
      <c r="G43" s="68">
        <v>120000</v>
      </c>
      <c r="H43" s="68">
        <v>120000</v>
      </c>
      <c r="I43" s="68">
        <v>120000</v>
      </c>
    </row>
    <row r="44" customHeight="1" spans="1:9">
      <c r="A44" s="43">
        <v>36</v>
      </c>
      <c r="B44" s="79"/>
      <c r="C44" s="75" t="s">
        <v>1557</v>
      </c>
      <c r="D44" s="76" t="s">
        <v>76</v>
      </c>
      <c r="E44" s="77" t="s">
        <v>1505</v>
      </c>
      <c r="F44" s="68">
        <v>30000</v>
      </c>
      <c r="G44" s="68">
        <v>30000</v>
      </c>
      <c r="H44" s="68">
        <v>30000</v>
      </c>
      <c r="I44" s="68">
        <v>30000</v>
      </c>
    </row>
    <row r="45" ht="40.5" customHeight="1" spans="1:9">
      <c r="A45" s="43">
        <v>37</v>
      </c>
      <c r="B45" s="79"/>
      <c r="C45" s="75" t="s">
        <v>1558</v>
      </c>
      <c r="D45" s="76" t="s">
        <v>76</v>
      </c>
      <c r="E45" s="77" t="s">
        <v>1559</v>
      </c>
      <c r="F45" s="68">
        <v>250000</v>
      </c>
      <c r="G45" s="68">
        <v>1073600</v>
      </c>
      <c r="H45" s="68">
        <v>1000000</v>
      </c>
      <c r="I45" s="68">
        <v>1390000</v>
      </c>
    </row>
    <row r="46" ht="33" customHeight="1" spans="1:9">
      <c r="A46" s="43">
        <v>38</v>
      </c>
      <c r="B46" s="83"/>
      <c r="C46" s="75" t="s">
        <v>1560</v>
      </c>
      <c r="D46" s="76">
        <v>2010301</v>
      </c>
      <c r="E46" s="77"/>
      <c r="F46" s="68"/>
      <c r="G46" s="80"/>
      <c r="H46" s="80">
        <v>60000</v>
      </c>
      <c r="I46" s="68">
        <v>60000</v>
      </c>
    </row>
    <row r="47" customHeight="1" spans="1:9">
      <c r="A47" s="43">
        <v>39</v>
      </c>
      <c r="B47" s="79"/>
      <c r="C47" s="75" t="s">
        <v>1526</v>
      </c>
      <c r="D47" s="76" t="s">
        <v>76</v>
      </c>
      <c r="E47" s="77" t="s">
        <v>1561</v>
      </c>
      <c r="F47" s="68">
        <v>684000</v>
      </c>
      <c r="G47" s="68">
        <v>684000</v>
      </c>
      <c r="H47" s="68">
        <v>684000</v>
      </c>
      <c r="I47" s="68">
        <v>684000</v>
      </c>
    </row>
    <row r="48" customHeight="1" spans="1:9">
      <c r="A48" s="43">
        <v>40</v>
      </c>
      <c r="B48" s="79"/>
      <c r="C48" s="75" t="s">
        <v>1562</v>
      </c>
      <c r="D48" s="76" t="s">
        <v>76</v>
      </c>
      <c r="E48" s="77" t="s">
        <v>1505</v>
      </c>
      <c r="F48" s="68">
        <v>50000</v>
      </c>
      <c r="G48" s="68">
        <v>50000</v>
      </c>
      <c r="H48" s="68">
        <v>50000</v>
      </c>
      <c r="I48" s="68">
        <v>50000</v>
      </c>
    </row>
    <row r="49" customHeight="1" spans="1:9">
      <c r="A49" s="43">
        <v>41</v>
      </c>
      <c r="B49" s="79"/>
      <c r="C49" s="75" t="s">
        <v>1563</v>
      </c>
      <c r="D49" s="76" t="s">
        <v>76</v>
      </c>
      <c r="E49" s="77" t="s">
        <v>1564</v>
      </c>
      <c r="F49" s="68">
        <v>30000</v>
      </c>
      <c r="G49" s="68">
        <v>62400</v>
      </c>
      <c r="H49" s="68">
        <v>62400</v>
      </c>
      <c r="I49" s="68">
        <v>62400</v>
      </c>
    </row>
    <row r="50" customHeight="1" spans="1:9">
      <c r="A50" s="43">
        <v>42</v>
      </c>
      <c r="B50" s="79"/>
      <c r="C50" s="75" t="s">
        <v>1565</v>
      </c>
      <c r="D50" s="76" t="s">
        <v>76</v>
      </c>
      <c r="E50" s="77" t="s">
        <v>1566</v>
      </c>
      <c r="F50" s="68">
        <v>56333</v>
      </c>
      <c r="G50" s="68">
        <v>51533</v>
      </c>
      <c r="H50" s="68">
        <v>51533</v>
      </c>
      <c r="I50" s="68">
        <v>51533</v>
      </c>
    </row>
    <row r="51" customHeight="1" spans="1:9">
      <c r="A51" s="43">
        <v>43</v>
      </c>
      <c r="B51" s="79"/>
      <c r="C51" s="75" t="s">
        <v>1567</v>
      </c>
      <c r="D51" s="76" t="s">
        <v>84</v>
      </c>
      <c r="E51" s="77" t="s">
        <v>1568</v>
      </c>
      <c r="F51" s="68">
        <v>250000</v>
      </c>
      <c r="G51" s="68">
        <v>260000</v>
      </c>
      <c r="H51" s="68">
        <v>250000</v>
      </c>
      <c r="I51" s="68">
        <v>250000</v>
      </c>
    </row>
    <row r="52" customHeight="1" spans="1:9">
      <c r="A52" s="43">
        <v>44</v>
      </c>
      <c r="B52" s="79"/>
      <c r="C52" s="75" t="s">
        <v>1569</v>
      </c>
      <c r="D52" s="76" t="s">
        <v>84</v>
      </c>
      <c r="E52" s="77" t="s">
        <v>1505</v>
      </c>
      <c r="F52" s="68">
        <v>10000</v>
      </c>
      <c r="G52" s="68">
        <v>10000</v>
      </c>
      <c r="H52" s="68">
        <v>10000</v>
      </c>
      <c r="I52" s="68">
        <v>10000</v>
      </c>
    </row>
    <row r="53" ht="31.5" customHeight="1" spans="1:9">
      <c r="A53" s="43">
        <v>45</v>
      </c>
      <c r="B53" s="83"/>
      <c r="C53" s="75" t="s">
        <v>1570</v>
      </c>
      <c r="D53" s="76">
        <v>2010308</v>
      </c>
      <c r="E53" s="77" t="s">
        <v>1571</v>
      </c>
      <c r="F53" s="68"/>
      <c r="G53" s="80">
        <v>42300</v>
      </c>
      <c r="H53" s="80">
        <v>42300</v>
      </c>
      <c r="I53" s="68">
        <v>40000</v>
      </c>
    </row>
    <row r="54" customHeight="1" spans="1:9">
      <c r="A54" s="43">
        <v>46</v>
      </c>
      <c r="B54" s="79"/>
      <c r="C54" s="75" t="s">
        <v>1572</v>
      </c>
      <c r="D54" s="76" t="s">
        <v>86</v>
      </c>
      <c r="E54" s="77" t="s">
        <v>1573</v>
      </c>
      <c r="F54" s="68">
        <v>80000</v>
      </c>
      <c r="G54" s="68">
        <v>100000</v>
      </c>
      <c r="H54" s="68">
        <v>80000</v>
      </c>
      <c r="I54" s="68">
        <v>60000</v>
      </c>
    </row>
    <row r="55" customHeight="1" spans="1:9">
      <c r="A55" s="43">
        <v>47</v>
      </c>
      <c r="B55" s="79"/>
      <c r="C55" s="75" t="s">
        <v>1574</v>
      </c>
      <c r="D55" s="76" t="s">
        <v>293</v>
      </c>
      <c r="E55" s="77" t="s">
        <v>1575</v>
      </c>
      <c r="F55" s="68">
        <v>50000</v>
      </c>
      <c r="G55" s="68">
        <v>50000</v>
      </c>
      <c r="H55" s="68">
        <v>50000</v>
      </c>
      <c r="I55" s="68">
        <v>50000</v>
      </c>
    </row>
    <row r="56" customHeight="1" spans="1:9">
      <c r="A56" s="43"/>
      <c r="B56" s="69" t="s">
        <v>774</v>
      </c>
      <c r="C56" s="70" t="s">
        <v>78</v>
      </c>
      <c r="D56" s="81"/>
      <c r="E56" s="82"/>
      <c r="F56" s="73">
        <f>SUM(F57:F59)</f>
        <v>30000</v>
      </c>
      <c r="G56" s="73">
        <f>SUM(G57:G59)</f>
        <v>60000</v>
      </c>
      <c r="H56" s="73">
        <f>SUM(H57:H59)</f>
        <v>60000</v>
      </c>
      <c r="I56" s="73">
        <f>SUM(I57:I59)</f>
        <v>50000</v>
      </c>
    </row>
    <row r="57" ht="42.75" customHeight="1" spans="1:9">
      <c r="A57" s="43">
        <v>48</v>
      </c>
      <c r="B57" s="79"/>
      <c r="C57" s="75" t="s">
        <v>1576</v>
      </c>
      <c r="D57" s="76" t="s">
        <v>76</v>
      </c>
      <c r="E57" s="84" t="s">
        <v>1577</v>
      </c>
      <c r="F57" s="68">
        <v>20000</v>
      </c>
      <c r="G57" s="68">
        <v>20000</v>
      </c>
      <c r="H57" s="68">
        <v>20000</v>
      </c>
      <c r="I57" s="68">
        <v>20000</v>
      </c>
    </row>
    <row r="58" customHeight="1" spans="1:9">
      <c r="A58" s="43">
        <v>49</v>
      </c>
      <c r="B58" s="79"/>
      <c r="C58" s="75" t="s">
        <v>1578</v>
      </c>
      <c r="D58" s="76" t="s">
        <v>76</v>
      </c>
      <c r="E58" s="77" t="s">
        <v>1505</v>
      </c>
      <c r="F58" s="68">
        <v>10000</v>
      </c>
      <c r="G58" s="68">
        <v>10000</v>
      </c>
      <c r="H58" s="68">
        <v>10000</v>
      </c>
      <c r="I58" s="68">
        <v>10000</v>
      </c>
    </row>
    <row r="59" customHeight="1" spans="1:9">
      <c r="A59" s="43">
        <v>50</v>
      </c>
      <c r="B59" s="79"/>
      <c r="C59" s="75" t="s">
        <v>1579</v>
      </c>
      <c r="D59" s="76" t="s">
        <v>76</v>
      </c>
      <c r="E59" s="77" t="s">
        <v>1580</v>
      </c>
      <c r="F59" s="68"/>
      <c r="G59" s="68">
        <v>30000</v>
      </c>
      <c r="H59" s="68">
        <v>30000</v>
      </c>
      <c r="I59" s="68">
        <v>20000</v>
      </c>
    </row>
    <row r="60" customHeight="1" spans="1:9">
      <c r="A60" s="43"/>
      <c r="B60" s="69" t="s">
        <v>777</v>
      </c>
      <c r="C60" s="70" t="s">
        <v>61</v>
      </c>
      <c r="D60" s="81"/>
      <c r="E60" s="82"/>
      <c r="F60" s="73">
        <f>SUM(F61:F69)</f>
        <v>523600</v>
      </c>
      <c r="G60" s="73">
        <f>SUM(G61:G69)</f>
        <v>544100</v>
      </c>
      <c r="H60" s="73">
        <f>SUM(H61:H69)</f>
        <v>522000</v>
      </c>
      <c r="I60" s="73">
        <f>SUM(I61:I69)</f>
        <v>602000</v>
      </c>
    </row>
    <row r="61" customHeight="1" spans="1:9">
      <c r="A61" s="43">
        <v>51</v>
      </c>
      <c r="B61" s="79"/>
      <c r="C61" s="75" t="s">
        <v>1532</v>
      </c>
      <c r="D61" s="76" t="s">
        <v>60</v>
      </c>
      <c r="E61" s="77" t="s">
        <v>1505</v>
      </c>
      <c r="F61" s="68">
        <v>13500</v>
      </c>
      <c r="G61" s="68">
        <v>13500</v>
      </c>
      <c r="H61" s="68">
        <v>13500</v>
      </c>
      <c r="I61" s="68">
        <v>13500</v>
      </c>
    </row>
    <row r="62" customHeight="1" spans="1:9">
      <c r="A62" s="43">
        <v>52</v>
      </c>
      <c r="B62" s="79"/>
      <c r="C62" s="75" t="s">
        <v>1533</v>
      </c>
      <c r="D62" s="76" t="s">
        <v>60</v>
      </c>
      <c r="E62" s="77" t="s">
        <v>1505</v>
      </c>
      <c r="F62" s="68">
        <v>50000</v>
      </c>
      <c r="G62" s="68">
        <v>50000</v>
      </c>
      <c r="H62" s="68">
        <v>50000</v>
      </c>
      <c r="I62" s="68">
        <v>50000</v>
      </c>
    </row>
    <row r="63" customHeight="1" spans="1:9">
      <c r="A63" s="43">
        <v>53</v>
      </c>
      <c r="B63" s="79"/>
      <c r="C63" s="75" t="s">
        <v>1534</v>
      </c>
      <c r="D63" s="76" t="s">
        <v>60</v>
      </c>
      <c r="E63" s="77" t="s">
        <v>1505</v>
      </c>
      <c r="F63" s="68">
        <v>6000</v>
      </c>
      <c r="G63" s="68">
        <v>6000</v>
      </c>
      <c r="H63" s="68">
        <v>6000</v>
      </c>
      <c r="I63" s="68">
        <v>6000</v>
      </c>
    </row>
    <row r="64" customHeight="1" spans="1:9">
      <c r="A64" s="43">
        <v>54</v>
      </c>
      <c r="B64" s="79"/>
      <c r="C64" s="75" t="s">
        <v>1526</v>
      </c>
      <c r="D64" s="76" t="s">
        <v>60</v>
      </c>
      <c r="E64" s="77" t="s">
        <v>1581</v>
      </c>
      <c r="F64" s="68">
        <v>237500</v>
      </c>
      <c r="G64" s="68">
        <v>237500</v>
      </c>
      <c r="H64" s="68">
        <v>237500</v>
      </c>
      <c r="I64" s="68">
        <v>237500</v>
      </c>
    </row>
    <row r="65" customHeight="1" spans="1:9">
      <c r="A65" s="43">
        <v>55</v>
      </c>
      <c r="B65" s="79"/>
      <c r="C65" s="75" t="s">
        <v>1582</v>
      </c>
      <c r="D65" s="76" t="s">
        <v>64</v>
      </c>
      <c r="E65" s="77" t="s">
        <v>1583</v>
      </c>
      <c r="F65" s="68">
        <v>21000</v>
      </c>
      <c r="G65" s="68">
        <v>21000</v>
      </c>
      <c r="H65" s="68">
        <v>21000</v>
      </c>
      <c r="I65" s="68">
        <v>21000</v>
      </c>
    </row>
    <row r="66" customHeight="1" spans="1:9">
      <c r="A66" s="43">
        <v>56</v>
      </c>
      <c r="B66" s="79"/>
      <c r="C66" s="75" t="s">
        <v>1584</v>
      </c>
      <c r="D66" s="76" t="s">
        <v>66</v>
      </c>
      <c r="E66" s="77" t="s">
        <v>1583</v>
      </c>
      <c r="F66" s="68">
        <v>20000</v>
      </c>
      <c r="G66" s="68">
        <v>20000</v>
      </c>
      <c r="H66" s="68">
        <v>20000</v>
      </c>
      <c r="I66" s="68">
        <v>20000</v>
      </c>
    </row>
    <row r="67" ht="39.75" customHeight="1" spans="1:9">
      <c r="A67" s="43">
        <v>57</v>
      </c>
      <c r="B67" s="79"/>
      <c r="C67" s="75" t="s">
        <v>1585</v>
      </c>
      <c r="D67" s="76" t="s">
        <v>68</v>
      </c>
      <c r="E67" s="77" t="s">
        <v>1586</v>
      </c>
      <c r="F67" s="68">
        <v>105600</v>
      </c>
      <c r="G67" s="68">
        <v>126100</v>
      </c>
      <c r="H67" s="68">
        <v>104000</v>
      </c>
      <c r="I67" s="68">
        <v>104000</v>
      </c>
    </row>
    <row r="68" customHeight="1" spans="1:9">
      <c r="A68" s="43">
        <v>58</v>
      </c>
      <c r="B68" s="79"/>
      <c r="C68" s="75" t="s">
        <v>1587</v>
      </c>
      <c r="D68" s="76" t="s">
        <v>70</v>
      </c>
      <c r="E68" s="77" t="s">
        <v>1505</v>
      </c>
      <c r="F68" s="68">
        <v>20000</v>
      </c>
      <c r="G68" s="68">
        <v>20000</v>
      </c>
      <c r="H68" s="68">
        <v>20000</v>
      </c>
      <c r="I68" s="68">
        <v>20000</v>
      </c>
    </row>
    <row r="69" customHeight="1" spans="1:9">
      <c r="A69" s="43">
        <v>59</v>
      </c>
      <c r="B69" s="79"/>
      <c r="C69" s="75" t="s">
        <v>1588</v>
      </c>
      <c r="D69" s="76" t="s">
        <v>72</v>
      </c>
      <c r="E69" s="77" t="s">
        <v>1589</v>
      </c>
      <c r="F69" s="68">
        <v>50000</v>
      </c>
      <c r="G69" s="68">
        <v>50000</v>
      </c>
      <c r="H69" s="68">
        <v>50000</v>
      </c>
      <c r="I69" s="68">
        <v>130000</v>
      </c>
    </row>
    <row r="70" customHeight="1" spans="1:9">
      <c r="A70" s="43"/>
      <c r="B70" s="69" t="s">
        <v>780</v>
      </c>
      <c r="C70" s="70" t="s">
        <v>142</v>
      </c>
      <c r="D70" s="81"/>
      <c r="E70" s="82"/>
      <c r="F70" s="73">
        <f>SUM(F71:F75)</f>
        <v>196500</v>
      </c>
      <c r="G70" s="73">
        <f>SUM(G71:G75)</f>
        <v>227500</v>
      </c>
      <c r="H70" s="73">
        <f>SUM(H71:H75)</f>
        <v>227500</v>
      </c>
      <c r="I70" s="73">
        <f>SUM(I71:I75)</f>
        <v>227500</v>
      </c>
    </row>
    <row r="71" customHeight="1" spans="1:9">
      <c r="A71" s="43">
        <v>60</v>
      </c>
      <c r="B71" s="79"/>
      <c r="C71" s="75" t="s">
        <v>1590</v>
      </c>
      <c r="D71" s="76" t="s">
        <v>141</v>
      </c>
      <c r="E71" s="84" t="s">
        <v>1591</v>
      </c>
      <c r="F71" s="68">
        <v>50000</v>
      </c>
      <c r="G71" s="68">
        <v>50000</v>
      </c>
      <c r="H71" s="68">
        <v>50000</v>
      </c>
      <c r="I71" s="68">
        <v>50000</v>
      </c>
    </row>
    <row r="72" customHeight="1" spans="1:9">
      <c r="A72" s="43">
        <v>61</v>
      </c>
      <c r="B72" s="79"/>
      <c r="C72" s="75" t="s">
        <v>1592</v>
      </c>
      <c r="D72" s="76" t="s">
        <v>141</v>
      </c>
      <c r="E72" s="84"/>
      <c r="F72" s="68"/>
      <c r="G72" s="68">
        <v>31000</v>
      </c>
      <c r="H72" s="68">
        <v>31000</v>
      </c>
      <c r="I72" s="68">
        <v>31000</v>
      </c>
    </row>
    <row r="73" customHeight="1" spans="1:9">
      <c r="A73" s="43">
        <v>62</v>
      </c>
      <c r="B73" s="79"/>
      <c r="C73" s="75" t="s">
        <v>1593</v>
      </c>
      <c r="D73" s="76" t="s">
        <v>141</v>
      </c>
      <c r="E73" s="84" t="s">
        <v>1594</v>
      </c>
      <c r="F73" s="68">
        <v>70000</v>
      </c>
      <c r="G73" s="68">
        <v>70000</v>
      </c>
      <c r="H73" s="68">
        <v>70000</v>
      </c>
      <c r="I73" s="68">
        <v>70000</v>
      </c>
    </row>
    <row r="74" customHeight="1" spans="1:9">
      <c r="A74" s="43">
        <v>63</v>
      </c>
      <c r="B74" s="79"/>
      <c r="C74" s="75" t="s">
        <v>1595</v>
      </c>
      <c r="D74" s="76" t="s">
        <v>141</v>
      </c>
      <c r="E74" s="77" t="s">
        <v>1595</v>
      </c>
      <c r="F74" s="68">
        <v>10000</v>
      </c>
      <c r="G74" s="68">
        <v>10000</v>
      </c>
      <c r="H74" s="68">
        <v>10000</v>
      </c>
      <c r="I74" s="68">
        <v>10000</v>
      </c>
    </row>
    <row r="75" customHeight="1" spans="1:9">
      <c r="A75" s="43">
        <v>64</v>
      </c>
      <c r="B75" s="79"/>
      <c r="C75" s="75" t="s">
        <v>1526</v>
      </c>
      <c r="D75" s="76" t="s">
        <v>141</v>
      </c>
      <c r="E75" s="84" t="s">
        <v>1596</v>
      </c>
      <c r="F75" s="68">
        <v>66500</v>
      </c>
      <c r="G75" s="68">
        <v>66500</v>
      </c>
      <c r="H75" s="68">
        <v>66500</v>
      </c>
      <c r="I75" s="68">
        <v>66500</v>
      </c>
    </row>
    <row r="76" customHeight="1" spans="1:9">
      <c r="A76" s="43"/>
      <c r="B76" s="69" t="s">
        <v>784</v>
      </c>
      <c r="C76" s="70" t="s">
        <v>182</v>
      </c>
      <c r="D76" s="81"/>
      <c r="E76" s="85"/>
      <c r="F76" s="73">
        <f>SUM(F77:F93)</f>
        <v>2326500</v>
      </c>
      <c r="G76" s="73">
        <f>SUM(G77:G93)</f>
        <v>5544500</v>
      </c>
      <c r="H76" s="73">
        <f>SUM(H77:H93)</f>
        <v>5544500</v>
      </c>
      <c r="I76" s="73">
        <f>SUM(I77:I93)</f>
        <v>5544500</v>
      </c>
    </row>
    <row r="77" customHeight="1" spans="1:9">
      <c r="A77" s="43">
        <v>65</v>
      </c>
      <c r="B77" s="79"/>
      <c r="C77" s="75" t="s">
        <v>1526</v>
      </c>
      <c r="D77" s="76" t="s">
        <v>181</v>
      </c>
      <c r="E77" s="84" t="s">
        <v>1597</v>
      </c>
      <c r="F77" s="68">
        <v>66500</v>
      </c>
      <c r="G77" s="68">
        <v>66500</v>
      </c>
      <c r="H77" s="68">
        <v>66500</v>
      </c>
      <c r="I77" s="68">
        <v>66500</v>
      </c>
    </row>
    <row r="78" customHeight="1" spans="1:9">
      <c r="A78" s="43">
        <v>66</v>
      </c>
      <c r="B78" s="79"/>
      <c r="C78" s="75" t="s">
        <v>1598</v>
      </c>
      <c r="D78" s="76" t="s">
        <v>183</v>
      </c>
      <c r="E78" s="77" t="s">
        <v>1598</v>
      </c>
      <c r="F78" s="68"/>
      <c r="G78" s="68">
        <v>100000</v>
      </c>
      <c r="H78" s="68">
        <v>100000</v>
      </c>
      <c r="I78" s="68">
        <v>100000</v>
      </c>
    </row>
    <row r="79" customHeight="1" spans="1:9">
      <c r="A79" s="43">
        <v>67</v>
      </c>
      <c r="B79" s="79"/>
      <c r="C79" s="75" t="s">
        <v>1599</v>
      </c>
      <c r="D79" s="76" t="s">
        <v>183</v>
      </c>
      <c r="E79" s="77" t="s">
        <v>1505</v>
      </c>
      <c r="F79" s="68">
        <v>128000</v>
      </c>
      <c r="G79" s="68">
        <v>128000</v>
      </c>
      <c r="H79" s="68">
        <v>128000</v>
      </c>
      <c r="I79" s="68">
        <v>128000</v>
      </c>
    </row>
    <row r="80" customHeight="1" spans="1:9">
      <c r="A80" s="43">
        <v>68</v>
      </c>
      <c r="B80" s="79"/>
      <c r="C80" s="75" t="s">
        <v>1600</v>
      </c>
      <c r="D80" s="76" t="s">
        <v>183</v>
      </c>
      <c r="E80" s="84" t="s">
        <v>1601</v>
      </c>
      <c r="F80" s="68">
        <v>300000</v>
      </c>
      <c r="G80" s="68">
        <v>300000</v>
      </c>
      <c r="H80" s="68">
        <v>300000</v>
      </c>
      <c r="I80" s="68">
        <v>300000</v>
      </c>
    </row>
    <row r="81" customHeight="1" spans="1:9">
      <c r="A81" s="43">
        <v>69</v>
      </c>
      <c r="B81" s="79"/>
      <c r="C81" s="75" t="s">
        <v>1602</v>
      </c>
      <c r="D81" s="76" t="s">
        <v>183</v>
      </c>
      <c r="E81" s="77" t="s">
        <v>1505</v>
      </c>
      <c r="F81" s="68">
        <v>40000</v>
      </c>
      <c r="G81" s="68">
        <v>40000</v>
      </c>
      <c r="H81" s="68">
        <v>40000</v>
      </c>
      <c r="I81" s="68">
        <v>40000</v>
      </c>
    </row>
    <row r="82" customHeight="1" spans="1:9">
      <c r="A82" s="43">
        <v>70</v>
      </c>
      <c r="B82" s="79"/>
      <c r="C82" s="75" t="s">
        <v>1603</v>
      </c>
      <c r="D82" s="76" t="s">
        <v>183</v>
      </c>
      <c r="E82" s="77" t="s">
        <v>1505</v>
      </c>
      <c r="F82" s="68">
        <v>80000</v>
      </c>
      <c r="G82" s="68">
        <v>80000</v>
      </c>
      <c r="H82" s="68">
        <v>80000</v>
      </c>
      <c r="I82" s="68">
        <v>80000</v>
      </c>
    </row>
    <row r="83" customHeight="1" spans="1:9">
      <c r="A83" s="43">
        <v>71</v>
      </c>
      <c r="B83" s="79"/>
      <c r="C83" s="75" t="s">
        <v>1604</v>
      </c>
      <c r="D83" s="76" t="s">
        <v>183</v>
      </c>
      <c r="E83" s="84" t="s">
        <v>1605</v>
      </c>
      <c r="F83" s="68">
        <v>750000</v>
      </c>
      <c r="G83" s="68">
        <v>750000</v>
      </c>
      <c r="H83" s="68">
        <v>750000</v>
      </c>
      <c r="I83" s="68">
        <v>750000</v>
      </c>
    </row>
    <row r="84" customHeight="1" spans="1:9">
      <c r="A84" s="43">
        <v>72</v>
      </c>
      <c r="B84" s="79"/>
      <c r="C84" s="75" t="s">
        <v>1606</v>
      </c>
      <c r="D84" s="76">
        <v>2130705</v>
      </c>
      <c r="E84" s="84" t="s">
        <v>1607</v>
      </c>
      <c r="F84" s="68"/>
      <c r="G84" s="68">
        <v>100000</v>
      </c>
      <c r="H84" s="68">
        <v>100000</v>
      </c>
      <c r="I84" s="68">
        <v>100000</v>
      </c>
    </row>
    <row r="85" customHeight="1" spans="1:9">
      <c r="A85" s="43">
        <v>73</v>
      </c>
      <c r="B85" s="79"/>
      <c r="C85" s="75" t="s">
        <v>1608</v>
      </c>
      <c r="D85" s="76">
        <v>2130705</v>
      </c>
      <c r="E85" s="84" t="s">
        <v>1607</v>
      </c>
      <c r="F85" s="68"/>
      <c r="G85" s="68">
        <v>400000</v>
      </c>
      <c r="H85" s="68">
        <v>400000</v>
      </c>
      <c r="I85" s="68">
        <v>400000</v>
      </c>
    </row>
    <row r="86" customHeight="1" spans="1:9">
      <c r="A86" s="43">
        <v>74</v>
      </c>
      <c r="B86" s="79"/>
      <c r="C86" s="75" t="s">
        <v>1609</v>
      </c>
      <c r="D86" s="76">
        <v>2130705</v>
      </c>
      <c r="E86" s="84" t="s">
        <v>1607</v>
      </c>
      <c r="F86" s="68"/>
      <c r="G86" s="68">
        <v>2618000</v>
      </c>
      <c r="H86" s="68">
        <v>2618000</v>
      </c>
      <c r="I86" s="68">
        <v>2618000</v>
      </c>
    </row>
    <row r="87" customHeight="1" spans="1:9">
      <c r="A87" s="43">
        <v>75</v>
      </c>
      <c r="B87" s="79"/>
      <c r="C87" s="75" t="s">
        <v>1610</v>
      </c>
      <c r="D87" s="76" t="s">
        <v>183</v>
      </c>
      <c r="E87" s="77" t="s">
        <v>1505</v>
      </c>
      <c r="F87" s="68">
        <v>30000</v>
      </c>
      <c r="G87" s="68">
        <v>30000</v>
      </c>
      <c r="H87" s="68">
        <v>30000</v>
      </c>
      <c r="I87" s="68">
        <v>30000</v>
      </c>
    </row>
    <row r="88" customHeight="1" spans="1:9">
      <c r="A88" s="43">
        <v>76</v>
      </c>
      <c r="B88" s="79"/>
      <c r="C88" s="75" t="s">
        <v>1611</v>
      </c>
      <c r="D88" s="76" t="s">
        <v>183</v>
      </c>
      <c r="E88" s="77" t="s">
        <v>1505</v>
      </c>
      <c r="F88" s="68">
        <v>476000</v>
      </c>
      <c r="G88" s="68">
        <v>476000</v>
      </c>
      <c r="H88" s="68">
        <v>476000</v>
      </c>
      <c r="I88" s="68">
        <v>476000</v>
      </c>
    </row>
    <row r="89" customHeight="1" spans="1:9">
      <c r="A89" s="43">
        <v>77</v>
      </c>
      <c r="B89" s="79"/>
      <c r="C89" s="75" t="s">
        <v>1612</v>
      </c>
      <c r="D89" s="76" t="s">
        <v>183</v>
      </c>
      <c r="E89" s="77" t="s">
        <v>1505</v>
      </c>
      <c r="F89" s="68">
        <v>20000</v>
      </c>
      <c r="G89" s="68">
        <v>20000</v>
      </c>
      <c r="H89" s="68">
        <v>20000</v>
      </c>
      <c r="I89" s="68">
        <v>20000</v>
      </c>
    </row>
    <row r="90" customHeight="1" spans="1:9">
      <c r="A90" s="43">
        <v>78</v>
      </c>
      <c r="B90" s="79"/>
      <c r="C90" s="75" t="s">
        <v>1613</v>
      </c>
      <c r="D90" s="76" t="s">
        <v>183</v>
      </c>
      <c r="E90" s="77" t="s">
        <v>1505</v>
      </c>
      <c r="F90" s="68">
        <v>100000</v>
      </c>
      <c r="G90" s="68">
        <v>100000</v>
      </c>
      <c r="H90" s="68">
        <v>100000</v>
      </c>
      <c r="I90" s="68">
        <v>100000</v>
      </c>
    </row>
    <row r="91" customHeight="1" spans="1:9">
      <c r="A91" s="43">
        <v>79</v>
      </c>
      <c r="B91" s="79"/>
      <c r="C91" s="75" t="s">
        <v>1614</v>
      </c>
      <c r="D91" s="76" t="s">
        <v>183</v>
      </c>
      <c r="E91" s="77" t="s">
        <v>1505</v>
      </c>
      <c r="F91" s="68">
        <v>20000</v>
      </c>
      <c r="G91" s="68">
        <v>20000</v>
      </c>
      <c r="H91" s="68">
        <v>20000</v>
      </c>
      <c r="I91" s="68">
        <v>20000</v>
      </c>
    </row>
    <row r="92" customHeight="1" spans="1:9">
      <c r="A92" s="43">
        <v>80</v>
      </c>
      <c r="B92" s="79"/>
      <c r="C92" s="75" t="s">
        <v>1615</v>
      </c>
      <c r="D92" s="76" t="s">
        <v>183</v>
      </c>
      <c r="E92" s="84" t="s">
        <v>1616</v>
      </c>
      <c r="F92" s="68">
        <v>250000</v>
      </c>
      <c r="G92" s="68">
        <v>250000</v>
      </c>
      <c r="H92" s="68">
        <v>250000</v>
      </c>
      <c r="I92" s="68">
        <v>250000</v>
      </c>
    </row>
    <row r="93" customHeight="1" spans="1:9">
      <c r="A93" s="43">
        <v>81</v>
      </c>
      <c r="B93" s="79"/>
      <c r="C93" s="75" t="s">
        <v>1617</v>
      </c>
      <c r="D93" s="76" t="s">
        <v>183</v>
      </c>
      <c r="E93" s="77" t="s">
        <v>1505</v>
      </c>
      <c r="F93" s="68">
        <v>66000</v>
      </c>
      <c r="G93" s="68">
        <v>66000</v>
      </c>
      <c r="H93" s="68">
        <v>66000</v>
      </c>
      <c r="I93" s="86">
        <v>66000</v>
      </c>
    </row>
    <row r="94" customHeight="1" spans="1:9">
      <c r="A94" s="43"/>
      <c r="B94" s="69" t="s">
        <v>787</v>
      </c>
      <c r="C94" s="70" t="s">
        <v>788</v>
      </c>
      <c r="D94" s="81"/>
      <c r="E94" s="85"/>
      <c r="F94" s="73">
        <f>SUM(F95:F101)</f>
        <v>599000</v>
      </c>
      <c r="G94" s="73">
        <f>SUM(G95:G101)</f>
        <v>599000</v>
      </c>
      <c r="H94" s="73">
        <f>SUM(H95:H101)</f>
        <v>599000</v>
      </c>
      <c r="I94" s="73">
        <f>SUM(I95:I101)</f>
        <v>599000</v>
      </c>
    </row>
    <row r="95" customHeight="1" spans="1:9">
      <c r="A95" s="43">
        <v>82</v>
      </c>
      <c r="B95" s="79"/>
      <c r="C95" s="75" t="s">
        <v>1618</v>
      </c>
      <c r="D95" s="76" t="s">
        <v>231</v>
      </c>
      <c r="E95" s="77" t="s">
        <v>1619</v>
      </c>
      <c r="F95" s="68">
        <v>20000</v>
      </c>
      <c r="G95" s="68">
        <v>20000</v>
      </c>
      <c r="H95" s="68">
        <v>20000</v>
      </c>
      <c r="I95" s="68">
        <v>20000</v>
      </c>
    </row>
    <row r="96" customHeight="1" spans="1:9">
      <c r="A96" s="43">
        <v>83</v>
      </c>
      <c r="B96" s="79"/>
      <c r="C96" s="75" t="s">
        <v>1620</v>
      </c>
      <c r="D96" s="76" t="s">
        <v>231</v>
      </c>
      <c r="E96" s="77" t="s">
        <v>1621</v>
      </c>
      <c r="F96" s="68">
        <v>190000</v>
      </c>
      <c r="G96" s="68">
        <v>190000</v>
      </c>
      <c r="H96" s="68">
        <v>190000</v>
      </c>
      <c r="I96" s="68">
        <v>190000</v>
      </c>
    </row>
    <row r="97" customHeight="1" spans="1:9">
      <c r="A97" s="43">
        <v>84</v>
      </c>
      <c r="B97" s="79"/>
      <c r="C97" s="75" t="s">
        <v>1622</v>
      </c>
      <c r="D97" s="76" t="s">
        <v>231</v>
      </c>
      <c r="E97" s="77" t="s">
        <v>1623</v>
      </c>
      <c r="F97" s="68">
        <v>50000</v>
      </c>
      <c r="G97" s="68">
        <v>50000</v>
      </c>
      <c r="H97" s="68">
        <v>50000</v>
      </c>
      <c r="I97" s="68">
        <v>50000</v>
      </c>
    </row>
    <row r="98" customHeight="1" spans="1:9">
      <c r="A98" s="43">
        <v>85</v>
      </c>
      <c r="B98" s="79"/>
      <c r="C98" s="75" t="s">
        <v>1526</v>
      </c>
      <c r="D98" s="76" t="s">
        <v>231</v>
      </c>
      <c r="E98" s="77" t="s">
        <v>1526</v>
      </c>
      <c r="F98" s="68">
        <v>66500</v>
      </c>
      <c r="G98" s="68">
        <v>66500</v>
      </c>
      <c r="H98" s="68">
        <v>66500</v>
      </c>
      <c r="I98" s="68">
        <v>66500</v>
      </c>
    </row>
    <row r="99" customHeight="1" spans="1:9">
      <c r="A99" s="43">
        <v>86</v>
      </c>
      <c r="B99" s="79"/>
      <c r="C99" s="75" t="s">
        <v>1624</v>
      </c>
      <c r="D99" s="76" t="s">
        <v>231</v>
      </c>
      <c r="E99" s="77" t="s">
        <v>1624</v>
      </c>
      <c r="F99" s="68">
        <v>20000</v>
      </c>
      <c r="G99" s="68">
        <v>20000</v>
      </c>
      <c r="H99" s="68">
        <v>20000</v>
      </c>
      <c r="I99" s="68">
        <v>20000</v>
      </c>
    </row>
    <row r="100" customHeight="1" spans="1:9">
      <c r="A100" s="43">
        <v>87</v>
      </c>
      <c r="B100" s="79"/>
      <c r="C100" s="75" t="s">
        <v>1625</v>
      </c>
      <c r="D100" s="76" t="s">
        <v>231</v>
      </c>
      <c r="E100" s="77" t="s">
        <v>1626</v>
      </c>
      <c r="F100" s="68">
        <v>202500</v>
      </c>
      <c r="G100" s="68">
        <v>202500</v>
      </c>
      <c r="H100" s="68">
        <v>202500</v>
      </c>
      <c r="I100" s="68">
        <v>202500</v>
      </c>
    </row>
    <row r="101" customHeight="1" spans="1:9">
      <c r="A101" s="43">
        <v>88</v>
      </c>
      <c r="B101" s="79"/>
      <c r="C101" s="75" t="s">
        <v>1627</v>
      </c>
      <c r="D101" s="76" t="s">
        <v>231</v>
      </c>
      <c r="E101" s="77" t="s">
        <v>1628</v>
      </c>
      <c r="F101" s="68">
        <v>50000</v>
      </c>
      <c r="G101" s="68">
        <v>50000</v>
      </c>
      <c r="H101" s="68">
        <v>50000</v>
      </c>
      <c r="I101" s="68">
        <v>50000</v>
      </c>
    </row>
    <row r="102" customHeight="1" spans="1:9">
      <c r="A102" s="43"/>
      <c r="B102" s="69" t="s">
        <v>791</v>
      </c>
      <c r="C102" s="70" t="s">
        <v>170</v>
      </c>
      <c r="D102" s="81"/>
      <c r="E102" s="85"/>
      <c r="F102" s="73">
        <f>SUM(F103:F110)</f>
        <v>143858</v>
      </c>
      <c r="G102" s="73">
        <f>SUM(G103:G110)</f>
        <v>256858</v>
      </c>
      <c r="H102" s="73">
        <f>SUM(H103:H110)</f>
        <v>243858</v>
      </c>
      <c r="I102" s="73">
        <f>SUM(I103:I110)</f>
        <v>243858</v>
      </c>
    </row>
    <row r="103" customHeight="1" spans="1:9">
      <c r="A103" s="43">
        <v>89</v>
      </c>
      <c r="B103" s="79"/>
      <c r="C103" s="75" t="s">
        <v>1629</v>
      </c>
      <c r="D103" s="76" t="s">
        <v>169</v>
      </c>
      <c r="E103" s="84" t="s">
        <v>1630</v>
      </c>
      <c r="F103" s="68">
        <v>96378</v>
      </c>
      <c r="G103" s="68">
        <v>96378</v>
      </c>
      <c r="H103" s="68">
        <v>96378</v>
      </c>
      <c r="I103" s="68">
        <v>96378</v>
      </c>
    </row>
    <row r="104" customHeight="1" spans="1:9">
      <c r="A104" s="43">
        <v>90</v>
      </c>
      <c r="B104" s="79"/>
      <c r="C104" s="75" t="s">
        <v>1631</v>
      </c>
      <c r="D104" s="76" t="s">
        <v>169</v>
      </c>
      <c r="E104" s="84" t="s">
        <v>1630</v>
      </c>
      <c r="F104" s="68">
        <v>14280</v>
      </c>
      <c r="G104" s="68">
        <v>14280</v>
      </c>
      <c r="H104" s="68">
        <v>14280</v>
      </c>
      <c r="I104" s="68">
        <v>14280</v>
      </c>
    </row>
    <row r="105" customHeight="1" spans="1:9">
      <c r="A105" s="43">
        <v>91</v>
      </c>
      <c r="B105" s="79"/>
      <c r="C105" s="75" t="s">
        <v>1632</v>
      </c>
      <c r="D105" s="76" t="s">
        <v>169</v>
      </c>
      <c r="E105" s="77" t="s">
        <v>1505</v>
      </c>
      <c r="F105" s="68">
        <v>8000</v>
      </c>
      <c r="G105" s="68">
        <v>8000</v>
      </c>
      <c r="H105" s="68">
        <v>8000</v>
      </c>
      <c r="I105" s="68">
        <v>8000</v>
      </c>
    </row>
    <row r="106" customHeight="1" spans="1:9">
      <c r="A106" s="43">
        <v>92</v>
      </c>
      <c r="B106" s="79"/>
      <c r="C106" s="75" t="s">
        <v>1633</v>
      </c>
      <c r="D106" s="76" t="s">
        <v>169</v>
      </c>
      <c r="E106" s="77" t="s">
        <v>1505</v>
      </c>
      <c r="F106" s="68">
        <v>6000</v>
      </c>
      <c r="G106" s="68">
        <v>6000</v>
      </c>
      <c r="H106" s="68">
        <v>6000</v>
      </c>
      <c r="I106" s="68">
        <v>6000</v>
      </c>
    </row>
    <row r="107" customHeight="1" spans="1:9">
      <c r="A107" s="43">
        <v>93</v>
      </c>
      <c r="B107" s="79"/>
      <c r="C107" s="75" t="s">
        <v>1634</v>
      </c>
      <c r="D107" s="76" t="s">
        <v>169</v>
      </c>
      <c r="E107" s="77" t="s">
        <v>1505</v>
      </c>
      <c r="F107" s="68"/>
      <c r="G107" s="68">
        <v>13000</v>
      </c>
      <c r="H107" s="78" t="s">
        <v>1507</v>
      </c>
      <c r="I107" s="78" t="s">
        <v>1507</v>
      </c>
    </row>
    <row r="108" customHeight="1" spans="1:9">
      <c r="A108" s="43">
        <v>94</v>
      </c>
      <c r="B108" s="83"/>
      <c r="C108" s="75" t="s">
        <v>1635</v>
      </c>
      <c r="D108" s="76">
        <v>2012901</v>
      </c>
      <c r="E108" s="77" t="s">
        <v>1571</v>
      </c>
      <c r="F108" s="68"/>
      <c r="G108" s="68">
        <v>37000</v>
      </c>
      <c r="H108" s="68">
        <v>37000</v>
      </c>
      <c r="I108" s="68">
        <v>37000</v>
      </c>
    </row>
    <row r="109" customHeight="1" spans="1:9">
      <c r="A109" s="43">
        <v>95</v>
      </c>
      <c r="B109" s="79"/>
      <c r="C109" s="75" t="s">
        <v>1636</v>
      </c>
      <c r="D109" s="76" t="s">
        <v>169</v>
      </c>
      <c r="E109" s="84" t="s">
        <v>1571</v>
      </c>
      <c r="F109" s="68"/>
      <c r="G109" s="68">
        <v>63000</v>
      </c>
      <c r="H109" s="68">
        <v>63000</v>
      </c>
      <c r="I109" s="68">
        <v>63000</v>
      </c>
    </row>
    <row r="110" customHeight="1" spans="1:9">
      <c r="A110" s="43">
        <v>96</v>
      </c>
      <c r="B110" s="79"/>
      <c r="C110" s="75" t="s">
        <v>1637</v>
      </c>
      <c r="D110" s="76" t="s">
        <v>169</v>
      </c>
      <c r="E110" s="77" t="s">
        <v>1505</v>
      </c>
      <c r="F110" s="68">
        <v>19200</v>
      </c>
      <c r="G110" s="68">
        <v>19200</v>
      </c>
      <c r="H110" s="68">
        <v>19200</v>
      </c>
      <c r="I110" s="68">
        <v>19200</v>
      </c>
    </row>
    <row r="111" customHeight="1" spans="1:9">
      <c r="A111" s="43"/>
      <c r="B111" s="69" t="s">
        <v>794</v>
      </c>
      <c r="C111" s="70" t="s">
        <v>171</v>
      </c>
      <c r="D111" s="81"/>
      <c r="E111" s="85"/>
      <c r="F111" s="73">
        <f>SUM(F112:F116)</f>
        <v>238200</v>
      </c>
      <c r="G111" s="73">
        <f>SUM(G112:G116)</f>
        <v>338200</v>
      </c>
      <c r="H111" s="73">
        <f>SUM(H112:H116)</f>
        <v>104200</v>
      </c>
      <c r="I111" s="73">
        <f>SUM(I112:I116)</f>
        <v>104200</v>
      </c>
    </row>
    <row r="112" customHeight="1" spans="1:9">
      <c r="A112" s="43">
        <v>97</v>
      </c>
      <c r="B112" s="79"/>
      <c r="C112" s="75" t="s">
        <v>1638</v>
      </c>
      <c r="D112" s="76" t="s">
        <v>169</v>
      </c>
      <c r="E112" s="84" t="s">
        <v>1639</v>
      </c>
      <c r="F112" s="68">
        <v>34200</v>
      </c>
      <c r="G112" s="68">
        <v>34200</v>
      </c>
      <c r="H112" s="68">
        <v>34200</v>
      </c>
      <c r="I112" s="68">
        <v>34200</v>
      </c>
    </row>
    <row r="113" customHeight="1" spans="1:9">
      <c r="A113" s="43">
        <v>98</v>
      </c>
      <c r="B113" s="79"/>
      <c r="C113" s="75" t="s">
        <v>1640</v>
      </c>
      <c r="D113" s="76" t="s">
        <v>169</v>
      </c>
      <c r="E113" s="84"/>
      <c r="F113" s="68">
        <v>134000</v>
      </c>
      <c r="G113" s="68">
        <v>134000</v>
      </c>
      <c r="H113" s="78" t="s">
        <v>1507</v>
      </c>
      <c r="I113" s="78" t="s">
        <v>1507</v>
      </c>
    </row>
    <row r="114" customHeight="1" spans="1:9">
      <c r="A114" s="43">
        <v>99</v>
      </c>
      <c r="B114" s="79"/>
      <c r="C114" s="75" t="s">
        <v>1641</v>
      </c>
      <c r="D114" s="76" t="s">
        <v>169</v>
      </c>
      <c r="E114" s="77" t="s">
        <v>1642</v>
      </c>
      <c r="F114" s="68">
        <v>10000</v>
      </c>
      <c r="G114" s="68">
        <v>10000</v>
      </c>
      <c r="H114" s="68">
        <v>10000</v>
      </c>
      <c r="I114" s="68">
        <v>10000</v>
      </c>
    </row>
    <row r="115" customHeight="1" spans="1:9">
      <c r="A115" s="43">
        <v>100</v>
      </c>
      <c r="B115" s="79"/>
      <c r="C115" s="75" t="s">
        <v>1643</v>
      </c>
      <c r="D115" s="76" t="s">
        <v>169</v>
      </c>
      <c r="E115" s="84" t="s">
        <v>1644</v>
      </c>
      <c r="F115" s="68">
        <v>60000</v>
      </c>
      <c r="G115" s="68">
        <v>60000</v>
      </c>
      <c r="H115" s="68">
        <v>60000</v>
      </c>
      <c r="I115" s="68">
        <v>60000</v>
      </c>
    </row>
    <row r="116" customHeight="1" spans="1:9">
      <c r="A116" s="43">
        <v>101</v>
      </c>
      <c r="B116" s="79"/>
      <c r="C116" s="75" t="s">
        <v>1645</v>
      </c>
      <c r="D116" s="76" t="s">
        <v>169</v>
      </c>
      <c r="E116" s="84" t="s">
        <v>1646</v>
      </c>
      <c r="F116" s="68"/>
      <c r="G116" s="68">
        <v>100000</v>
      </c>
      <c r="H116" s="78" t="s">
        <v>1507</v>
      </c>
      <c r="I116" s="78" t="s">
        <v>1507</v>
      </c>
    </row>
    <row r="117" customHeight="1" spans="1:9">
      <c r="A117" s="43"/>
      <c r="B117" s="69" t="s">
        <v>797</v>
      </c>
      <c r="C117" s="70" t="s">
        <v>146</v>
      </c>
      <c r="D117" s="81"/>
      <c r="E117" s="85"/>
      <c r="F117" s="73">
        <f>SUM(F118:F119)</f>
        <v>150000</v>
      </c>
      <c r="G117" s="73">
        <f>SUM(G118:G119)</f>
        <v>150000</v>
      </c>
      <c r="H117" s="73">
        <f>SUM(H118:H119)</f>
        <v>150000</v>
      </c>
      <c r="I117" s="73">
        <f>SUM(I118:I119)</f>
        <v>150000</v>
      </c>
    </row>
    <row r="118" customHeight="1" spans="1:9">
      <c r="A118" s="43">
        <v>102</v>
      </c>
      <c r="B118" s="79"/>
      <c r="C118" s="75" t="s">
        <v>1647</v>
      </c>
      <c r="D118" s="76" t="s">
        <v>145</v>
      </c>
      <c r="E118" s="77" t="s">
        <v>1505</v>
      </c>
      <c r="F118" s="68">
        <v>100000</v>
      </c>
      <c r="G118" s="68">
        <v>100000</v>
      </c>
      <c r="H118" s="68">
        <v>100000</v>
      </c>
      <c r="I118" s="68">
        <v>100000</v>
      </c>
    </row>
    <row r="119" customHeight="1" spans="1:9">
      <c r="A119" s="43">
        <v>103</v>
      </c>
      <c r="B119" s="79"/>
      <c r="C119" s="75" t="s">
        <v>1648</v>
      </c>
      <c r="D119" s="76" t="s">
        <v>145</v>
      </c>
      <c r="E119" s="77" t="s">
        <v>1505</v>
      </c>
      <c r="F119" s="68">
        <v>50000</v>
      </c>
      <c r="G119" s="68">
        <v>50000</v>
      </c>
      <c r="H119" s="68">
        <v>50000</v>
      </c>
      <c r="I119" s="68">
        <v>50000</v>
      </c>
    </row>
    <row r="120" customHeight="1" spans="1:9">
      <c r="A120" s="43"/>
      <c r="B120" s="69" t="s">
        <v>800</v>
      </c>
      <c r="C120" s="70" t="s">
        <v>126</v>
      </c>
      <c r="D120" s="81"/>
      <c r="E120" s="85"/>
      <c r="F120" s="73">
        <f>SUM(F121:F122)</f>
        <v>250000</v>
      </c>
      <c r="G120" s="73">
        <f>SUM(G121:G122)</f>
        <v>250000</v>
      </c>
      <c r="H120" s="73">
        <f>SUM(H121:H122)</f>
        <v>250000</v>
      </c>
      <c r="I120" s="73">
        <f>SUM(I121:I122)</f>
        <v>250000</v>
      </c>
    </row>
    <row r="121" customHeight="1" spans="1:9">
      <c r="A121" s="43">
        <v>104</v>
      </c>
      <c r="B121" s="79"/>
      <c r="C121" s="75" t="s">
        <v>1649</v>
      </c>
      <c r="D121" s="76" t="s">
        <v>127</v>
      </c>
      <c r="E121" s="77" t="s">
        <v>1650</v>
      </c>
      <c r="F121" s="68">
        <v>200000</v>
      </c>
      <c r="G121" s="68">
        <v>200000</v>
      </c>
      <c r="H121" s="68">
        <v>200000</v>
      </c>
      <c r="I121" s="68">
        <v>200000</v>
      </c>
    </row>
    <row r="122" customHeight="1" spans="1:9">
      <c r="A122" s="43">
        <v>105</v>
      </c>
      <c r="B122" s="79"/>
      <c r="C122" s="75" t="s">
        <v>1651</v>
      </c>
      <c r="D122" s="76" t="s">
        <v>127</v>
      </c>
      <c r="E122" s="77" t="s">
        <v>1505</v>
      </c>
      <c r="F122" s="68">
        <v>50000</v>
      </c>
      <c r="G122" s="68">
        <v>50000</v>
      </c>
      <c r="H122" s="68">
        <v>50000</v>
      </c>
      <c r="I122" s="68">
        <v>50000</v>
      </c>
    </row>
    <row r="123" customHeight="1" spans="1:9">
      <c r="A123" s="43"/>
      <c r="B123" s="69" t="s">
        <v>803</v>
      </c>
      <c r="C123" s="70" t="s">
        <v>111</v>
      </c>
      <c r="D123" s="81"/>
      <c r="E123" s="85"/>
      <c r="F123" s="73">
        <f>SUM(F124:F129)</f>
        <v>860000</v>
      </c>
      <c r="G123" s="73">
        <f>SUM(G124:G129)</f>
        <v>860000</v>
      </c>
      <c r="H123" s="73">
        <f>SUM(H124:H129)</f>
        <v>860000</v>
      </c>
      <c r="I123" s="73">
        <f>SUM(I124:I129)</f>
        <v>860000</v>
      </c>
    </row>
    <row r="124" customHeight="1" spans="1:9">
      <c r="A124" s="43">
        <v>106</v>
      </c>
      <c r="B124" s="79"/>
      <c r="C124" s="75" t="s">
        <v>1652</v>
      </c>
      <c r="D124" s="76" t="s">
        <v>110</v>
      </c>
      <c r="E124" s="77" t="s">
        <v>1505</v>
      </c>
      <c r="F124" s="68">
        <v>100000</v>
      </c>
      <c r="G124" s="68">
        <v>100000</v>
      </c>
      <c r="H124" s="68">
        <v>100000</v>
      </c>
      <c r="I124" s="68">
        <v>100000</v>
      </c>
    </row>
    <row r="125" customHeight="1" spans="1:9">
      <c r="A125" s="43">
        <v>107</v>
      </c>
      <c r="B125" s="79"/>
      <c r="C125" s="75" t="s">
        <v>1653</v>
      </c>
      <c r="D125" s="76" t="s">
        <v>110</v>
      </c>
      <c r="E125" s="77" t="s">
        <v>1505</v>
      </c>
      <c r="F125" s="68">
        <v>70000</v>
      </c>
      <c r="G125" s="68">
        <v>70000</v>
      </c>
      <c r="H125" s="68">
        <v>70000</v>
      </c>
      <c r="I125" s="68">
        <v>70000</v>
      </c>
    </row>
    <row r="126" customHeight="1" spans="1:9">
      <c r="A126" s="43">
        <v>108</v>
      </c>
      <c r="B126" s="79"/>
      <c r="C126" s="75" t="s">
        <v>1654</v>
      </c>
      <c r="D126" s="76" t="s">
        <v>110</v>
      </c>
      <c r="E126" s="77" t="s">
        <v>1505</v>
      </c>
      <c r="F126" s="68">
        <v>30000</v>
      </c>
      <c r="G126" s="68">
        <v>30000</v>
      </c>
      <c r="H126" s="68">
        <v>30000</v>
      </c>
      <c r="I126" s="68">
        <v>30000</v>
      </c>
    </row>
    <row r="127" customHeight="1" spans="1:9">
      <c r="A127" s="43">
        <v>109</v>
      </c>
      <c r="B127" s="79"/>
      <c r="C127" s="75" t="s">
        <v>1655</v>
      </c>
      <c r="D127" s="76" t="s">
        <v>112</v>
      </c>
      <c r="E127" s="77" t="s">
        <v>1505</v>
      </c>
      <c r="F127" s="68">
        <v>10000</v>
      </c>
      <c r="G127" s="68">
        <v>10000</v>
      </c>
      <c r="H127" s="68">
        <v>10000</v>
      </c>
      <c r="I127" s="68">
        <v>10000</v>
      </c>
    </row>
    <row r="128" customHeight="1" spans="1:9">
      <c r="A128" s="43">
        <v>110</v>
      </c>
      <c r="B128" s="79"/>
      <c r="C128" s="75" t="s">
        <v>1656</v>
      </c>
      <c r="D128" s="76" t="s">
        <v>114</v>
      </c>
      <c r="E128" s="77" t="s">
        <v>1505</v>
      </c>
      <c r="F128" s="68">
        <v>150000</v>
      </c>
      <c r="G128" s="68">
        <v>150000</v>
      </c>
      <c r="H128" s="68">
        <v>150000</v>
      </c>
      <c r="I128" s="68">
        <v>150000</v>
      </c>
    </row>
    <row r="129" customHeight="1" spans="1:9">
      <c r="A129" s="43">
        <v>111</v>
      </c>
      <c r="B129" s="79"/>
      <c r="C129" s="75" t="s">
        <v>1657</v>
      </c>
      <c r="D129" s="76" t="s">
        <v>114</v>
      </c>
      <c r="E129" s="77" t="s">
        <v>1505</v>
      </c>
      <c r="F129" s="68">
        <v>500000</v>
      </c>
      <c r="G129" s="68">
        <v>500000</v>
      </c>
      <c r="H129" s="68">
        <v>500000</v>
      </c>
      <c r="I129" s="68">
        <v>500000</v>
      </c>
    </row>
    <row r="130" customHeight="1" spans="1:9">
      <c r="A130" s="43"/>
      <c r="B130" s="69" t="s">
        <v>1503</v>
      </c>
      <c r="C130" s="70" t="s">
        <v>53</v>
      </c>
      <c r="D130" s="81"/>
      <c r="E130" s="85"/>
      <c r="F130" s="73">
        <f>SUM(F131:F155)</f>
        <v>87955000</v>
      </c>
      <c r="G130" s="73">
        <f>SUM(G131:G155)</f>
        <v>87674000</v>
      </c>
      <c r="H130" s="73">
        <f>SUM(H131:H155)</f>
        <v>87674000</v>
      </c>
      <c r="I130" s="73">
        <f>SUM(I131:I155)</f>
        <v>124243200</v>
      </c>
    </row>
    <row r="131" customHeight="1" spans="1:9">
      <c r="A131" s="43">
        <v>112</v>
      </c>
      <c r="B131" s="79"/>
      <c r="C131" s="75" t="s">
        <v>745</v>
      </c>
      <c r="D131" s="76" t="s">
        <v>51</v>
      </c>
      <c r="E131" s="77" t="s">
        <v>1505</v>
      </c>
      <c r="F131" s="68">
        <v>450000</v>
      </c>
      <c r="G131" s="68">
        <v>450000</v>
      </c>
      <c r="H131" s="68">
        <v>450000</v>
      </c>
      <c r="I131" s="68">
        <v>450000</v>
      </c>
    </row>
    <row r="132" customHeight="1" spans="1:9">
      <c r="A132" s="43">
        <v>113</v>
      </c>
      <c r="B132" s="79"/>
      <c r="C132" s="75" t="s">
        <v>1658</v>
      </c>
      <c r="D132" s="76" t="s">
        <v>76</v>
      </c>
      <c r="E132" s="77" t="s">
        <v>1505</v>
      </c>
      <c r="F132" s="68">
        <v>350000</v>
      </c>
      <c r="G132" s="68">
        <v>350000</v>
      </c>
      <c r="H132" s="68">
        <v>350000</v>
      </c>
      <c r="I132" s="68">
        <v>350000</v>
      </c>
    </row>
    <row r="133" customHeight="1" spans="1:9">
      <c r="A133" s="43">
        <v>114</v>
      </c>
      <c r="B133" s="79"/>
      <c r="C133" s="75" t="s">
        <v>1659</v>
      </c>
      <c r="D133" s="76" t="s">
        <v>76</v>
      </c>
      <c r="E133" s="77" t="s">
        <v>1659</v>
      </c>
      <c r="F133" s="68">
        <v>3200000</v>
      </c>
      <c r="G133" s="68">
        <v>3800000</v>
      </c>
      <c r="H133" s="68">
        <v>3800000</v>
      </c>
      <c r="I133" s="68">
        <v>3800000</v>
      </c>
    </row>
    <row r="134" customHeight="1" spans="1:9">
      <c r="A134" s="43">
        <v>115</v>
      </c>
      <c r="B134" s="79"/>
      <c r="C134" s="75" t="s">
        <v>1660</v>
      </c>
      <c r="D134" s="76" t="s">
        <v>76</v>
      </c>
      <c r="E134" s="77" t="s">
        <v>1505</v>
      </c>
      <c r="F134" s="68">
        <v>1000000</v>
      </c>
      <c r="G134" s="68">
        <v>1000000</v>
      </c>
      <c r="H134" s="68">
        <v>1000000</v>
      </c>
      <c r="I134" s="68">
        <v>1000000</v>
      </c>
    </row>
    <row r="135" customHeight="1" spans="1:9">
      <c r="A135" s="43">
        <v>116</v>
      </c>
      <c r="B135" s="79"/>
      <c r="C135" s="75" t="s">
        <v>1661</v>
      </c>
      <c r="D135" s="76" t="s">
        <v>76</v>
      </c>
      <c r="E135" s="77" t="s">
        <v>1505</v>
      </c>
      <c r="F135" s="68">
        <v>600000</v>
      </c>
      <c r="G135" s="68">
        <v>600000</v>
      </c>
      <c r="H135" s="68">
        <v>600000</v>
      </c>
      <c r="I135" s="68">
        <v>600000</v>
      </c>
    </row>
    <row r="136" customHeight="1" spans="1:9">
      <c r="A136" s="43">
        <v>117</v>
      </c>
      <c r="B136" s="79"/>
      <c r="C136" s="75" t="s">
        <v>746</v>
      </c>
      <c r="D136" s="76" t="s">
        <v>76</v>
      </c>
      <c r="E136" s="77" t="s">
        <v>1505</v>
      </c>
      <c r="F136" s="68">
        <v>400000</v>
      </c>
      <c r="G136" s="68">
        <v>400000</v>
      </c>
      <c r="H136" s="68">
        <v>400000</v>
      </c>
      <c r="I136" s="68">
        <v>400000</v>
      </c>
    </row>
    <row r="137" customHeight="1" spans="1:9">
      <c r="A137" s="43">
        <v>118</v>
      </c>
      <c r="B137" s="79"/>
      <c r="C137" s="75" t="s">
        <v>741</v>
      </c>
      <c r="D137" s="76" t="s">
        <v>76</v>
      </c>
      <c r="E137" s="77" t="s">
        <v>1505</v>
      </c>
      <c r="F137" s="68">
        <v>500000</v>
      </c>
      <c r="G137" s="68">
        <v>500000</v>
      </c>
      <c r="H137" s="68">
        <v>500000</v>
      </c>
      <c r="I137" s="68">
        <v>500000</v>
      </c>
    </row>
    <row r="138" customHeight="1" spans="1:9">
      <c r="A138" s="43">
        <v>119</v>
      </c>
      <c r="B138" s="79"/>
      <c r="C138" s="75" t="s">
        <v>1662</v>
      </c>
      <c r="D138" s="76" t="s">
        <v>76</v>
      </c>
      <c r="E138" s="77"/>
      <c r="F138" s="68">
        <v>4500000</v>
      </c>
      <c r="G138" s="68">
        <v>5000000</v>
      </c>
      <c r="H138" s="68">
        <v>5000000</v>
      </c>
      <c r="I138" s="68">
        <v>5000000</v>
      </c>
    </row>
    <row r="139" customHeight="1" spans="1:9">
      <c r="A139" s="43">
        <v>120</v>
      </c>
      <c r="B139" s="79"/>
      <c r="C139" s="75" t="s">
        <v>1663</v>
      </c>
      <c r="D139" s="76" t="s">
        <v>76</v>
      </c>
      <c r="E139" s="77"/>
      <c r="F139" s="68">
        <v>23500000</v>
      </c>
      <c r="G139" s="68">
        <v>23500000</v>
      </c>
      <c r="H139" s="68">
        <v>23500000</v>
      </c>
      <c r="I139" s="68">
        <v>23500000</v>
      </c>
    </row>
    <row r="140" customHeight="1" spans="1:9">
      <c r="A140" s="43">
        <v>121</v>
      </c>
      <c r="B140" s="79"/>
      <c r="C140" s="75" t="s">
        <v>1664</v>
      </c>
      <c r="D140" s="76" t="s">
        <v>76</v>
      </c>
      <c r="E140" s="77" t="s">
        <v>1505</v>
      </c>
      <c r="F140" s="68">
        <v>2000000</v>
      </c>
      <c r="G140" s="68">
        <v>2000000</v>
      </c>
      <c r="H140" s="68">
        <v>2000000</v>
      </c>
      <c r="I140" s="68">
        <v>2000000</v>
      </c>
    </row>
    <row r="141" customHeight="1" spans="1:9">
      <c r="A141" s="43">
        <v>122</v>
      </c>
      <c r="B141" s="79"/>
      <c r="C141" s="75" t="s">
        <v>1665</v>
      </c>
      <c r="D141" s="76" t="s">
        <v>76</v>
      </c>
      <c r="E141" s="77" t="s">
        <v>1505</v>
      </c>
      <c r="F141" s="68">
        <v>3000000</v>
      </c>
      <c r="G141" s="68">
        <v>5000000</v>
      </c>
      <c r="H141" s="68">
        <v>5000000</v>
      </c>
      <c r="I141" s="68">
        <v>5000000</v>
      </c>
    </row>
    <row r="142" customHeight="1" spans="1:9">
      <c r="A142" s="43">
        <v>123</v>
      </c>
      <c r="B142" s="79"/>
      <c r="C142" s="75" t="s">
        <v>1666</v>
      </c>
      <c r="D142" s="76" t="s">
        <v>96</v>
      </c>
      <c r="E142" s="77" t="s">
        <v>1505</v>
      </c>
      <c r="F142" s="68">
        <v>2000000</v>
      </c>
      <c r="G142" s="68">
        <v>2000000</v>
      </c>
      <c r="H142" s="68">
        <v>2000000</v>
      </c>
      <c r="I142" s="68">
        <v>2000000</v>
      </c>
    </row>
    <row r="143" customHeight="1" spans="1:9">
      <c r="A143" s="43">
        <v>124</v>
      </c>
      <c r="B143" s="79"/>
      <c r="C143" s="75" t="s">
        <v>1667</v>
      </c>
      <c r="D143" s="76" t="s">
        <v>96</v>
      </c>
      <c r="E143" s="77" t="s">
        <v>1505</v>
      </c>
      <c r="F143" s="68">
        <v>800000</v>
      </c>
      <c r="G143" s="68">
        <v>800000</v>
      </c>
      <c r="H143" s="68">
        <v>800000</v>
      </c>
      <c r="I143" s="68">
        <v>800000</v>
      </c>
    </row>
    <row r="144" customHeight="1" spans="1:9">
      <c r="A144" s="43">
        <v>125</v>
      </c>
      <c r="B144" s="79"/>
      <c r="C144" s="75" t="s">
        <v>1668</v>
      </c>
      <c r="D144" s="76" t="s">
        <v>121</v>
      </c>
      <c r="E144" s="77" t="s">
        <v>1505</v>
      </c>
      <c r="F144" s="68">
        <v>8500000</v>
      </c>
      <c r="G144" s="68">
        <v>5500000</v>
      </c>
      <c r="H144" s="68">
        <v>5500000</v>
      </c>
      <c r="I144" s="68">
        <v>5500000</v>
      </c>
    </row>
    <row r="145" customHeight="1" spans="1:9">
      <c r="A145" s="43">
        <v>126</v>
      </c>
      <c r="B145" s="79"/>
      <c r="C145" s="75" t="s">
        <v>1669</v>
      </c>
      <c r="D145" s="76" t="s">
        <v>193</v>
      </c>
      <c r="E145" s="77" t="s">
        <v>1505</v>
      </c>
      <c r="F145" s="68">
        <v>2000000</v>
      </c>
      <c r="G145" s="68">
        <v>2000000</v>
      </c>
      <c r="H145" s="68">
        <v>2000000</v>
      </c>
      <c r="I145" s="78" t="s">
        <v>1507</v>
      </c>
    </row>
    <row r="146" customHeight="1" spans="1:9">
      <c r="A146" s="43">
        <v>127</v>
      </c>
      <c r="B146" s="79"/>
      <c r="C146" s="75" t="s">
        <v>1670</v>
      </c>
      <c r="D146" s="76" t="s">
        <v>388</v>
      </c>
      <c r="E146" s="77" t="s">
        <v>1505</v>
      </c>
      <c r="F146" s="68">
        <v>300000</v>
      </c>
      <c r="G146" s="68">
        <v>300000</v>
      </c>
      <c r="H146" s="68">
        <v>300000</v>
      </c>
      <c r="I146" s="68">
        <v>300000</v>
      </c>
    </row>
    <row r="147" customHeight="1" spans="1:9">
      <c r="A147" s="43">
        <v>128</v>
      </c>
      <c r="B147" s="79"/>
      <c r="C147" s="75" t="s">
        <v>1671</v>
      </c>
      <c r="D147" s="76" t="s">
        <v>394</v>
      </c>
      <c r="E147" s="77" t="s">
        <v>1505</v>
      </c>
      <c r="F147" s="68">
        <v>1000000</v>
      </c>
      <c r="G147" s="68">
        <v>1000000</v>
      </c>
      <c r="H147" s="68">
        <v>1000000</v>
      </c>
      <c r="I147" s="68">
        <v>1000000</v>
      </c>
    </row>
    <row r="148" customHeight="1" spans="1:9">
      <c r="A148" s="43">
        <v>129</v>
      </c>
      <c r="B148" s="79"/>
      <c r="C148" s="75" t="s">
        <v>1672</v>
      </c>
      <c r="D148" s="76" t="s">
        <v>398</v>
      </c>
      <c r="E148" s="77" t="s">
        <v>1505</v>
      </c>
      <c r="F148" s="68">
        <v>6540000</v>
      </c>
      <c r="G148" s="68">
        <v>6500000</v>
      </c>
      <c r="H148" s="68">
        <v>6500000</v>
      </c>
      <c r="I148" s="68">
        <v>6500000</v>
      </c>
    </row>
    <row r="149" customHeight="1" spans="1:9">
      <c r="A149" s="43">
        <v>130</v>
      </c>
      <c r="B149" s="79"/>
      <c r="C149" s="75" t="s">
        <v>1673</v>
      </c>
      <c r="D149" s="76">
        <v>2210203</v>
      </c>
      <c r="E149" s="77" t="s">
        <v>1674</v>
      </c>
      <c r="F149" s="68">
        <v>981000</v>
      </c>
      <c r="G149" s="68">
        <v>640000</v>
      </c>
      <c r="H149" s="68">
        <v>640000</v>
      </c>
      <c r="I149" s="68">
        <v>640000</v>
      </c>
    </row>
    <row r="150" customHeight="1" spans="1:9">
      <c r="A150" s="43">
        <v>131</v>
      </c>
      <c r="B150" s="79"/>
      <c r="C150" s="75" t="s">
        <v>1675</v>
      </c>
      <c r="D150" s="76">
        <v>2010301</v>
      </c>
      <c r="E150" s="77" t="s">
        <v>1675</v>
      </c>
      <c r="F150" s="68">
        <v>26280000</v>
      </c>
      <c r="G150" s="68">
        <v>26280000</v>
      </c>
      <c r="H150" s="68">
        <v>26280000</v>
      </c>
      <c r="I150" s="68">
        <v>26280000</v>
      </c>
    </row>
    <row r="151" customHeight="1" spans="1:9">
      <c r="A151" s="43">
        <v>132</v>
      </c>
      <c r="B151" s="79"/>
      <c r="C151" s="75" t="s">
        <v>1676</v>
      </c>
      <c r="D151" s="76">
        <v>2110401</v>
      </c>
      <c r="E151" s="77"/>
      <c r="F151" s="68"/>
      <c r="G151" s="68"/>
      <c r="H151" s="78" t="s">
        <v>1507</v>
      </c>
      <c r="I151" s="68">
        <v>1000000</v>
      </c>
    </row>
    <row r="152" customHeight="1" spans="1:9">
      <c r="A152" s="43">
        <v>133</v>
      </c>
      <c r="B152" s="79"/>
      <c r="C152" s="75" t="s">
        <v>1677</v>
      </c>
      <c r="D152" s="76">
        <v>2120303</v>
      </c>
      <c r="E152" s="77" t="s">
        <v>1678</v>
      </c>
      <c r="F152" s="68"/>
      <c r="G152" s="68"/>
      <c r="H152" s="78" t="s">
        <v>1507</v>
      </c>
      <c r="I152" s="68">
        <v>33259200</v>
      </c>
    </row>
    <row r="153" customHeight="1" spans="1:9">
      <c r="A153" s="43">
        <v>134</v>
      </c>
      <c r="B153" s="79"/>
      <c r="C153" s="75" t="s">
        <v>1679</v>
      </c>
      <c r="D153" s="76">
        <v>2120201</v>
      </c>
      <c r="E153" s="77"/>
      <c r="F153" s="68"/>
      <c r="G153" s="68"/>
      <c r="H153" s="78" t="s">
        <v>1507</v>
      </c>
      <c r="I153" s="68">
        <v>2310000</v>
      </c>
    </row>
    <row r="154" customHeight="1" spans="1:9">
      <c r="A154" s="43">
        <v>135</v>
      </c>
      <c r="B154" s="79"/>
      <c r="C154" s="75" t="s">
        <v>1680</v>
      </c>
      <c r="D154" s="76">
        <v>2010301</v>
      </c>
      <c r="E154" s="77"/>
      <c r="F154" s="68"/>
      <c r="G154" s="68"/>
      <c r="H154" s="78" t="s">
        <v>1507</v>
      </c>
      <c r="I154" s="68">
        <v>2000000</v>
      </c>
    </row>
    <row r="155" customHeight="1" spans="1:9">
      <c r="A155" s="43">
        <v>136</v>
      </c>
      <c r="B155" s="79"/>
      <c r="C155" s="75" t="s">
        <v>727</v>
      </c>
      <c r="D155" s="76" t="s">
        <v>726</v>
      </c>
      <c r="E155" s="77" t="s">
        <v>1505</v>
      </c>
      <c r="F155" s="68">
        <v>54000</v>
      </c>
      <c r="G155" s="68">
        <v>54000</v>
      </c>
      <c r="H155" s="68">
        <v>54000</v>
      </c>
      <c r="I155" s="68">
        <v>54000</v>
      </c>
    </row>
    <row r="156" customHeight="1" spans="1:9">
      <c r="A156" s="43"/>
      <c r="B156" s="87" t="s">
        <v>1681</v>
      </c>
      <c r="C156" s="88" t="s">
        <v>306</v>
      </c>
      <c r="D156" s="71"/>
      <c r="E156" s="71"/>
      <c r="F156" s="89">
        <f>SUM(F157)</f>
        <v>1878000</v>
      </c>
      <c r="G156" s="89">
        <f>SUM(G157)</f>
        <v>1878000</v>
      </c>
      <c r="H156" s="89">
        <f>SUM(H157)</f>
        <v>1878000</v>
      </c>
      <c r="I156" s="89">
        <f>SUM(I157)</f>
        <v>1878000</v>
      </c>
    </row>
    <row r="157" ht="54" customHeight="1" spans="1:9">
      <c r="A157" s="43">
        <v>137</v>
      </c>
      <c r="B157" s="77"/>
      <c r="C157" s="90" t="s">
        <v>1682</v>
      </c>
      <c r="D157" s="91">
        <v>2060499</v>
      </c>
      <c r="E157" s="92" t="s">
        <v>1683</v>
      </c>
      <c r="F157" s="68">
        <v>1878000</v>
      </c>
      <c r="G157" s="68">
        <v>1878000</v>
      </c>
      <c r="H157" s="68">
        <v>1878000</v>
      </c>
      <c r="I157" s="68">
        <v>1878000</v>
      </c>
    </row>
    <row r="158" customHeight="1" spans="1:9">
      <c r="A158" s="43"/>
      <c r="B158" s="87" t="s">
        <v>1684</v>
      </c>
      <c r="C158" s="88" t="s">
        <v>1685</v>
      </c>
      <c r="D158" s="71"/>
      <c r="E158" s="71"/>
      <c r="F158" s="89">
        <f>SUM(F159:F160)</f>
        <v>240000</v>
      </c>
      <c r="G158" s="89">
        <f>SUM(G159:G160)</f>
        <v>240000</v>
      </c>
      <c r="H158" s="89">
        <f>SUM(H159:H160)</f>
        <v>240000</v>
      </c>
      <c r="I158" s="89">
        <f>SUM(I159:I160)</f>
        <v>240000</v>
      </c>
    </row>
    <row r="159" customHeight="1" spans="1:9">
      <c r="A159" s="43">
        <v>138</v>
      </c>
      <c r="B159" s="77"/>
      <c r="C159" s="90" t="s">
        <v>1686</v>
      </c>
      <c r="D159" s="91">
        <v>2010699</v>
      </c>
      <c r="E159" s="93" t="s">
        <v>1505</v>
      </c>
      <c r="F159" s="68">
        <v>200000</v>
      </c>
      <c r="G159" s="68">
        <v>200000</v>
      </c>
      <c r="H159" s="68">
        <v>200000</v>
      </c>
      <c r="I159" s="68">
        <v>200000</v>
      </c>
    </row>
    <row r="160" customHeight="1" spans="1:9">
      <c r="A160" s="43">
        <v>139</v>
      </c>
      <c r="B160" s="77"/>
      <c r="C160" s="90" t="s">
        <v>1687</v>
      </c>
      <c r="D160" s="91">
        <v>2010699</v>
      </c>
      <c r="E160" s="93" t="s">
        <v>1505</v>
      </c>
      <c r="F160" s="68">
        <v>40000</v>
      </c>
      <c r="G160" s="68">
        <v>40000</v>
      </c>
      <c r="H160" s="68">
        <v>40000</v>
      </c>
      <c r="I160" s="68">
        <v>40000</v>
      </c>
    </row>
    <row r="161" customHeight="1" spans="1:9">
      <c r="A161" s="43"/>
      <c r="B161" s="69" t="s">
        <v>806</v>
      </c>
      <c r="C161" s="70" t="s">
        <v>101</v>
      </c>
      <c r="D161" s="81"/>
      <c r="E161" s="85"/>
      <c r="F161" s="73">
        <f>SUM(F162:F168)</f>
        <v>1988100</v>
      </c>
      <c r="G161" s="73">
        <f>SUM(G162:G168)</f>
        <v>1588100</v>
      </c>
      <c r="H161" s="73">
        <f>SUM(H162:H168)</f>
        <v>1588100</v>
      </c>
      <c r="I161" s="73">
        <f>SUM(I162:I168)</f>
        <v>1588100</v>
      </c>
    </row>
    <row r="162" ht="37.5" customHeight="1" spans="1:9">
      <c r="A162" s="43">
        <v>140</v>
      </c>
      <c r="B162" s="79"/>
      <c r="C162" s="75" t="s">
        <v>1688</v>
      </c>
      <c r="D162" s="76" t="s">
        <v>100</v>
      </c>
      <c r="E162" s="84" t="s">
        <v>1689</v>
      </c>
      <c r="F162" s="68">
        <v>108480</v>
      </c>
      <c r="G162" s="68">
        <v>108480</v>
      </c>
      <c r="H162" s="68">
        <v>108480</v>
      </c>
      <c r="I162" s="68">
        <v>108480</v>
      </c>
    </row>
    <row r="163" ht="33.75" customHeight="1" spans="1:9">
      <c r="A163" s="43">
        <v>141</v>
      </c>
      <c r="B163" s="79"/>
      <c r="C163" s="75" t="s">
        <v>1690</v>
      </c>
      <c r="D163" s="76" t="s">
        <v>100</v>
      </c>
      <c r="E163" s="84" t="s">
        <v>1689</v>
      </c>
      <c r="F163" s="68">
        <v>40000</v>
      </c>
      <c r="G163" s="68">
        <v>40000</v>
      </c>
      <c r="H163" s="68">
        <v>40000</v>
      </c>
      <c r="I163" s="68">
        <v>40000</v>
      </c>
    </row>
    <row r="164" ht="40.5" customHeight="1" spans="1:9">
      <c r="A164" s="43">
        <v>142</v>
      </c>
      <c r="B164" s="79"/>
      <c r="C164" s="75" t="s">
        <v>1691</v>
      </c>
      <c r="D164" s="76" t="s">
        <v>100</v>
      </c>
      <c r="E164" s="77" t="s">
        <v>1692</v>
      </c>
      <c r="F164" s="68">
        <v>81060</v>
      </c>
      <c r="G164" s="68">
        <v>81060</v>
      </c>
      <c r="H164" s="68">
        <v>81060</v>
      </c>
      <c r="I164" s="68">
        <v>81060</v>
      </c>
    </row>
    <row r="165" ht="36" customHeight="1" spans="1:9">
      <c r="A165" s="43">
        <v>143</v>
      </c>
      <c r="B165" s="79"/>
      <c r="C165" s="75" t="s">
        <v>1693</v>
      </c>
      <c r="D165" s="76" t="s">
        <v>102</v>
      </c>
      <c r="E165" s="77" t="s">
        <v>1694</v>
      </c>
      <c r="F165" s="68">
        <v>169500</v>
      </c>
      <c r="G165" s="68">
        <v>169500</v>
      </c>
      <c r="H165" s="68">
        <v>169500</v>
      </c>
      <c r="I165" s="68">
        <v>169500</v>
      </c>
    </row>
    <row r="166" ht="69.75" customHeight="1" spans="1:9">
      <c r="A166" s="43">
        <v>144</v>
      </c>
      <c r="B166" s="79"/>
      <c r="C166" s="75" t="s">
        <v>1695</v>
      </c>
      <c r="D166" s="76" t="s">
        <v>104</v>
      </c>
      <c r="E166" s="84" t="s">
        <v>1696</v>
      </c>
      <c r="F166" s="68">
        <v>1330000</v>
      </c>
      <c r="G166" s="68">
        <v>930000</v>
      </c>
      <c r="H166" s="68">
        <v>930000</v>
      </c>
      <c r="I166" s="68">
        <v>930000</v>
      </c>
    </row>
    <row r="167" ht="48.75" customHeight="1" spans="1:9">
      <c r="A167" s="43">
        <v>145</v>
      </c>
      <c r="B167" s="79"/>
      <c r="C167" s="75" t="s">
        <v>1697</v>
      </c>
      <c r="D167" s="76" t="s">
        <v>106</v>
      </c>
      <c r="E167" s="84" t="s">
        <v>1698</v>
      </c>
      <c r="F167" s="68">
        <v>107760</v>
      </c>
      <c r="G167" s="68">
        <v>107760</v>
      </c>
      <c r="H167" s="68">
        <v>107760</v>
      </c>
      <c r="I167" s="68">
        <v>107760</v>
      </c>
    </row>
    <row r="168" ht="48" customHeight="1" spans="1:9">
      <c r="A168" s="43">
        <v>146</v>
      </c>
      <c r="B168" s="79"/>
      <c r="C168" s="75" t="s">
        <v>107</v>
      </c>
      <c r="D168" s="76" t="s">
        <v>106</v>
      </c>
      <c r="E168" s="77" t="s">
        <v>1699</v>
      </c>
      <c r="F168" s="68">
        <v>151300</v>
      </c>
      <c r="G168" s="68">
        <v>151300</v>
      </c>
      <c r="H168" s="68">
        <v>151300</v>
      </c>
      <c r="I168" s="68">
        <v>151300</v>
      </c>
    </row>
    <row r="169" customHeight="1" spans="1:9">
      <c r="A169" s="43"/>
      <c r="B169" s="69" t="s">
        <v>809</v>
      </c>
      <c r="C169" s="70" t="s">
        <v>249</v>
      </c>
      <c r="D169" s="81"/>
      <c r="E169" s="85"/>
      <c r="F169" s="73">
        <f>SUM(F170:F202)</f>
        <v>26646550</v>
      </c>
      <c r="G169" s="73">
        <f>SUM(G170:G202)</f>
        <v>28228910</v>
      </c>
      <c r="H169" s="73">
        <f>SUM(H170:H202)</f>
        <v>28228910</v>
      </c>
      <c r="I169" s="73">
        <f>SUM(I170:I202)</f>
        <v>28228910</v>
      </c>
    </row>
    <row r="170" customHeight="1" spans="1:9">
      <c r="A170" s="43">
        <v>147</v>
      </c>
      <c r="B170" s="94"/>
      <c r="C170" s="75" t="s">
        <v>1700</v>
      </c>
      <c r="D170" s="95" t="s">
        <v>248</v>
      </c>
      <c r="E170" s="75" t="s">
        <v>1701</v>
      </c>
      <c r="F170" s="68">
        <v>12000</v>
      </c>
      <c r="G170" s="68">
        <v>12000</v>
      </c>
      <c r="H170" s="68">
        <v>12000</v>
      </c>
      <c r="I170" s="68">
        <v>12000</v>
      </c>
    </row>
    <row r="171" customHeight="1" spans="1:9">
      <c r="A171" s="43">
        <v>148</v>
      </c>
      <c r="B171" s="83"/>
      <c r="C171" s="75" t="s">
        <v>1702</v>
      </c>
      <c r="D171" s="76" t="s">
        <v>248</v>
      </c>
      <c r="E171" s="84" t="s">
        <v>1701</v>
      </c>
      <c r="F171" s="68">
        <v>80000</v>
      </c>
      <c r="G171" s="68">
        <v>90000</v>
      </c>
      <c r="H171" s="68">
        <v>90000</v>
      </c>
      <c r="I171" s="68">
        <v>90000</v>
      </c>
    </row>
    <row r="172" ht="36" customHeight="1" spans="1:9">
      <c r="A172" s="43">
        <v>149</v>
      </c>
      <c r="B172" s="83"/>
      <c r="C172" s="75" t="s">
        <v>1703</v>
      </c>
      <c r="D172" s="76" t="s">
        <v>252</v>
      </c>
      <c r="E172" s="77" t="s">
        <v>1704</v>
      </c>
      <c r="F172" s="80">
        <v>164500</v>
      </c>
      <c r="G172" s="68">
        <v>168000</v>
      </c>
      <c r="H172" s="68">
        <v>168000</v>
      </c>
      <c r="I172" s="68">
        <v>168000</v>
      </c>
    </row>
    <row r="173" customHeight="1" spans="1:9">
      <c r="A173" s="43">
        <v>150</v>
      </c>
      <c r="B173" s="83"/>
      <c r="C173" s="75" t="s">
        <v>1705</v>
      </c>
      <c r="D173" s="76" t="s">
        <v>252</v>
      </c>
      <c r="E173" s="84" t="s">
        <v>1706</v>
      </c>
      <c r="F173" s="68">
        <v>455400</v>
      </c>
      <c r="G173" s="68">
        <v>455400</v>
      </c>
      <c r="H173" s="68">
        <v>455400</v>
      </c>
      <c r="I173" s="68">
        <v>455400</v>
      </c>
    </row>
    <row r="174" customHeight="1" spans="1:9">
      <c r="A174" s="43">
        <v>151</v>
      </c>
      <c r="B174" s="79"/>
      <c r="C174" s="75" t="s">
        <v>1707</v>
      </c>
      <c r="D174" s="76" t="s">
        <v>252</v>
      </c>
      <c r="E174" s="84" t="s">
        <v>1708</v>
      </c>
      <c r="F174" s="68"/>
      <c r="G174" s="68">
        <v>15000</v>
      </c>
      <c r="H174" s="68">
        <v>15000</v>
      </c>
      <c r="I174" s="68">
        <v>15000</v>
      </c>
    </row>
    <row r="175" customHeight="1" spans="1:9">
      <c r="A175" s="43">
        <v>152</v>
      </c>
      <c r="B175" s="79"/>
      <c r="C175" s="75" t="s">
        <v>1709</v>
      </c>
      <c r="D175" s="76" t="s">
        <v>252</v>
      </c>
      <c r="E175" s="77" t="s">
        <v>1710</v>
      </c>
      <c r="F175" s="68">
        <v>273950</v>
      </c>
      <c r="G175" s="68">
        <v>273950</v>
      </c>
      <c r="H175" s="68">
        <v>273950</v>
      </c>
      <c r="I175" s="68">
        <v>273950</v>
      </c>
    </row>
    <row r="176" customHeight="1" spans="1:9">
      <c r="A176" s="43">
        <v>153</v>
      </c>
      <c r="B176" s="79"/>
      <c r="C176" s="75" t="s">
        <v>1711</v>
      </c>
      <c r="D176" s="76" t="s">
        <v>252</v>
      </c>
      <c r="E176" s="77" t="s">
        <v>1712</v>
      </c>
      <c r="F176" s="68"/>
      <c r="G176" s="68">
        <v>1300320</v>
      </c>
      <c r="H176" s="68">
        <v>1300320</v>
      </c>
      <c r="I176" s="68">
        <v>1300320</v>
      </c>
    </row>
    <row r="177" customHeight="1" spans="1:9">
      <c r="A177" s="43">
        <v>154</v>
      </c>
      <c r="B177" s="79"/>
      <c r="C177" s="75" t="s">
        <v>1713</v>
      </c>
      <c r="D177" s="76" t="s">
        <v>252</v>
      </c>
      <c r="E177" s="84" t="s">
        <v>1714</v>
      </c>
      <c r="F177" s="68">
        <v>81000</v>
      </c>
      <c r="G177" s="68">
        <v>194400</v>
      </c>
      <c r="H177" s="68">
        <v>194400</v>
      </c>
      <c r="I177" s="68">
        <v>194400</v>
      </c>
    </row>
    <row r="178" customHeight="1" spans="1:9">
      <c r="A178" s="43">
        <v>155</v>
      </c>
      <c r="B178" s="79"/>
      <c r="C178" s="75" t="s">
        <v>1715</v>
      </c>
      <c r="D178" s="76" t="s">
        <v>255</v>
      </c>
      <c r="E178" s="84" t="s">
        <v>1716</v>
      </c>
      <c r="F178" s="68">
        <v>670878</v>
      </c>
      <c r="G178" s="68">
        <v>670878</v>
      </c>
      <c r="H178" s="68">
        <v>670878</v>
      </c>
      <c r="I178" s="68">
        <v>670878</v>
      </c>
    </row>
    <row r="179" customHeight="1" spans="1:9">
      <c r="A179" s="43">
        <v>156</v>
      </c>
      <c r="B179" s="79"/>
      <c r="C179" s="75" t="s">
        <v>1717</v>
      </c>
      <c r="D179" s="76" t="s">
        <v>275</v>
      </c>
      <c r="E179" s="77" t="s">
        <v>1718</v>
      </c>
      <c r="F179" s="68">
        <v>380100</v>
      </c>
      <c r="G179" s="68">
        <v>380100</v>
      </c>
      <c r="H179" s="68">
        <v>380100</v>
      </c>
      <c r="I179" s="68">
        <v>380100</v>
      </c>
    </row>
    <row r="180" customHeight="1" spans="1:9">
      <c r="A180" s="43">
        <v>157</v>
      </c>
      <c r="B180" s="79"/>
      <c r="C180" s="75" t="s">
        <v>1719</v>
      </c>
      <c r="D180" s="76" t="s">
        <v>279</v>
      </c>
      <c r="E180" s="77" t="s">
        <v>1720</v>
      </c>
      <c r="F180" s="68">
        <v>488000</v>
      </c>
      <c r="G180" s="68">
        <v>606750</v>
      </c>
      <c r="H180" s="68">
        <v>606750</v>
      </c>
      <c r="I180" s="68">
        <v>606750</v>
      </c>
    </row>
    <row r="181" ht="35.25" customHeight="1" spans="1:9">
      <c r="A181" s="43">
        <v>158</v>
      </c>
      <c r="B181" s="79"/>
      <c r="C181" s="75" t="s">
        <v>1721</v>
      </c>
      <c r="D181" s="76" t="s">
        <v>279</v>
      </c>
      <c r="E181" s="84" t="s">
        <v>1722</v>
      </c>
      <c r="F181" s="68">
        <v>50000</v>
      </c>
      <c r="G181" s="68">
        <v>50000</v>
      </c>
      <c r="H181" s="68">
        <v>50000</v>
      </c>
      <c r="I181" s="68">
        <v>50000</v>
      </c>
    </row>
    <row r="182" customHeight="1" spans="1:9">
      <c r="A182" s="43">
        <v>159</v>
      </c>
      <c r="B182" s="79"/>
      <c r="C182" s="75" t="s">
        <v>1723</v>
      </c>
      <c r="D182" s="76" t="s">
        <v>279</v>
      </c>
      <c r="E182" s="84" t="s">
        <v>1720</v>
      </c>
      <c r="F182" s="68">
        <v>164400</v>
      </c>
      <c r="G182" s="68">
        <v>164400</v>
      </c>
      <c r="H182" s="68">
        <v>164400</v>
      </c>
      <c r="I182" s="68">
        <v>164400</v>
      </c>
    </row>
    <row r="183" customHeight="1" spans="1:9">
      <c r="A183" s="43">
        <v>160</v>
      </c>
      <c r="B183" s="79"/>
      <c r="C183" s="75" t="s">
        <v>1724</v>
      </c>
      <c r="D183" s="76" t="s">
        <v>279</v>
      </c>
      <c r="E183" s="77" t="s">
        <v>1725</v>
      </c>
      <c r="F183" s="68">
        <v>10370000</v>
      </c>
      <c r="G183" s="68">
        <v>10370000</v>
      </c>
      <c r="H183" s="68">
        <v>10370000</v>
      </c>
      <c r="I183" s="68">
        <v>10370000</v>
      </c>
    </row>
    <row r="184" customHeight="1" spans="1:9">
      <c r="A184" s="43">
        <v>161</v>
      </c>
      <c r="B184" s="79"/>
      <c r="C184" s="75" t="s">
        <v>1726</v>
      </c>
      <c r="D184" s="76" t="s">
        <v>279</v>
      </c>
      <c r="E184" s="84" t="s">
        <v>1725</v>
      </c>
      <c r="F184" s="68">
        <v>5430000</v>
      </c>
      <c r="G184" s="68">
        <v>5430000</v>
      </c>
      <c r="H184" s="68">
        <v>5430000</v>
      </c>
      <c r="I184" s="68">
        <v>5430000</v>
      </c>
    </row>
    <row r="185" customHeight="1" spans="1:9">
      <c r="A185" s="43">
        <v>162</v>
      </c>
      <c r="B185" s="79"/>
      <c r="C185" s="75" t="s">
        <v>1727</v>
      </c>
      <c r="D185" s="76" t="s">
        <v>279</v>
      </c>
      <c r="E185" s="84" t="s">
        <v>1720</v>
      </c>
      <c r="F185" s="68">
        <v>100000</v>
      </c>
      <c r="G185" s="68">
        <v>100000</v>
      </c>
      <c r="H185" s="68">
        <v>100000</v>
      </c>
      <c r="I185" s="68">
        <v>100000</v>
      </c>
    </row>
    <row r="186" customHeight="1" spans="1:9">
      <c r="A186" s="43">
        <v>163</v>
      </c>
      <c r="B186" s="79"/>
      <c r="C186" s="75" t="s">
        <v>1728</v>
      </c>
      <c r="D186" s="76" t="s">
        <v>279</v>
      </c>
      <c r="E186" s="77" t="s">
        <v>1729</v>
      </c>
      <c r="F186" s="68">
        <v>259968</v>
      </c>
      <c r="G186" s="68">
        <v>259968</v>
      </c>
      <c r="H186" s="68">
        <v>259968</v>
      </c>
      <c r="I186" s="68">
        <v>259968</v>
      </c>
    </row>
    <row r="187" ht="37.5" customHeight="1" spans="1:9">
      <c r="A187" s="43">
        <v>164</v>
      </c>
      <c r="B187" s="79"/>
      <c r="C187" s="75" t="s">
        <v>1730</v>
      </c>
      <c r="D187" s="76" t="s">
        <v>279</v>
      </c>
      <c r="E187" s="77" t="s">
        <v>1731</v>
      </c>
      <c r="F187" s="68">
        <v>45000</v>
      </c>
      <c r="G187" s="68">
        <v>45000</v>
      </c>
      <c r="H187" s="68">
        <v>45000</v>
      </c>
      <c r="I187" s="68">
        <v>45000</v>
      </c>
    </row>
    <row r="188" customHeight="1" spans="1:9">
      <c r="A188" s="43">
        <v>165</v>
      </c>
      <c r="B188" s="79"/>
      <c r="C188" s="75" t="s">
        <v>1732</v>
      </c>
      <c r="D188" s="76" t="s">
        <v>279</v>
      </c>
      <c r="E188" s="84" t="s">
        <v>1720</v>
      </c>
      <c r="F188" s="68">
        <v>232000</v>
      </c>
      <c r="G188" s="68">
        <v>232000</v>
      </c>
      <c r="H188" s="68">
        <v>232000</v>
      </c>
      <c r="I188" s="68">
        <v>232000</v>
      </c>
    </row>
    <row r="189" customHeight="1" spans="1:9">
      <c r="A189" s="43">
        <v>166</v>
      </c>
      <c r="B189" s="79"/>
      <c r="C189" s="75" t="s">
        <v>1733</v>
      </c>
      <c r="D189" s="76" t="s">
        <v>279</v>
      </c>
      <c r="E189" s="84" t="s">
        <v>1720</v>
      </c>
      <c r="F189" s="68">
        <v>150000</v>
      </c>
      <c r="G189" s="68">
        <v>150000</v>
      </c>
      <c r="H189" s="68">
        <v>150000</v>
      </c>
      <c r="I189" s="68">
        <v>150000</v>
      </c>
    </row>
    <row r="190" ht="30.75" customHeight="1" spans="1:9">
      <c r="A190" s="43">
        <v>167</v>
      </c>
      <c r="B190" s="79"/>
      <c r="C190" s="75" t="s">
        <v>1734</v>
      </c>
      <c r="D190" s="76" t="s">
        <v>279</v>
      </c>
      <c r="E190" s="77" t="s">
        <v>1735</v>
      </c>
      <c r="F190" s="68">
        <v>30000</v>
      </c>
      <c r="G190" s="68">
        <v>30000</v>
      </c>
      <c r="H190" s="68">
        <v>30000</v>
      </c>
      <c r="I190" s="68">
        <v>30000</v>
      </c>
    </row>
    <row r="191" ht="48.75" customHeight="1" spans="1:9">
      <c r="A191" s="43">
        <v>168</v>
      </c>
      <c r="B191" s="79"/>
      <c r="C191" s="75" t="s">
        <v>1736</v>
      </c>
      <c r="D191" s="76" t="s">
        <v>279</v>
      </c>
      <c r="E191" s="84" t="s">
        <v>1737</v>
      </c>
      <c r="F191" s="68">
        <v>30240</v>
      </c>
      <c r="G191" s="68">
        <v>30240</v>
      </c>
      <c r="H191" s="68">
        <v>30240</v>
      </c>
      <c r="I191" s="68">
        <v>30240</v>
      </c>
    </row>
    <row r="192" ht="48" customHeight="1" spans="1:9">
      <c r="A192" s="43">
        <v>169</v>
      </c>
      <c r="B192" s="79"/>
      <c r="C192" s="75" t="s">
        <v>1738</v>
      </c>
      <c r="D192" s="76" t="s">
        <v>279</v>
      </c>
      <c r="E192" s="84" t="s">
        <v>1739</v>
      </c>
      <c r="F192" s="68">
        <v>157276</v>
      </c>
      <c r="G192" s="68">
        <v>157276</v>
      </c>
      <c r="H192" s="68">
        <v>157276</v>
      </c>
      <c r="I192" s="68">
        <v>157276</v>
      </c>
    </row>
    <row r="193" ht="36.75" customHeight="1" spans="1:9">
      <c r="A193" s="43">
        <v>170</v>
      </c>
      <c r="B193" s="79"/>
      <c r="C193" s="75" t="s">
        <v>1740</v>
      </c>
      <c r="D193" s="76" t="s">
        <v>279</v>
      </c>
      <c r="E193" s="77" t="s">
        <v>1741</v>
      </c>
      <c r="F193" s="68">
        <v>300000</v>
      </c>
      <c r="G193" s="68">
        <v>300000</v>
      </c>
      <c r="H193" s="68">
        <v>300000</v>
      </c>
      <c r="I193" s="86">
        <v>300000</v>
      </c>
    </row>
    <row r="194" ht="39.75" customHeight="1" spans="1:9">
      <c r="A194" s="43">
        <v>171</v>
      </c>
      <c r="B194" s="79"/>
      <c r="C194" s="90" t="s">
        <v>1742</v>
      </c>
      <c r="D194" s="76" t="s">
        <v>279</v>
      </c>
      <c r="E194" s="77" t="s">
        <v>1743</v>
      </c>
      <c r="F194" s="68">
        <v>541428</v>
      </c>
      <c r="G194" s="68">
        <v>548088</v>
      </c>
      <c r="H194" s="68">
        <v>548088</v>
      </c>
      <c r="I194" s="68">
        <v>548088</v>
      </c>
    </row>
    <row r="195" ht="48.75" customHeight="1" spans="1:9">
      <c r="A195" s="43">
        <v>172</v>
      </c>
      <c r="B195" s="79"/>
      <c r="C195" s="75" t="s">
        <v>1744</v>
      </c>
      <c r="D195" s="76" t="s">
        <v>279</v>
      </c>
      <c r="E195" s="77" t="s">
        <v>1745</v>
      </c>
      <c r="F195" s="68">
        <v>216000</v>
      </c>
      <c r="G195" s="68">
        <v>224980</v>
      </c>
      <c r="H195" s="68">
        <v>224980</v>
      </c>
      <c r="I195" s="68">
        <v>224980</v>
      </c>
    </row>
    <row r="196" customHeight="1" spans="1:9">
      <c r="A196" s="43">
        <v>173</v>
      </c>
      <c r="B196" s="79"/>
      <c r="C196" s="75" t="s">
        <v>1746</v>
      </c>
      <c r="D196" s="76" t="s">
        <v>279</v>
      </c>
      <c r="E196" s="77" t="s">
        <v>1747</v>
      </c>
      <c r="F196" s="68">
        <v>392000</v>
      </c>
      <c r="G196" s="68">
        <v>392000</v>
      </c>
      <c r="H196" s="68">
        <v>392000</v>
      </c>
      <c r="I196" s="68">
        <v>392000</v>
      </c>
    </row>
    <row r="197" customHeight="1" spans="1:9">
      <c r="A197" s="43">
        <v>174</v>
      </c>
      <c r="B197" s="79"/>
      <c r="C197" s="75" t="s">
        <v>1748</v>
      </c>
      <c r="D197" s="76" t="s">
        <v>279</v>
      </c>
      <c r="E197" s="84" t="s">
        <v>1720</v>
      </c>
      <c r="F197" s="68">
        <v>315600</v>
      </c>
      <c r="G197" s="68">
        <v>315600</v>
      </c>
      <c r="H197" s="68">
        <v>315600</v>
      </c>
      <c r="I197" s="68">
        <v>315600</v>
      </c>
    </row>
    <row r="198" customHeight="1" spans="1:9">
      <c r="A198" s="43">
        <v>175</v>
      </c>
      <c r="B198" s="79"/>
      <c r="C198" s="75" t="s">
        <v>1749</v>
      </c>
      <c r="D198" s="76" t="s">
        <v>279</v>
      </c>
      <c r="E198" s="84" t="s">
        <v>1750</v>
      </c>
      <c r="F198" s="68">
        <v>168090</v>
      </c>
      <c r="G198" s="68">
        <v>167840</v>
      </c>
      <c r="H198" s="68">
        <v>167840</v>
      </c>
      <c r="I198" s="68">
        <v>167840</v>
      </c>
    </row>
    <row r="199" customHeight="1" spans="1:9">
      <c r="A199" s="43">
        <v>176</v>
      </c>
      <c r="B199" s="79"/>
      <c r="C199" s="75" t="s">
        <v>1751</v>
      </c>
      <c r="D199" s="76" t="s">
        <v>279</v>
      </c>
      <c r="E199" s="77" t="s">
        <v>1752</v>
      </c>
      <c r="F199" s="68">
        <v>531000</v>
      </c>
      <c r="G199" s="68">
        <v>531000</v>
      </c>
      <c r="H199" s="68">
        <v>531000</v>
      </c>
      <c r="I199" s="68">
        <v>531000</v>
      </c>
    </row>
    <row r="200" customHeight="1" spans="1:9">
      <c r="A200" s="43">
        <v>177</v>
      </c>
      <c r="B200" s="79"/>
      <c r="C200" s="75" t="s">
        <v>1753</v>
      </c>
      <c r="D200" s="76" t="s">
        <v>279</v>
      </c>
      <c r="E200" s="77" t="s">
        <v>1754</v>
      </c>
      <c r="F200" s="68">
        <v>3695760</v>
      </c>
      <c r="G200" s="68">
        <v>3695760</v>
      </c>
      <c r="H200" s="68">
        <v>3695760</v>
      </c>
      <c r="I200" s="68">
        <v>3695760</v>
      </c>
    </row>
    <row r="201" ht="50.25" customHeight="1" spans="1:9">
      <c r="A201" s="43">
        <v>178</v>
      </c>
      <c r="B201" s="79"/>
      <c r="C201" s="75" t="s">
        <v>1755</v>
      </c>
      <c r="D201" s="76" t="s">
        <v>279</v>
      </c>
      <c r="E201" s="84" t="s">
        <v>1756</v>
      </c>
      <c r="F201" s="68">
        <v>825000</v>
      </c>
      <c r="G201" s="68">
        <v>831000</v>
      </c>
      <c r="H201" s="68">
        <v>831000</v>
      </c>
      <c r="I201" s="68">
        <v>831000</v>
      </c>
    </row>
    <row r="202" ht="40.5" customHeight="1" spans="1:9">
      <c r="A202" s="43">
        <v>179</v>
      </c>
      <c r="B202" s="79"/>
      <c r="C202" s="75" t="s">
        <v>1757</v>
      </c>
      <c r="D202" s="76" t="s">
        <v>284</v>
      </c>
      <c r="E202" s="84" t="s">
        <v>1758</v>
      </c>
      <c r="F202" s="68">
        <v>36960</v>
      </c>
      <c r="G202" s="68">
        <v>36960</v>
      </c>
      <c r="H202" s="68">
        <v>36960</v>
      </c>
      <c r="I202" s="68">
        <v>36960</v>
      </c>
    </row>
    <row r="203" customHeight="1" spans="1:9">
      <c r="A203" s="43"/>
      <c r="B203" s="69" t="s">
        <v>817</v>
      </c>
      <c r="C203" s="70" t="s">
        <v>166</v>
      </c>
      <c r="D203" s="81"/>
      <c r="E203" s="85"/>
      <c r="F203" s="73">
        <f>SUM(F204:F216)</f>
        <v>2120000</v>
      </c>
      <c r="G203" s="73">
        <f>SUM(G204:G216)</f>
        <v>2132630</v>
      </c>
      <c r="H203" s="73">
        <f>SUM(H204:H216)</f>
        <v>2091500</v>
      </c>
      <c r="I203" s="73">
        <f>SUM(I204:I216)</f>
        <v>2091500</v>
      </c>
    </row>
    <row r="204" customHeight="1" spans="1:9">
      <c r="A204" s="43">
        <v>180</v>
      </c>
      <c r="B204" s="79"/>
      <c r="C204" s="75" t="s">
        <v>1759</v>
      </c>
      <c r="D204" s="76" t="s">
        <v>165</v>
      </c>
      <c r="E204" s="84" t="s">
        <v>1760</v>
      </c>
      <c r="F204" s="68">
        <v>20000</v>
      </c>
      <c r="G204" s="68">
        <v>20000</v>
      </c>
      <c r="H204" s="68">
        <v>20000</v>
      </c>
      <c r="I204" s="68">
        <v>20000</v>
      </c>
    </row>
    <row r="205" customHeight="1" spans="1:9">
      <c r="A205" s="43">
        <v>181</v>
      </c>
      <c r="B205" s="79"/>
      <c r="C205" s="75" t="s">
        <v>1761</v>
      </c>
      <c r="D205" s="76" t="s">
        <v>165</v>
      </c>
      <c r="E205" s="84" t="s">
        <v>1762</v>
      </c>
      <c r="F205" s="68">
        <v>200000</v>
      </c>
      <c r="G205" s="68">
        <v>200000</v>
      </c>
      <c r="H205" s="68">
        <v>200000</v>
      </c>
      <c r="I205" s="68">
        <v>200000</v>
      </c>
    </row>
    <row r="206" customHeight="1" spans="1:9">
      <c r="A206" s="43">
        <v>182</v>
      </c>
      <c r="B206" s="79"/>
      <c r="C206" s="75" t="s">
        <v>1763</v>
      </c>
      <c r="D206" s="76" t="s">
        <v>193</v>
      </c>
      <c r="E206" s="77" t="s">
        <v>1764</v>
      </c>
      <c r="F206" s="68">
        <v>50000</v>
      </c>
      <c r="G206" s="68">
        <v>50000</v>
      </c>
      <c r="H206" s="68">
        <v>50000</v>
      </c>
      <c r="I206" s="68">
        <v>50000</v>
      </c>
    </row>
    <row r="207" customHeight="1" spans="1:9">
      <c r="A207" s="43">
        <v>183</v>
      </c>
      <c r="B207" s="79"/>
      <c r="C207" s="75" t="s">
        <v>1765</v>
      </c>
      <c r="D207" s="76" t="s">
        <v>193</v>
      </c>
      <c r="E207" s="77" t="s">
        <v>1505</v>
      </c>
      <c r="F207" s="68">
        <v>40000</v>
      </c>
      <c r="G207" s="68">
        <v>40000</v>
      </c>
      <c r="H207" s="68">
        <v>40000</v>
      </c>
      <c r="I207" s="68">
        <v>40000</v>
      </c>
    </row>
    <row r="208" customHeight="1" spans="1:9">
      <c r="A208" s="43">
        <v>184</v>
      </c>
      <c r="B208" s="79"/>
      <c r="C208" s="75" t="s">
        <v>1766</v>
      </c>
      <c r="D208" s="76" t="s">
        <v>193</v>
      </c>
      <c r="E208" s="84" t="s">
        <v>1767</v>
      </c>
      <c r="F208" s="68"/>
      <c r="G208" s="68">
        <v>12000</v>
      </c>
      <c r="H208" s="68">
        <v>12000</v>
      </c>
      <c r="I208" s="68">
        <v>12000</v>
      </c>
    </row>
    <row r="209" customHeight="1" spans="1:9">
      <c r="A209" s="43">
        <v>185</v>
      </c>
      <c r="B209" s="79"/>
      <c r="C209" s="75" t="s">
        <v>1768</v>
      </c>
      <c r="D209" s="76" t="s">
        <v>193</v>
      </c>
      <c r="E209" s="77" t="s">
        <v>1505</v>
      </c>
      <c r="F209" s="68">
        <v>18000</v>
      </c>
      <c r="G209" s="68">
        <v>18000</v>
      </c>
      <c r="H209" s="68">
        <v>18000</v>
      </c>
      <c r="I209" s="68">
        <v>18000</v>
      </c>
    </row>
    <row r="210" ht="42.75" customHeight="1" spans="1:9">
      <c r="A210" s="43">
        <v>186</v>
      </c>
      <c r="B210" s="79"/>
      <c r="C210" s="75" t="s">
        <v>1769</v>
      </c>
      <c r="D210" s="76" t="s">
        <v>193</v>
      </c>
      <c r="E210" s="77" t="s">
        <v>1770</v>
      </c>
      <c r="F210" s="68">
        <v>100000</v>
      </c>
      <c r="G210" s="68">
        <v>100000</v>
      </c>
      <c r="H210" s="68">
        <v>100000</v>
      </c>
      <c r="I210" s="68">
        <v>100000</v>
      </c>
    </row>
    <row r="211" customHeight="1" spans="1:9">
      <c r="A211" s="43">
        <v>187</v>
      </c>
      <c r="B211" s="79"/>
      <c r="C211" s="75" t="s">
        <v>1771</v>
      </c>
      <c r="D211" s="76">
        <v>2013401</v>
      </c>
      <c r="E211" s="77" t="s">
        <v>1772</v>
      </c>
      <c r="F211" s="68"/>
      <c r="G211" s="68">
        <v>41130</v>
      </c>
      <c r="H211" s="78" t="s">
        <v>1507</v>
      </c>
      <c r="I211" s="78" t="s">
        <v>1507</v>
      </c>
    </row>
    <row r="212" ht="27" customHeight="1" spans="1:9">
      <c r="A212" s="43">
        <v>188</v>
      </c>
      <c r="B212" s="79"/>
      <c r="C212" s="75" t="s">
        <v>975</v>
      </c>
      <c r="D212" s="76" t="s">
        <v>193</v>
      </c>
      <c r="E212" s="77" t="s">
        <v>1505</v>
      </c>
      <c r="F212" s="68">
        <v>50000</v>
      </c>
      <c r="G212" s="68">
        <v>50000</v>
      </c>
      <c r="H212" s="68">
        <v>50000</v>
      </c>
      <c r="I212" s="68">
        <v>50000</v>
      </c>
    </row>
    <row r="213" ht="23.25" customHeight="1" spans="1:9">
      <c r="A213" s="43">
        <v>189</v>
      </c>
      <c r="B213" s="79"/>
      <c r="C213" s="75" t="s">
        <v>1526</v>
      </c>
      <c r="D213" s="76" t="s">
        <v>193</v>
      </c>
      <c r="E213" s="84" t="s">
        <v>1597</v>
      </c>
      <c r="F213" s="68">
        <v>66500</v>
      </c>
      <c r="G213" s="68">
        <v>66500</v>
      </c>
      <c r="H213" s="68">
        <v>66500</v>
      </c>
      <c r="I213" s="68">
        <v>66500</v>
      </c>
    </row>
    <row r="214" customHeight="1" spans="1:9">
      <c r="A214" s="43">
        <v>190</v>
      </c>
      <c r="B214" s="79"/>
      <c r="C214" s="75" t="s">
        <v>1773</v>
      </c>
      <c r="D214" s="76" t="s">
        <v>193</v>
      </c>
      <c r="E214" s="77" t="s">
        <v>1774</v>
      </c>
      <c r="F214" s="68">
        <v>535500</v>
      </c>
      <c r="G214" s="68">
        <v>495000</v>
      </c>
      <c r="H214" s="68">
        <v>495000</v>
      </c>
      <c r="I214" s="68">
        <v>495000</v>
      </c>
    </row>
    <row r="215" ht="24" customHeight="1" spans="1:9">
      <c r="A215" s="43">
        <v>191</v>
      </c>
      <c r="B215" s="79"/>
      <c r="C215" s="75" t="s">
        <v>1775</v>
      </c>
      <c r="D215" s="76" t="s">
        <v>194</v>
      </c>
      <c r="E215" s="77" t="s">
        <v>1505</v>
      </c>
      <c r="F215" s="68">
        <v>800000</v>
      </c>
      <c r="G215" s="68">
        <v>800000</v>
      </c>
      <c r="H215" s="68">
        <v>800000</v>
      </c>
      <c r="I215" s="68">
        <v>800000</v>
      </c>
    </row>
    <row r="216" ht="32.25" customHeight="1" spans="1:9">
      <c r="A216" s="43">
        <v>192</v>
      </c>
      <c r="B216" s="79"/>
      <c r="C216" s="75" t="s">
        <v>1776</v>
      </c>
      <c r="D216" s="76" t="s">
        <v>194</v>
      </c>
      <c r="E216" s="77" t="s">
        <v>1777</v>
      </c>
      <c r="F216" s="68">
        <v>240000</v>
      </c>
      <c r="G216" s="68">
        <v>240000</v>
      </c>
      <c r="H216" s="68">
        <v>240000</v>
      </c>
      <c r="I216" s="68">
        <v>240000</v>
      </c>
    </row>
    <row r="217" customHeight="1" spans="1:9">
      <c r="A217" s="43"/>
      <c r="B217" s="69" t="s">
        <v>820</v>
      </c>
      <c r="C217" s="70" t="s">
        <v>156</v>
      </c>
      <c r="D217" s="81"/>
      <c r="E217" s="85"/>
      <c r="F217" s="73">
        <f>SUM(F218:F225)</f>
        <v>620400</v>
      </c>
      <c r="G217" s="73">
        <f>SUM(G218:G225)</f>
        <v>874400</v>
      </c>
      <c r="H217" s="73">
        <f>SUM(H218:H225)</f>
        <v>874400</v>
      </c>
      <c r="I217" s="73">
        <f>SUM(I218:I225)</f>
        <v>1874400</v>
      </c>
    </row>
    <row r="218" customHeight="1" spans="1:9">
      <c r="A218" s="43">
        <v>193</v>
      </c>
      <c r="B218" s="79"/>
      <c r="C218" s="75" t="s">
        <v>1778</v>
      </c>
      <c r="D218" s="76" t="s">
        <v>155</v>
      </c>
      <c r="E218" s="84" t="s">
        <v>1505</v>
      </c>
      <c r="F218" s="68">
        <v>20000</v>
      </c>
      <c r="G218" s="68">
        <v>20000</v>
      </c>
      <c r="H218" s="68">
        <v>20000</v>
      </c>
      <c r="I218" s="68">
        <v>20000</v>
      </c>
    </row>
    <row r="219" ht="30.75" customHeight="1" spans="1:9">
      <c r="A219" s="43">
        <v>194</v>
      </c>
      <c r="B219" s="79"/>
      <c r="C219" s="75" t="s">
        <v>1779</v>
      </c>
      <c r="D219" s="76" t="s">
        <v>155</v>
      </c>
      <c r="E219" s="84" t="s">
        <v>1780</v>
      </c>
      <c r="F219" s="68">
        <v>330400</v>
      </c>
      <c r="G219" s="68">
        <v>330400</v>
      </c>
      <c r="H219" s="68">
        <v>330400</v>
      </c>
      <c r="I219" s="68">
        <v>330400</v>
      </c>
    </row>
    <row r="220" ht="32.25" customHeight="1" spans="1:9">
      <c r="A220" s="43">
        <v>195</v>
      </c>
      <c r="B220" s="79"/>
      <c r="C220" s="75" t="s">
        <v>1781</v>
      </c>
      <c r="D220" s="76" t="s">
        <v>155</v>
      </c>
      <c r="E220" s="77" t="s">
        <v>1782</v>
      </c>
      <c r="F220" s="68"/>
      <c r="G220" s="68">
        <v>34000</v>
      </c>
      <c r="H220" s="68">
        <v>34000</v>
      </c>
      <c r="I220" s="68">
        <v>34000</v>
      </c>
    </row>
    <row r="221" customHeight="1" spans="1:9">
      <c r="A221" s="43">
        <v>196</v>
      </c>
      <c r="B221" s="79"/>
      <c r="C221" s="75" t="s">
        <v>1783</v>
      </c>
      <c r="D221" s="76" t="s">
        <v>155</v>
      </c>
      <c r="E221" s="77" t="s">
        <v>1784</v>
      </c>
      <c r="F221" s="68"/>
      <c r="G221" s="68">
        <v>30000</v>
      </c>
      <c r="H221" s="68">
        <v>30000</v>
      </c>
      <c r="I221" s="68">
        <v>30000</v>
      </c>
    </row>
    <row r="222" ht="31.5" customHeight="1" spans="1:9">
      <c r="A222" s="43">
        <v>197</v>
      </c>
      <c r="B222" s="79"/>
      <c r="C222" s="75" t="s">
        <v>1785</v>
      </c>
      <c r="D222" s="76" t="s">
        <v>155</v>
      </c>
      <c r="E222" s="84" t="s">
        <v>1786</v>
      </c>
      <c r="F222" s="68">
        <v>105000</v>
      </c>
      <c r="G222" s="68">
        <v>105000</v>
      </c>
      <c r="H222" s="68">
        <v>105000</v>
      </c>
      <c r="I222" s="68">
        <v>105000</v>
      </c>
    </row>
    <row r="223" customHeight="1" spans="1:9">
      <c r="A223" s="43">
        <v>198</v>
      </c>
      <c r="B223" s="79"/>
      <c r="C223" s="75" t="s">
        <v>1526</v>
      </c>
      <c r="D223" s="76" t="s">
        <v>155</v>
      </c>
      <c r="E223" s="84" t="s">
        <v>1787</v>
      </c>
      <c r="F223" s="68">
        <v>57000</v>
      </c>
      <c r="G223" s="68">
        <v>57000</v>
      </c>
      <c r="H223" s="68">
        <v>57000</v>
      </c>
      <c r="I223" s="68">
        <v>57000</v>
      </c>
    </row>
    <row r="224" customHeight="1" spans="1:9">
      <c r="A224" s="43">
        <v>199</v>
      </c>
      <c r="B224" s="79"/>
      <c r="C224" s="75" t="s">
        <v>1788</v>
      </c>
      <c r="D224" s="76" t="s">
        <v>155</v>
      </c>
      <c r="E224" s="84"/>
      <c r="F224" s="68"/>
      <c r="G224" s="68"/>
      <c r="H224" s="78" t="s">
        <v>1507</v>
      </c>
      <c r="I224" s="68">
        <v>1000000</v>
      </c>
    </row>
    <row r="225" ht="56.25" customHeight="1" spans="1:9">
      <c r="A225" s="43">
        <v>200</v>
      </c>
      <c r="B225" s="79"/>
      <c r="C225" s="75" t="s">
        <v>1789</v>
      </c>
      <c r="D225" s="76" t="s">
        <v>155</v>
      </c>
      <c r="E225" s="77" t="s">
        <v>1790</v>
      </c>
      <c r="F225" s="68">
        <v>108000</v>
      </c>
      <c r="G225" s="68">
        <v>298000</v>
      </c>
      <c r="H225" s="68">
        <v>298000</v>
      </c>
      <c r="I225" s="68">
        <v>298000</v>
      </c>
    </row>
    <row r="226" customHeight="1" spans="1:9">
      <c r="A226" s="43"/>
      <c r="B226" s="69" t="s">
        <v>823</v>
      </c>
      <c r="C226" s="70" t="s">
        <v>188</v>
      </c>
      <c r="D226" s="81"/>
      <c r="E226" s="85"/>
      <c r="F226" s="73">
        <f>SUM(F227:F244)</f>
        <v>1141244</v>
      </c>
      <c r="G226" s="73">
        <f>SUM(G227:G244)</f>
        <v>1805800</v>
      </c>
      <c r="H226" s="73">
        <f>SUM(H227:H244)</f>
        <v>1518044</v>
      </c>
      <c r="I226" s="73">
        <f>SUM(I227:I244)</f>
        <v>1398044</v>
      </c>
    </row>
    <row r="227" customHeight="1" spans="1:9">
      <c r="A227" s="43">
        <v>201</v>
      </c>
      <c r="B227" s="79"/>
      <c r="C227" s="75" t="s">
        <v>1791</v>
      </c>
      <c r="D227" s="76" t="s">
        <v>187</v>
      </c>
      <c r="E227" s="84" t="s">
        <v>1792</v>
      </c>
      <c r="F227" s="68">
        <v>300000</v>
      </c>
      <c r="G227" s="68">
        <v>300000</v>
      </c>
      <c r="H227" s="68">
        <v>300000</v>
      </c>
      <c r="I227" s="68">
        <v>300000</v>
      </c>
    </row>
    <row r="228" customHeight="1" spans="1:9">
      <c r="A228" s="43">
        <v>202</v>
      </c>
      <c r="B228" s="79"/>
      <c r="C228" s="75" t="s">
        <v>1793</v>
      </c>
      <c r="D228" s="76" t="s">
        <v>187</v>
      </c>
      <c r="E228" s="84" t="s">
        <v>1794</v>
      </c>
      <c r="F228" s="68">
        <v>200000</v>
      </c>
      <c r="G228" s="68">
        <v>200000</v>
      </c>
      <c r="H228" s="68">
        <v>200000</v>
      </c>
      <c r="I228" s="68">
        <v>200000</v>
      </c>
    </row>
    <row r="229" customHeight="1" spans="1:9">
      <c r="A229" s="43">
        <v>203</v>
      </c>
      <c r="B229" s="79"/>
      <c r="C229" s="75" t="s">
        <v>1795</v>
      </c>
      <c r="D229" s="76" t="s">
        <v>187</v>
      </c>
      <c r="E229" s="77" t="s">
        <v>1796</v>
      </c>
      <c r="F229" s="68">
        <v>30000</v>
      </c>
      <c r="G229" s="68">
        <v>30000</v>
      </c>
      <c r="H229" s="68">
        <v>30000</v>
      </c>
      <c r="I229" s="68">
        <v>30000</v>
      </c>
    </row>
    <row r="230" customHeight="1" spans="1:9">
      <c r="A230" s="43">
        <v>204</v>
      </c>
      <c r="B230" s="79"/>
      <c r="C230" s="75" t="s">
        <v>1797</v>
      </c>
      <c r="D230" s="76" t="s">
        <v>187</v>
      </c>
      <c r="E230" s="77" t="s">
        <v>1798</v>
      </c>
      <c r="F230" s="68">
        <v>52000</v>
      </c>
      <c r="G230" s="68">
        <v>54800</v>
      </c>
      <c r="H230" s="68">
        <v>54800</v>
      </c>
      <c r="I230" s="68">
        <v>54800</v>
      </c>
    </row>
    <row r="231" customHeight="1" spans="1:9">
      <c r="A231" s="43">
        <v>205</v>
      </c>
      <c r="B231" s="79"/>
      <c r="C231" s="75" t="s">
        <v>1799</v>
      </c>
      <c r="D231" s="76" t="s">
        <v>187</v>
      </c>
      <c r="E231" s="84" t="s">
        <v>1800</v>
      </c>
      <c r="F231" s="68">
        <v>152244</v>
      </c>
      <c r="G231" s="68">
        <v>160000</v>
      </c>
      <c r="H231" s="68">
        <v>152244</v>
      </c>
      <c r="I231" s="68">
        <v>152244</v>
      </c>
    </row>
    <row r="232" customHeight="1" spans="1:9">
      <c r="A232" s="43">
        <v>206</v>
      </c>
      <c r="B232" s="79"/>
      <c r="C232" s="75" t="s">
        <v>1801</v>
      </c>
      <c r="D232" s="76" t="s">
        <v>187</v>
      </c>
      <c r="E232" s="84" t="s">
        <v>1802</v>
      </c>
      <c r="F232" s="68">
        <v>50000</v>
      </c>
      <c r="G232" s="68">
        <v>50000</v>
      </c>
      <c r="H232" s="68">
        <v>50000</v>
      </c>
      <c r="I232" s="68">
        <v>50000</v>
      </c>
    </row>
    <row r="233" customHeight="1" spans="1:9">
      <c r="A233" s="43">
        <v>207</v>
      </c>
      <c r="B233" s="79"/>
      <c r="C233" s="75" t="s">
        <v>1803</v>
      </c>
      <c r="D233" s="76" t="s">
        <v>187</v>
      </c>
      <c r="E233" s="77" t="s">
        <v>1804</v>
      </c>
      <c r="F233" s="68">
        <v>10000</v>
      </c>
      <c r="G233" s="68">
        <v>10000</v>
      </c>
      <c r="H233" s="68">
        <v>10000</v>
      </c>
      <c r="I233" s="68">
        <v>10000</v>
      </c>
    </row>
    <row r="234" customHeight="1" spans="1:9">
      <c r="A234" s="43">
        <v>208</v>
      </c>
      <c r="B234" s="79"/>
      <c r="C234" s="75" t="s">
        <v>1805</v>
      </c>
      <c r="D234" s="76" t="s">
        <v>187</v>
      </c>
      <c r="E234" s="84" t="s">
        <v>1505</v>
      </c>
      <c r="F234" s="68">
        <v>60000</v>
      </c>
      <c r="G234" s="68">
        <v>60000</v>
      </c>
      <c r="H234" s="68">
        <v>60000</v>
      </c>
      <c r="I234" s="68">
        <v>60000</v>
      </c>
    </row>
    <row r="235" customHeight="1" spans="1:9">
      <c r="A235" s="43">
        <v>209</v>
      </c>
      <c r="B235" s="79"/>
      <c r="C235" s="75" t="s">
        <v>1806</v>
      </c>
      <c r="D235" s="76" t="s">
        <v>187</v>
      </c>
      <c r="E235" s="84"/>
      <c r="F235" s="68"/>
      <c r="G235" s="68">
        <v>260000</v>
      </c>
      <c r="H235" s="78" t="s">
        <v>1507</v>
      </c>
      <c r="I235" s="78" t="s">
        <v>1507</v>
      </c>
    </row>
    <row r="236" customHeight="1" spans="1:9">
      <c r="A236" s="43">
        <v>210</v>
      </c>
      <c r="B236" s="79"/>
      <c r="C236" s="75" t="s">
        <v>1526</v>
      </c>
      <c r="D236" s="76" t="s">
        <v>187</v>
      </c>
      <c r="E236" s="77" t="s">
        <v>1526</v>
      </c>
      <c r="F236" s="68">
        <v>57000</v>
      </c>
      <c r="G236" s="68">
        <v>57000</v>
      </c>
      <c r="H236" s="68">
        <v>57000</v>
      </c>
      <c r="I236" s="68">
        <v>57000</v>
      </c>
    </row>
    <row r="237" customHeight="1" spans="1:9">
      <c r="A237" s="43">
        <v>211</v>
      </c>
      <c r="B237" s="79"/>
      <c r="C237" s="75" t="s">
        <v>1807</v>
      </c>
      <c r="D237" s="76" t="s">
        <v>187</v>
      </c>
      <c r="E237" s="77" t="s">
        <v>1505</v>
      </c>
      <c r="F237" s="68">
        <v>70000</v>
      </c>
      <c r="G237" s="68">
        <v>70000</v>
      </c>
      <c r="H237" s="68">
        <v>70000</v>
      </c>
      <c r="I237" s="68">
        <v>70000</v>
      </c>
    </row>
    <row r="238" ht="48" customHeight="1" spans="1:9">
      <c r="A238" s="43">
        <v>212</v>
      </c>
      <c r="B238" s="79"/>
      <c r="C238" s="75" t="s">
        <v>1808</v>
      </c>
      <c r="D238" s="76" t="s">
        <v>187</v>
      </c>
      <c r="E238" s="84" t="s">
        <v>1809</v>
      </c>
      <c r="F238" s="68">
        <v>100000</v>
      </c>
      <c r="G238" s="68">
        <v>150000</v>
      </c>
      <c r="H238" s="68">
        <v>150000</v>
      </c>
      <c r="I238" s="68">
        <v>100000</v>
      </c>
    </row>
    <row r="239" customHeight="1" spans="1:9">
      <c r="A239" s="43">
        <v>213</v>
      </c>
      <c r="B239" s="79"/>
      <c r="C239" s="75" t="s">
        <v>1810</v>
      </c>
      <c r="D239" s="76" t="s">
        <v>187</v>
      </c>
      <c r="E239" s="84" t="s">
        <v>1505</v>
      </c>
      <c r="F239" s="68">
        <v>50000</v>
      </c>
      <c r="G239" s="68">
        <v>50000</v>
      </c>
      <c r="H239" s="68">
        <v>50000</v>
      </c>
      <c r="I239" s="68">
        <v>50000</v>
      </c>
    </row>
    <row r="240" customHeight="1" spans="1:9">
      <c r="A240" s="43">
        <v>214</v>
      </c>
      <c r="B240" s="79"/>
      <c r="C240" s="75" t="s">
        <v>1811</v>
      </c>
      <c r="D240" s="76" t="s">
        <v>187</v>
      </c>
      <c r="E240" s="77" t="s">
        <v>1812</v>
      </c>
      <c r="F240" s="68">
        <v>10000</v>
      </c>
      <c r="G240" s="68">
        <v>30000</v>
      </c>
      <c r="H240" s="68">
        <v>10000</v>
      </c>
      <c r="I240" s="68">
        <v>10000</v>
      </c>
    </row>
    <row r="241" customHeight="1" spans="1:9">
      <c r="A241" s="43">
        <v>215</v>
      </c>
      <c r="B241" s="79"/>
      <c r="C241" s="75" t="s">
        <v>1813</v>
      </c>
      <c r="D241" s="76">
        <v>2013399</v>
      </c>
      <c r="E241" s="77" t="s">
        <v>1814</v>
      </c>
      <c r="F241" s="68"/>
      <c r="G241" s="68">
        <v>50000</v>
      </c>
      <c r="H241" s="68">
        <v>50000</v>
      </c>
      <c r="I241" s="68">
        <v>50000</v>
      </c>
    </row>
    <row r="242" customHeight="1" spans="1:9">
      <c r="A242" s="43">
        <v>216</v>
      </c>
      <c r="B242" s="79"/>
      <c r="C242" s="75" t="s">
        <v>1815</v>
      </c>
      <c r="D242" s="76">
        <v>2013399</v>
      </c>
      <c r="E242" s="77" t="s">
        <v>1816</v>
      </c>
      <c r="F242" s="68"/>
      <c r="G242" s="68">
        <v>60000</v>
      </c>
      <c r="H242" s="68">
        <v>60000</v>
      </c>
      <c r="I242" s="68">
        <v>30000</v>
      </c>
    </row>
    <row r="243" customHeight="1" spans="1:9">
      <c r="A243" s="43">
        <v>217</v>
      </c>
      <c r="B243" s="79"/>
      <c r="C243" s="75" t="s">
        <v>1817</v>
      </c>
      <c r="D243" s="76">
        <v>2013399</v>
      </c>
      <c r="E243" s="77" t="s">
        <v>1818</v>
      </c>
      <c r="F243" s="68"/>
      <c r="G243" s="68">
        <v>70000</v>
      </c>
      <c r="H243" s="68">
        <v>70000</v>
      </c>
      <c r="I243" s="68">
        <v>30000</v>
      </c>
    </row>
    <row r="244" customHeight="1" spans="1:9">
      <c r="A244" s="43">
        <v>218</v>
      </c>
      <c r="B244" s="79"/>
      <c r="C244" s="75" t="s">
        <v>1318</v>
      </c>
      <c r="D244" s="76">
        <v>2013399</v>
      </c>
      <c r="E244" s="77" t="s">
        <v>1819</v>
      </c>
      <c r="F244" s="68"/>
      <c r="G244" s="68">
        <v>144000</v>
      </c>
      <c r="H244" s="68">
        <v>144000</v>
      </c>
      <c r="I244" s="68">
        <v>144000</v>
      </c>
    </row>
    <row r="245" customHeight="1" spans="1:9">
      <c r="A245" s="43"/>
      <c r="B245" s="69" t="s">
        <v>826</v>
      </c>
      <c r="C245" s="70" t="s">
        <v>218</v>
      </c>
      <c r="D245" s="71"/>
      <c r="E245" s="85"/>
      <c r="F245" s="73">
        <f>SUM(F246:F254)</f>
        <v>1185612</v>
      </c>
      <c r="G245" s="73">
        <f>SUM(G246:G254)</f>
        <v>1582160</v>
      </c>
      <c r="H245" s="73">
        <f>SUM(H246:H254)</f>
        <v>1582160</v>
      </c>
      <c r="I245" s="73">
        <f>SUM(I246:I254)</f>
        <v>1282160</v>
      </c>
    </row>
    <row r="246" customHeight="1" spans="1:9">
      <c r="A246" s="43">
        <v>219</v>
      </c>
      <c r="B246" s="79"/>
      <c r="C246" s="75" t="s">
        <v>1820</v>
      </c>
      <c r="D246" s="76" t="s">
        <v>217</v>
      </c>
      <c r="E246" s="84" t="s">
        <v>1821</v>
      </c>
      <c r="F246" s="68">
        <v>20700</v>
      </c>
      <c r="G246" s="68">
        <v>20700</v>
      </c>
      <c r="H246" s="68">
        <v>20700</v>
      </c>
      <c r="I246" s="68">
        <v>20700</v>
      </c>
    </row>
    <row r="247" customHeight="1" spans="1:9">
      <c r="A247" s="43">
        <v>220</v>
      </c>
      <c r="B247" s="79"/>
      <c r="C247" s="75" t="s">
        <v>220</v>
      </c>
      <c r="D247" s="76" t="s">
        <v>219</v>
      </c>
      <c r="E247" s="84" t="s">
        <v>1505</v>
      </c>
      <c r="F247" s="68">
        <v>20000</v>
      </c>
      <c r="G247" s="68">
        <v>20000</v>
      </c>
      <c r="H247" s="68">
        <v>20000</v>
      </c>
      <c r="I247" s="68">
        <v>20000</v>
      </c>
    </row>
    <row r="248" customHeight="1" spans="1:9">
      <c r="A248" s="43">
        <v>221</v>
      </c>
      <c r="B248" s="79"/>
      <c r="C248" s="75" t="s">
        <v>1822</v>
      </c>
      <c r="D248" s="76" t="s">
        <v>221</v>
      </c>
      <c r="E248" s="77" t="s">
        <v>1823</v>
      </c>
      <c r="F248" s="68">
        <v>280000</v>
      </c>
      <c r="G248" s="68">
        <v>280000</v>
      </c>
      <c r="H248" s="68">
        <v>280000</v>
      </c>
      <c r="I248" s="68">
        <v>280000</v>
      </c>
    </row>
    <row r="249" customHeight="1" spans="1:9">
      <c r="A249" s="43">
        <v>222</v>
      </c>
      <c r="B249" s="79"/>
      <c r="C249" s="75" t="s">
        <v>1824</v>
      </c>
      <c r="D249" s="76"/>
      <c r="E249" s="77" t="s">
        <v>1825</v>
      </c>
      <c r="F249" s="68"/>
      <c r="G249" s="68">
        <v>300000</v>
      </c>
      <c r="H249" s="68">
        <v>300000</v>
      </c>
      <c r="I249" s="78" t="s">
        <v>1507</v>
      </c>
    </row>
    <row r="250" customHeight="1" spans="1:9">
      <c r="A250" s="43">
        <v>223</v>
      </c>
      <c r="B250" s="79"/>
      <c r="C250" s="75" t="s">
        <v>1826</v>
      </c>
      <c r="D250" s="76" t="s">
        <v>223</v>
      </c>
      <c r="E250" s="84" t="s">
        <v>1505</v>
      </c>
      <c r="F250" s="68">
        <v>210000</v>
      </c>
      <c r="G250" s="68">
        <v>210000</v>
      </c>
      <c r="H250" s="68">
        <v>210000</v>
      </c>
      <c r="I250" s="68">
        <v>210000</v>
      </c>
    </row>
    <row r="251" customHeight="1" spans="1:9">
      <c r="A251" s="43">
        <v>224</v>
      </c>
      <c r="B251" s="79"/>
      <c r="C251" s="75" t="s">
        <v>226</v>
      </c>
      <c r="D251" s="76" t="s">
        <v>225</v>
      </c>
      <c r="E251" s="84" t="s">
        <v>1827</v>
      </c>
      <c r="F251" s="68">
        <v>414700</v>
      </c>
      <c r="G251" s="68">
        <v>501600</v>
      </c>
      <c r="H251" s="68">
        <v>501600</v>
      </c>
      <c r="I251" s="68">
        <v>501600</v>
      </c>
    </row>
    <row r="252" customHeight="1" spans="1:9">
      <c r="A252" s="43">
        <v>225</v>
      </c>
      <c r="B252" s="79"/>
      <c r="C252" s="75" t="s">
        <v>1828</v>
      </c>
      <c r="D252" s="76" t="s">
        <v>227</v>
      </c>
      <c r="E252" s="84" t="s">
        <v>1829</v>
      </c>
      <c r="F252" s="68">
        <v>40020</v>
      </c>
      <c r="G252" s="68">
        <v>40020</v>
      </c>
      <c r="H252" s="68">
        <v>40020</v>
      </c>
      <c r="I252" s="68">
        <v>40020</v>
      </c>
    </row>
    <row r="253" customHeight="1" spans="1:9">
      <c r="A253" s="43">
        <v>226</v>
      </c>
      <c r="B253" s="79"/>
      <c r="C253" s="75" t="s">
        <v>1830</v>
      </c>
      <c r="D253" s="76" t="s">
        <v>227</v>
      </c>
      <c r="E253" s="77"/>
      <c r="F253" s="68">
        <v>108000</v>
      </c>
      <c r="G253" s="68">
        <v>108000</v>
      </c>
      <c r="H253" s="68">
        <v>108000</v>
      </c>
      <c r="I253" s="68">
        <v>108000</v>
      </c>
    </row>
    <row r="254" customHeight="1" spans="1:9">
      <c r="A254" s="43">
        <v>227</v>
      </c>
      <c r="B254" s="79"/>
      <c r="C254" s="75" t="s">
        <v>1831</v>
      </c>
      <c r="D254" s="76" t="s">
        <v>227</v>
      </c>
      <c r="E254" s="84" t="s">
        <v>1832</v>
      </c>
      <c r="F254" s="68">
        <v>92192</v>
      </c>
      <c r="G254" s="68">
        <v>101840</v>
      </c>
      <c r="H254" s="68">
        <v>101840</v>
      </c>
      <c r="I254" s="68">
        <v>101840</v>
      </c>
    </row>
    <row r="255" customHeight="1" spans="1:9">
      <c r="A255" s="43"/>
      <c r="B255" s="69" t="s">
        <v>830</v>
      </c>
      <c r="C255" s="70" t="s">
        <v>233</v>
      </c>
      <c r="D255" s="81"/>
      <c r="E255" s="85"/>
      <c r="F255" s="73">
        <f>SUM(F256:F261)</f>
        <v>1115100</v>
      </c>
      <c r="G255" s="73">
        <f>SUM(G256:G261)</f>
        <v>1504100</v>
      </c>
      <c r="H255" s="73">
        <f>SUM(H256:H261)</f>
        <v>1244100</v>
      </c>
      <c r="I255" s="73">
        <f>SUM(I256:I261)</f>
        <v>1244100</v>
      </c>
    </row>
    <row r="256" customHeight="1" spans="1:9">
      <c r="A256" s="43">
        <v>228</v>
      </c>
      <c r="B256" s="79"/>
      <c r="C256" s="75" t="s">
        <v>1833</v>
      </c>
      <c r="D256" s="76" t="s">
        <v>235</v>
      </c>
      <c r="E256" s="84" t="s">
        <v>1834</v>
      </c>
      <c r="F256" s="68">
        <v>26000</v>
      </c>
      <c r="G256" s="68">
        <v>26000</v>
      </c>
      <c r="H256" s="68">
        <v>26000</v>
      </c>
      <c r="I256" s="68">
        <v>26000</v>
      </c>
    </row>
    <row r="257" customHeight="1" spans="1:9">
      <c r="A257" s="43">
        <v>229</v>
      </c>
      <c r="B257" s="79"/>
      <c r="C257" s="75" t="s">
        <v>1835</v>
      </c>
      <c r="D257" s="76" t="s">
        <v>235</v>
      </c>
      <c r="E257" s="84" t="s">
        <v>1836</v>
      </c>
      <c r="F257" s="68">
        <v>654600</v>
      </c>
      <c r="G257" s="68">
        <v>717600</v>
      </c>
      <c r="H257" s="68">
        <v>717600</v>
      </c>
      <c r="I257" s="68">
        <v>717600</v>
      </c>
    </row>
    <row r="258" customHeight="1" spans="1:9">
      <c r="A258" s="43">
        <v>230</v>
      </c>
      <c r="B258" s="79"/>
      <c r="C258" s="75" t="s">
        <v>1837</v>
      </c>
      <c r="D258" s="76" t="s">
        <v>235</v>
      </c>
      <c r="E258" s="77" t="s">
        <v>1834</v>
      </c>
      <c r="F258" s="68">
        <v>19500</v>
      </c>
      <c r="G258" s="68">
        <v>19500</v>
      </c>
      <c r="H258" s="68">
        <v>19500</v>
      </c>
      <c r="I258" s="68">
        <v>19500</v>
      </c>
    </row>
    <row r="259" customHeight="1" spans="1:9">
      <c r="A259" s="43">
        <v>231</v>
      </c>
      <c r="B259" s="79"/>
      <c r="C259" s="75" t="s">
        <v>1838</v>
      </c>
      <c r="D259" s="76" t="s">
        <v>235</v>
      </c>
      <c r="E259" s="77" t="s">
        <v>1839</v>
      </c>
      <c r="F259" s="68">
        <v>246000</v>
      </c>
      <c r="G259" s="68">
        <v>312000</v>
      </c>
      <c r="H259" s="68">
        <v>312000</v>
      </c>
      <c r="I259" s="68">
        <v>312000</v>
      </c>
    </row>
    <row r="260" customHeight="1" spans="1:9">
      <c r="A260" s="43">
        <v>232</v>
      </c>
      <c r="B260" s="79"/>
      <c r="C260" s="75" t="s">
        <v>1840</v>
      </c>
      <c r="D260" s="76" t="s">
        <v>237</v>
      </c>
      <c r="E260" s="84" t="s">
        <v>1834</v>
      </c>
      <c r="F260" s="68">
        <v>130000</v>
      </c>
      <c r="G260" s="68">
        <v>390000</v>
      </c>
      <c r="H260" s="68">
        <v>130000</v>
      </c>
      <c r="I260" s="68">
        <v>130000</v>
      </c>
    </row>
    <row r="261" customHeight="1" spans="1:9">
      <c r="A261" s="43">
        <v>233</v>
      </c>
      <c r="B261" s="79"/>
      <c r="C261" s="75" t="s">
        <v>1841</v>
      </c>
      <c r="D261" s="76" t="s">
        <v>242</v>
      </c>
      <c r="E261" s="84" t="s">
        <v>1842</v>
      </c>
      <c r="F261" s="68">
        <v>39000</v>
      </c>
      <c r="G261" s="68">
        <v>39000</v>
      </c>
      <c r="H261" s="68">
        <v>39000</v>
      </c>
      <c r="I261" s="68">
        <v>39000</v>
      </c>
    </row>
    <row r="262" customHeight="1" spans="1:9">
      <c r="A262" s="43"/>
      <c r="B262" s="69" t="s">
        <v>836</v>
      </c>
      <c r="C262" s="70" t="s">
        <v>320</v>
      </c>
      <c r="D262" s="81"/>
      <c r="E262" s="85"/>
      <c r="F262" s="73">
        <f>SUM(F263:F273)</f>
        <v>6711000</v>
      </c>
      <c r="G262" s="73">
        <f>SUM(G263:G273)</f>
        <v>7471005</v>
      </c>
      <c r="H262" s="73">
        <f>SUM(H263:H273)</f>
        <v>7471005</v>
      </c>
      <c r="I262" s="73">
        <f>SUM(I263:I273)</f>
        <v>4971005</v>
      </c>
    </row>
    <row r="263" ht="32.25" customHeight="1" spans="1:9">
      <c r="A263" s="43">
        <v>234</v>
      </c>
      <c r="B263" s="79"/>
      <c r="C263" s="75" t="s">
        <v>1843</v>
      </c>
      <c r="D263" s="76" t="s">
        <v>321</v>
      </c>
      <c r="E263" s="84"/>
      <c r="F263" s="68">
        <v>300000</v>
      </c>
      <c r="G263" s="68">
        <v>300000</v>
      </c>
      <c r="H263" s="68">
        <v>300000</v>
      </c>
      <c r="I263" s="68">
        <v>300000</v>
      </c>
    </row>
    <row r="264" customHeight="1" spans="1:9">
      <c r="A264" s="43">
        <v>235</v>
      </c>
      <c r="B264" s="79"/>
      <c r="C264" s="75" t="s">
        <v>1844</v>
      </c>
      <c r="D264" s="76" t="s">
        <v>321</v>
      </c>
      <c r="E264" s="84" t="s">
        <v>1505</v>
      </c>
      <c r="F264" s="68">
        <v>113000</v>
      </c>
      <c r="G264" s="68">
        <v>113000</v>
      </c>
      <c r="H264" s="68">
        <v>113000</v>
      </c>
      <c r="I264" s="68">
        <v>113000</v>
      </c>
    </row>
    <row r="265" customHeight="1" spans="1:9">
      <c r="A265" s="43">
        <v>236</v>
      </c>
      <c r="B265" s="79"/>
      <c r="C265" s="75" t="s">
        <v>1845</v>
      </c>
      <c r="D265" s="76" t="s">
        <v>323</v>
      </c>
      <c r="E265" s="77" t="s">
        <v>1846</v>
      </c>
      <c r="F265" s="68">
        <v>10000</v>
      </c>
      <c r="G265" s="68">
        <v>10000</v>
      </c>
      <c r="H265" s="68">
        <v>10000</v>
      </c>
      <c r="I265" s="68">
        <v>10000</v>
      </c>
    </row>
    <row r="266" ht="34.5" customHeight="1" spans="1:9">
      <c r="A266" s="43">
        <v>237</v>
      </c>
      <c r="B266" s="79"/>
      <c r="C266" s="75" t="s">
        <v>1847</v>
      </c>
      <c r="D266" s="76" t="s">
        <v>325</v>
      </c>
      <c r="E266" s="77" t="s">
        <v>1848</v>
      </c>
      <c r="F266" s="68">
        <v>5500000</v>
      </c>
      <c r="G266" s="68">
        <v>5000000</v>
      </c>
      <c r="H266" s="68">
        <v>5000000</v>
      </c>
      <c r="I266" s="68">
        <v>2500000</v>
      </c>
    </row>
    <row r="267" customHeight="1" spans="1:9">
      <c r="A267" s="43">
        <v>238</v>
      </c>
      <c r="B267" s="79"/>
      <c r="C267" s="75" t="s">
        <v>1849</v>
      </c>
      <c r="D267" s="76" t="s">
        <v>327</v>
      </c>
      <c r="E267" s="84" t="s">
        <v>1850</v>
      </c>
      <c r="F267" s="68">
        <v>48000</v>
      </c>
      <c r="G267" s="68">
        <v>48000</v>
      </c>
      <c r="H267" s="68">
        <v>48000</v>
      </c>
      <c r="I267" s="68">
        <v>48000</v>
      </c>
    </row>
    <row r="268" customHeight="1" spans="1:9">
      <c r="A268" s="43">
        <v>239</v>
      </c>
      <c r="B268" s="83"/>
      <c r="C268" s="75" t="s">
        <v>1851</v>
      </c>
      <c r="D268" s="76">
        <v>2070108</v>
      </c>
      <c r="E268" s="84" t="s">
        <v>1852</v>
      </c>
      <c r="F268" s="68"/>
      <c r="G268" s="68">
        <v>390000</v>
      </c>
      <c r="H268" s="68">
        <v>390000</v>
      </c>
      <c r="I268" s="68">
        <v>390000</v>
      </c>
    </row>
    <row r="269" customHeight="1" spans="1:9">
      <c r="A269" s="43">
        <v>240</v>
      </c>
      <c r="B269" s="83"/>
      <c r="C269" s="75" t="s">
        <v>1853</v>
      </c>
      <c r="D269" s="76">
        <v>2070108</v>
      </c>
      <c r="E269" s="84" t="s">
        <v>1854</v>
      </c>
      <c r="F269" s="68"/>
      <c r="G269" s="68">
        <v>610000</v>
      </c>
      <c r="H269" s="68">
        <v>610000</v>
      </c>
      <c r="I269" s="68">
        <v>610000</v>
      </c>
    </row>
    <row r="270" customHeight="1" spans="1:9">
      <c r="A270" s="43">
        <v>241</v>
      </c>
      <c r="B270" s="83"/>
      <c r="C270" s="75" t="s">
        <v>1855</v>
      </c>
      <c r="D270" s="76">
        <v>2070108</v>
      </c>
      <c r="E270" s="84" t="s">
        <v>1856</v>
      </c>
      <c r="F270" s="68"/>
      <c r="G270" s="68">
        <v>66200</v>
      </c>
      <c r="H270" s="68">
        <v>66200</v>
      </c>
      <c r="I270" s="68">
        <v>66200</v>
      </c>
    </row>
    <row r="271" customHeight="1" spans="1:9">
      <c r="A271" s="43">
        <v>242</v>
      </c>
      <c r="B271" s="83"/>
      <c r="C271" s="75" t="s">
        <v>1857</v>
      </c>
      <c r="D271" s="76">
        <v>2070108</v>
      </c>
      <c r="E271" s="77" t="s">
        <v>1858</v>
      </c>
      <c r="F271" s="68"/>
      <c r="G271" s="68">
        <v>193805</v>
      </c>
      <c r="H271" s="68">
        <v>193805</v>
      </c>
      <c r="I271" s="68">
        <v>193805</v>
      </c>
    </row>
    <row r="272" customHeight="1" spans="1:9">
      <c r="A272" s="43">
        <v>243</v>
      </c>
      <c r="B272" s="79"/>
      <c r="C272" s="75" t="s">
        <v>1859</v>
      </c>
      <c r="D272" s="76" t="s">
        <v>330</v>
      </c>
      <c r="E272" s="84" t="s">
        <v>1860</v>
      </c>
      <c r="F272" s="68">
        <v>60000</v>
      </c>
      <c r="G272" s="68">
        <v>60000</v>
      </c>
      <c r="H272" s="68">
        <v>60000</v>
      </c>
      <c r="I272" s="68">
        <v>60000</v>
      </c>
    </row>
    <row r="273" customHeight="1" spans="1:9">
      <c r="A273" s="43">
        <v>244</v>
      </c>
      <c r="B273" s="79"/>
      <c r="C273" s="75" t="s">
        <v>1861</v>
      </c>
      <c r="D273" s="76" t="s">
        <v>332</v>
      </c>
      <c r="E273" s="77" t="s">
        <v>1505</v>
      </c>
      <c r="F273" s="68">
        <v>680000</v>
      </c>
      <c r="G273" s="68">
        <v>680000</v>
      </c>
      <c r="H273" s="68">
        <v>680000</v>
      </c>
      <c r="I273" s="68">
        <v>680000</v>
      </c>
    </row>
    <row r="274" customHeight="1" spans="1:9">
      <c r="A274" s="43"/>
      <c r="B274" s="69" t="s">
        <v>837</v>
      </c>
      <c r="C274" s="70" t="s">
        <v>329</v>
      </c>
      <c r="D274" s="81"/>
      <c r="E274" s="85"/>
      <c r="F274" s="73">
        <f>SUM(F275:F276)</f>
        <v>35000</v>
      </c>
      <c r="G274" s="73">
        <f>SUM(G275:G276)</f>
        <v>35000</v>
      </c>
      <c r="H274" s="73">
        <f>SUM(H275:H276)</f>
        <v>35000</v>
      </c>
      <c r="I274" s="73">
        <f>SUM(I275:I276)</f>
        <v>35000</v>
      </c>
    </row>
    <row r="275" customHeight="1" spans="1:9">
      <c r="A275" s="43">
        <v>245</v>
      </c>
      <c r="B275" s="79"/>
      <c r="C275" s="75" t="s">
        <v>1862</v>
      </c>
      <c r="D275" s="76" t="s">
        <v>327</v>
      </c>
      <c r="E275" s="84" t="s">
        <v>1863</v>
      </c>
      <c r="F275" s="68">
        <v>15000</v>
      </c>
      <c r="G275" s="68">
        <v>15000</v>
      </c>
      <c r="H275" s="68">
        <v>15000</v>
      </c>
      <c r="I275" s="68">
        <v>15000</v>
      </c>
    </row>
    <row r="276" customHeight="1" spans="1:9">
      <c r="A276" s="43">
        <v>246</v>
      </c>
      <c r="B276" s="79"/>
      <c r="C276" s="75" t="s">
        <v>1864</v>
      </c>
      <c r="D276" s="76" t="s">
        <v>327</v>
      </c>
      <c r="E276" s="84" t="s">
        <v>1865</v>
      </c>
      <c r="F276" s="68">
        <v>20000</v>
      </c>
      <c r="G276" s="68">
        <v>20000</v>
      </c>
      <c r="H276" s="68">
        <v>20000</v>
      </c>
      <c r="I276" s="68">
        <v>20000</v>
      </c>
    </row>
    <row r="277" customHeight="1" spans="1:9">
      <c r="A277" s="43"/>
      <c r="B277" s="69" t="s">
        <v>839</v>
      </c>
      <c r="C277" s="70" t="s">
        <v>338</v>
      </c>
      <c r="D277" s="81"/>
      <c r="E277" s="85"/>
      <c r="F277" s="73">
        <f>SUM(F278:F281)</f>
        <v>284100</v>
      </c>
      <c r="G277" s="73">
        <f>SUM(G278:G281)</f>
        <v>284100</v>
      </c>
      <c r="H277" s="73">
        <f>SUM(H278:H281)</f>
        <v>284100</v>
      </c>
      <c r="I277" s="73">
        <f>SUM(I278:I281)</f>
        <v>334100</v>
      </c>
    </row>
    <row r="278" customHeight="1" spans="1:9">
      <c r="A278" s="43">
        <v>247</v>
      </c>
      <c r="B278" s="76"/>
      <c r="C278" s="75" t="s">
        <v>1866</v>
      </c>
      <c r="D278" s="76" t="s">
        <v>339</v>
      </c>
      <c r="E278" s="77" t="s">
        <v>1505</v>
      </c>
      <c r="F278" s="68">
        <v>30000</v>
      </c>
      <c r="G278" s="68">
        <v>30000</v>
      </c>
      <c r="H278" s="68">
        <v>30000</v>
      </c>
      <c r="I278" s="68">
        <v>30000</v>
      </c>
    </row>
    <row r="279" customHeight="1" spans="1:9">
      <c r="A279" s="43">
        <v>248</v>
      </c>
      <c r="B279" s="76"/>
      <c r="C279" s="75" t="s">
        <v>1867</v>
      </c>
      <c r="D279" s="76" t="s">
        <v>339</v>
      </c>
      <c r="E279" s="77"/>
      <c r="F279" s="68"/>
      <c r="G279" s="68"/>
      <c r="H279" s="78" t="s">
        <v>1507</v>
      </c>
      <c r="I279" s="68">
        <v>50000</v>
      </c>
    </row>
    <row r="280" customHeight="1" spans="1:9">
      <c r="A280" s="43">
        <v>249</v>
      </c>
      <c r="B280" s="76"/>
      <c r="C280" s="75" t="s">
        <v>1868</v>
      </c>
      <c r="D280" s="76" t="s">
        <v>339</v>
      </c>
      <c r="E280" s="77" t="s">
        <v>1505</v>
      </c>
      <c r="F280" s="68">
        <v>30000</v>
      </c>
      <c r="G280" s="68">
        <v>30000</v>
      </c>
      <c r="H280" s="68">
        <v>30000</v>
      </c>
      <c r="I280" s="68">
        <v>30000</v>
      </c>
    </row>
    <row r="281" customHeight="1" spans="1:9">
      <c r="A281" s="43">
        <v>250</v>
      </c>
      <c r="B281" s="79"/>
      <c r="C281" s="75" t="s">
        <v>1869</v>
      </c>
      <c r="D281" s="76" t="s">
        <v>339</v>
      </c>
      <c r="E281" s="77" t="s">
        <v>1505</v>
      </c>
      <c r="F281" s="68">
        <v>224100</v>
      </c>
      <c r="G281" s="68">
        <v>224100</v>
      </c>
      <c r="H281" s="68">
        <v>224100</v>
      </c>
      <c r="I281" s="68">
        <v>224100</v>
      </c>
    </row>
    <row r="282" customHeight="1" spans="1:9">
      <c r="A282" s="43"/>
      <c r="B282" s="69" t="s">
        <v>1237</v>
      </c>
      <c r="C282" s="70" t="s">
        <v>343</v>
      </c>
      <c r="D282" s="81"/>
      <c r="E282" s="85"/>
      <c r="F282" s="73">
        <f>SUM(F283:F285)</f>
        <v>48000</v>
      </c>
      <c r="G282" s="73">
        <f>SUM(G283:G285)</f>
        <v>51840</v>
      </c>
      <c r="H282" s="73">
        <f>SUM(H283:H285)</f>
        <v>51840</v>
      </c>
      <c r="I282" s="73">
        <f>SUM(I283:I285)</f>
        <v>51840</v>
      </c>
    </row>
    <row r="283" customHeight="1" spans="1:9">
      <c r="A283" s="43">
        <v>251</v>
      </c>
      <c r="B283" s="79"/>
      <c r="C283" s="75" t="s">
        <v>1870</v>
      </c>
      <c r="D283" s="76" t="s">
        <v>341</v>
      </c>
      <c r="E283" s="84" t="s">
        <v>1871</v>
      </c>
      <c r="F283" s="68">
        <v>18000</v>
      </c>
      <c r="G283" s="68">
        <v>18000</v>
      </c>
      <c r="H283" s="68">
        <v>18000</v>
      </c>
      <c r="I283" s="68">
        <v>18000</v>
      </c>
    </row>
    <row r="284" customHeight="1" spans="1:9">
      <c r="A284" s="43">
        <v>252</v>
      </c>
      <c r="B284" s="79"/>
      <c r="C284" s="75" t="s">
        <v>1872</v>
      </c>
      <c r="D284" s="76">
        <v>2070406</v>
      </c>
      <c r="E284" s="84" t="s">
        <v>1873</v>
      </c>
      <c r="F284" s="68"/>
      <c r="G284" s="68">
        <v>3840</v>
      </c>
      <c r="H284" s="68">
        <v>3840</v>
      </c>
      <c r="I284" s="68">
        <v>3840</v>
      </c>
    </row>
    <row r="285" customHeight="1" spans="1:9">
      <c r="A285" s="43">
        <v>253</v>
      </c>
      <c r="B285" s="79"/>
      <c r="C285" s="75" t="s">
        <v>1874</v>
      </c>
      <c r="D285" s="76" t="s">
        <v>341</v>
      </c>
      <c r="E285" s="84" t="s">
        <v>1875</v>
      </c>
      <c r="F285" s="68">
        <v>30000</v>
      </c>
      <c r="G285" s="68">
        <v>30000</v>
      </c>
      <c r="H285" s="68">
        <v>30000</v>
      </c>
      <c r="I285" s="68">
        <v>30000</v>
      </c>
    </row>
    <row r="286" customHeight="1" spans="1:9">
      <c r="A286" s="43"/>
      <c r="B286" s="69" t="s">
        <v>843</v>
      </c>
      <c r="C286" s="70" t="s">
        <v>290</v>
      </c>
      <c r="D286" s="81"/>
      <c r="E286" s="85"/>
      <c r="F286" s="73">
        <f>SUM(F287:F296)</f>
        <v>318500</v>
      </c>
      <c r="G286" s="73">
        <f>SUM(G287:G296)</f>
        <v>1553935</v>
      </c>
      <c r="H286" s="73">
        <f>SUM(H287:H296)</f>
        <v>1553935</v>
      </c>
      <c r="I286" s="73">
        <f>SUM(I287:I296)</f>
        <v>1263135</v>
      </c>
    </row>
    <row r="287" customHeight="1" spans="1:9">
      <c r="A287" s="43">
        <v>254</v>
      </c>
      <c r="B287" s="79"/>
      <c r="C287" s="75" t="s">
        <v>1876</v>
      </c>
      <c r="D287" s="76" t="s">
        <v>288</v>
      </c>
      <c r="E287" s="84" t="s">
        <v>1877</v>
      </c>
      <c r="F287" s="68">
        <v>150000</v>
      </c>
      <c r="G287" s="68">
        <v>150000</v>
      </c>
      <c r="H287" s="68">
        <v>150000</v>
      </c>
      <c r="I287" s="68">
        <v>150000</v>
      </c>
    </row>
    <row r="288" customHeight="1" spans="1:9">
      <c r="A288" s="43">
        <v>255</v>
      </c>
      <c r="B288" s="79"/>
      <c r="C288" s="75" t="s">
        <v>739</v>
      </c>
      <c r="D288" s="76" t="s">
        <v>288</v>
      </c>
      <c r="E288" s="84" t="s">
        <v>1878</v>
      </c>
      <c r="F288" s="68">
        <v>55500</v>
      </c>
      <c r="G288" s="68">
        <v>60791</v>
      </c>
      <c r="H288" s="68">
        <v>60791</v>
      </c>
      <c r="I288" s="68">
        <v>60791</v>
      </c>
    </row>
    <row r="289" customHeight="1" spans="1:9">
      <c r="A289" s="43">
        <v>256</v>
      </c>
      <c r="B289" s="79"/>
      <c r="C289" s="75" t="s">
        <v>1879</v>
      </c>
      <c r="D289" s="76" t="s">
        <v>288</v>
      </c>
      <c r="E289" s="77" t="s">
        <v>1878</v>
      </c>
      <c r="F289" s="68"/>
      <c r="G289" s="68">
        <v>240800</v>
      </c>
      <c r="H289" s="68">
        <v>240800</v>
      </c>
      <c r="I289" s="78" t="s">
        <v>1507</v>
      </c>
    </row>
    <row r="290" customHeight="1" spans="1:9">
      <c r="A290" s="43">
        <v>257</v>
      </c>
      <c r="B290" s="79"/>
      <c r="C290" s="75" t="s">
        <v>1880</v>
      </c>
      <c r="D290" s="76" t="s">
        <v>288</v>
      </c>
      <c r="E290" s="77" t="s">
        <v>1878</v>
      </c>
      <c r="F290" s="68"/>
      <c r="G290" s="68">
        <v>778000</v>
      </c>
      <c r="H290" s="68">
        <v>778000</v>
      </c>
      <c r="I290" s="68">
        <v>778000</v>
      </c>
    </row>
    <row r="291" customHeight="1" spans="1:9">
      <c r="A291" s="43">
        <v>258</v>
      </c>
      <c r="B291" s="79"/>
      <c r="C291" s="75" t="s">
        <v>1881</v>
      </c>
      <c r="D291" s="76" t="s">
        <v>288</v>
      </c>
      <c r="E291" s="77" t="s">
        <v>1882</v>
      </c>
      <c r="F291" s="68">
        <v>15000</v>
      </c>
      <c r="G291" s="68">
        <v>15000</v>
      </c>
      <c r="H291" s="68">
        <v>15000</v>
      </c>
      <c r="I291" s="68">
        <v>15000</v>
      </c>
    </row>
    <row r="292" customHeight="1" spans="1:9">
      <c r="A292" s="43">
        <v>259</v>
      </c>
      <c r="B292" s="79"/>
      <c r="C292" s="75" t="s">
        <v>746</v>
      </c>
      <c r="D292" s="76" t="s">
        <v>288</v>
      </c>
      <c r="E292" s="84" t="s">
        <v>1882</v>
      </c>
      <c r="F292" s="68">
        <v>50000</v>
      </c>
      <c r="G292" s="68">
        <v>50000</v>
      </c>
      <c r="H292" s="68">
        <v>50000</v>
      </c>
      <c r="I292" s="78" t="s">
        <v>1507</v>
      </c>
    </row>
    <row r="293" customHeight="1" spans="1:9">
      <c r="A293" s="43">
        <v>260</v>
      </c>
      <c r="B293" s="79"/>
      <c r="C293" s="75" t="s">
        <v>741</v>
      </c>
      <c r="D293" s="76" t="s">
        <v>288</v>
      </c>
      <c r="E293" s="84" t="s">
        <v>1878</v>
      </c>
      <c r="F293" s="68"/>
      <c r="G293" s="68">
        <v>180000</v>
      </c>
      <c r="H293" s="68">
        <v>180000</v>
      </c>
      <c r="I293" s="68">
        <v>180000</v>
      </c>
    </row>
    <row r="294" customHeight="1" spans="1:9">
      <c r="A294" s="43">
        <v>261</v>
      </c>
      <c r="B294" s="79"/>
      <c r="C294" s="75" t="s">
        <v>738</v>
      </c>
      <c r="D294" s="76" t="s">
        <v>288</v>
      </c>
      <c r="E294" s="77" t="s">
        <v>1878</v>
      </c>
      <c r="F294" s="68">
        <v>33000</v>
      </c>
      <c r="G294" s="68">
        <v>33324</v>
      </c>
      <c r="H294" s="68">
        <v>33324</v>
      </c>
      <c r="I294" s="68">
        <v>33324</v>
      </c>
    </row>
    <row r="295" customHeight="1" spans="1:9">
      <c r="A295" s="43">
        <v>262</v>
      </c>
      <c r="B295" s="79"/>
      <c r="C295" s="75" t="s">
        <v>1883</v>
      </c>
      <c r="D295" s="76" t="s">
        <v>288</v>
      </c>
      <c r="E295" s="84" t="s">
        <v>1882</v>
      </c>
      <c r="F295" s="68">
        <v>15000</v>
      </c>
      <c r="G295" s="68">
        <v>15000</v>
      </c>
      <c r="H295" s="68">
        <v>15000</v>
      </c>
      <c r="I295" s="68">
        <v>15000</v>
      </c>
    </row>
    <row r="296" customHeight="1" spans="1:9">
      <c r="A296" s="43">
        <v>263</v>
      </c>
      <c r="B296" s="79"/>
      <c r="C296" s="75" t="s">
        <v>1884</v>
      </c>
      <c r="D296" s="76" t="s">
        <v>288</v>
      </c>
      <c r="E296" s="84" t="s">
        <v>1878</v>
      </c>
      <c r="F296" s="68"/>
      <c r="G296" s="68">
        <v>31020</v>
      </c>
      <c r="H296" s="68">
        <v>31020</v>
      </c>
      <c r="I296" s="68">
        <v>31020</v>
      </c>
    </row>
    <row r="297" customHeight="1" spans="1:9">
      <c r="A297" s="43"/>
      <c r="B297" s="69" t="s">
        <v>847</v>
      </c>
      <c r="C297" s="70" t="s">
        <v>160</v>
      </c>
      <c r="D297" s="81"/>
      <c r="E297" s="85"/>
      <c r="F297" s="73">
        <f>SUM(F298:F300)</f>
        <v>50000</v>
      </c>
      <c r="G297" s="73">
        <f>SUM(G298:G300)</f>
        <v>100000</v>
      </c>
      <c r="H297" s="73">
        <f>SUM(H298:H300)</f>
        <v>100000</v>
      </c>
      <c r="I297" s="73">
        <f>SUM(I298:I300)</f>
        <v>100000</v>
      </c>
    </row>
    <row r="298" customHeight="1" spans="1:9">
      <c r="A298" s="43">
        <v>264</v>
      </c>
      <c r="B298" s="79"/>
      <c r="C298" s="75" t="s">
        <v>1885</v>
      </c>
      <c r="D298" s="76" t="s">
        <v>161</v>
      </c>
      <c r="E298" s="84" t="s">
        <v>1886</v>
      </c>
      <c r="F298" s="68">
        <v>20000</v>
      </c>
      <c r="G298" s="68">
        <v>20000</v>
      </c>
      <c r="H298" s="68">
        <v>20000</v>
      </c>
      <c r="I298" s="68">
        <v>20000</v>
      </c>
    </row>
    <row r="299" customHeight="1" spans="1:9">
      <c r="A299" s="43">
        <v>265</v>
      </c>
      <c r="B299" s="79"/>
      <c r="C299" s="75" t="s">
        <v>1887</v>
      </c>
      <c r="D299" s="76" t="s">
        <v>161</v>
      </c>
      <c r="E299" s="84" t="s">
        <v>1888</v>
      </c>
      <c r="F299" s="68">
        <v>30000</v>
      </c>
      <c r="G299" s="68">
        <v>30000</v>
      </c>
      <c r="H299" s="68">
        <v>30000</v>
      </c>
      <c r="I299" s="68">
        <v>30000</v>
      </c>
    </row>
    <row r="300" customHeight="1" spans="1:9">
      <c r="A300" s="43">
        <v>266</v>
      </c>
      <c r="B300" s="79"/>
      <c r="C300" s="75" t="s">
        <v>1889</v>
      </c>
      <c r="D300" s="76" t="s">
        <v>161</v>
      </c>
      <c r="E300" s="77" t="s">
        <v>1890</v>
      </c>
      <c r="F300" s="68"/>
      <c r="G300" s="68">
        <v>50000</v>
      </c>
      <c r="H300" s="68">
        <v>50000</v>
      </c>
      <c r="I300" s="68">
        <v>50000</v>
      </c>
    </row>
    <row r="301" customHeight="1" spans="1:9">
      <c r="A301" s="43"/>
      <c r="B301" s="69" t="s">
        <v>850</v>
      </c>
      <c r="C301" s="70" t="s">
        <v>79</v>
      </c>
      <c r="D301" s="81"/>
      <c r="E301" s="85"/>
      <c r="F301" s="73">
        <f>SUM(F302:F307)</f>
        <v>740000</v>
      </c>
      <c r="G301" s="73">
        <f>SUM(G302:G307)</f>
        <v>810000</v>
      </c>
      <c r="H301" s="73">
        <f>SUM(H302:H307)</f>
        <v>810000</v>
      </c>
      <c r="I301" s="73">
        <f>SUM(I302:I307)</f>
        <v>810000</v>
      </c>
    </row>
    <row r="302" customHeight="1" spans="1:9">
      <c r="A302" s="43">
        <v>267</v>
      </c>
      <c r="B302" s="79"/>
      <c r="C302" s="75" t="s">
        <v>1891</v>
      </c>
      <c r="D302" s="76" t="s">
        <v>76</v>
      </c>
      <c r="E302" s="84" t="s">
        <v>1892</v>
      </c>
      <c r="F302" s="68">
        <v>200000</v>
      </c>
      <c r="G302" s="68">
        <v>200000</v>
      </c>
      <c r="H302" s="68">
        <v>200000</v>
      </c>
      <c r="I302" s="68">
        <v>200000</v>
      </c>
    </row>
    <row r="303" customHeight="1" spans="1:9">
      <c r="A303" s="43">
        <v>268</v>
      </c>
      <c r="B303" s="79"/>
      <c r="C303" s="75" t="s">
        <v>1893</v>
      </c>
      <c r="D303" s="76" t="s">
        <v>76</v>
      </c>
      <c r="E303" s="84" t="s">
        <v>1892</v>
      </c>
      <c r="F303" s="68">
        <v>350000</v>
      </c>
      <c r="G303" s="68">
        <v>350000</v>
      </c>
      <c r="H303" s="68">
        <v>350000</v>
      </c>
      <c r="I303" s="68">
        <v>350000</v>
      </c>
    </row>
    <row r="304" customHeight="1" spans="1:9">
      <c r="A304" s="43">
        <v>269</v>
      </c>
      <c r="B304" s="79"/>
      <c r="C304" s="75" t="s">
        <v>1894</v>
      </c>
      <c r="D304" s="76" t="s">
        <v>76</v>
      </c>
      <c r="E304" s="77" t="s">
        <v>1895</v>
      </c>
      <c r="F304" s="68">
        <v>100000</v>
      </c>
      <c r="G304" s="68">
        <v>100000</v>
      </c>
      <c r="H304" s="68">
        <v>100000</v>
      </c>
      <c r="I304" s="68">
        <v>100000</v>
      </c>
    </row>
    <row r="305" customHeight="1" spans="1:9">
      <c r="A305" s="43">
        <v>270</v>
      </c>
      <c r="B305" s="79"/>
      <c r="C305" s="75" t="s">
        <v>1896</v>
      </c>
      <c r="D305" s="76">
        <v>2010301</v>
      </c>
      <c r="E305" s="84" t="s">
        <v>1897</v>
      </c>
      <c r="F305" s="68"/>
      <c r="G305" s="68">
        <v>30000</v>
      </c>
      <c r="H305" s="68">
        <v>30000</v>
      </c>
      <c r="I305" s="68">
        <v>30000</v>
      </c>
    </row>
    <row r="306" customHeight="1" spans="1:9">
      <c r="A306" s="43">
        <v>271</v>
      </c>
      <c r="B306" s="79"/>
      <c r="C306" s="75" t="s">
        <v>1898</v>
      </c>
      <c r="D306" s="76" t="s">
        <v>76</v>
      </c>
      <c r="E306" s="77" t="s">
        <v>1899</v>
      </c>
      <c r="F306" s="68">
        <v>80000</v>
      </c>
      <c r="G306" s="68">
        <v>80000</v>
      </c>
      <c r="H306" s="68">
        <v>80000</v>
      </c>
      <c r="I306" s="68">
        <v>80000</v>
      </c>
    </row>
    <row r="307" customHeight="1" spans="1:9">
      <c r="A307" s="43">
        <v>272</v>
      </c>
      <c r="B307" s="79"/>
      <c r="C307" s="75" t="s">
        <v>1900</v>
      </c>
      <c r="D307" s="76" t="s">
        <v>76</v>
      </c>
      <c r="E307" s="84" t="s">
        <v>1901</v>
      </c>
      <c r="F307" s="68">
        <v>10000</v>
      </c>
      <c r="G307" s="68">
        <v>50000</v>
      </c>
      <c r="H307" s="68">
        <v>50000</v>
      </c>
      <c r="I307" s="68">
        <v>50000</v>
      </c>
    </row>
    <row r="308" customHeight="1" spans="1:9">
      <c r="A308" s="43"/>
      <c r="B308" s="69" t="s">
        <v>853</v>
      </c>
      <c r="C308" s="70" t="s">
        <v>202</v>
      </c>
      <c r="D308" s="81"/>
      <c r="E308" s="85"/>
      <c r="F308" s="73">
        <f>SUM(F309:F310)</f>
        <v>40000</v>
      </c>
      <c r="G308" s="73">
        <f>SUM(G309:G310)</f>
        <v>42000</v>
      </c>
      <c r="H308" s="73">
        <f>SUM(H309:H310)</f>
        <v>40000</v>
      </c>
      <c r="I308" s="73">
        <f>SUM(I309:I310)</f>
        <v>40000</v>
      </c>
    </row>
    <row r="309" customHeight="1" spans="1:9">
      <c r="A309" s="43">
        <v>273</v>
      </c>
      <c r="B309" s="79"/>
      <c r="C309" s="75" t="s">
        <v>1902</v>
      </c>
      <c r="D309" s="76" t="s">
        <v>200</v>
      </c>
      <c r="E309" s="84" t="s">
        <v>1505</v>
      </c>
      <c r="F309" s="68">
        <v>20000</v>
      </c>
      <c r="G309" s="68">
        <v>20000</v>
      </c>
      <c r="H309" s="68">
        <v>20000</v>
      </c>
      <c r="I309" s="68">
        <v>20000</v>
      </c>
    </row>
    <row r="310" customHeight="1" spans="1:9">
      <c r="A310" s="43">
        <v>274</v>
      </c>
      <c r="B310" s="79"/>
      <c r="C310" s="75" t="s">
        <v>1903</v>
      </c>
      <c r="D310" s="76" t="s">
        <v>706</v>
      </c>
      <c r="E310" s="84" t="s">
        <v>1505</v>
      </c>
      <c r="F310" s="68">
        <v>20000</v>
      </c>
      <c r="G310" s="68">
        <v>22000</v>
      </c>
      <c r="H310" s="68">
        <v>20000</v>
      </c>
      <c r="I310" s="68">
        <v>20000</v>
      </c>
    </row>
    <row r="311" customHeight="1" spans="1:9">
      <c r="A311" s="43"/>
      <c r="B311" s="69" t="s">
        <v>857</v>
      </c>
      <c r="C311" s="70" t="s">
        <v>93</v>
      </c>
      <c r="D311" s="81"/>
      <c r="E311" s="85"/>
      <c r="F311" s="73">
        <f>SUM(F312:F313)</f>
        <v>50000</v>
      </c>
      <c r="G311" s="73">
        <f>SUM(G312:G313)</f>
        <v>1050000</v>
      </c>
      <c r="H311" s="73">
        <f>SUM(H312:H313)</f>
        <v>50000</v>
      </c>
      <c r="I311" s="73">
        <f>SUM(I312:I313)</f>
        <v>50000</v>
      </c>
    </row>
    <row r="312" customHeight="1" spans="1:9">
      <c r="A312" s="43">
        <v>275</v>
      </c>
      <c r="B312" s="79"/>
      <c r="C312" s="75" t="s">
        <v>1904</v>
      </c>
      <c r="D312" s="76" t="s">
        <v>94</v>
      </c>
      <c r="E312" s="84" t="s">
        <v>1905</v>
      </c>
      <c r="F312" s="68">
        <v>50000</v>
      </c>
      <c r="G312" s="68">
        <v>50000</v>
      </c>
      <c r="H312" s="68">
        <v>50000</v>
      </c>
      <c r="I312" s="68">
        <v>50000</v>
      </c>
    </row>
    <row r="313" customHeight="1" spans="1:9">
      <c r="A313" s="43">
        <v>276</v>
      </c>
      <c r="B313" s="79"/>
      <c r="C313" s="75" t="s">
        <v>1906</v>
      </c>
      <c r="D313" s="76" t="s">
        <v>94</v>
      </c>
      <c r="E313" s="84" t="s">
        <v>1907</v>
      </c>
      <c r="F313" s="68"/>
      <c r="G313" s="68">
        <v>1000000</v>
      </c>
      <c r="H313" s="78" t="s">
        <v>1507</v>
      </c>
      <c r="I313" s="78" t="s">
        <v>1507</v>
      </c>
    </row>
    <row r="314" customHeight="1" spans="1:9">
      <c r="A314" s="43"/>
      <c r="B314" s="69" t="s">
        <v>859</v>
      </c>
      <c r="C314" s="70" t="s">
        <v>465</v>
      </c>
      <c r="D314" s="81"/>
      <c r="E314" s="85"/>
      <c r="F314" s="73">
        <f>SUM(F315:F320)</f>
        <v>640000</v>
      </c>
      <c r="G314" s="73">
        <f>SUM(G315:G320)</f>
        <v>2853500</v>
      </c>
      <c r="H314" s="73">
        <f>SUM(H315:H320)</f>
        <v>2613500</v>
      </c>
      <c r="I314" s="73">
        <f>SUM(I315:I320)</f>
        <v>2865000</v>
      </c>
    </row>
    <row r="315" customHeight="1" spans="1:9">
      <c r="A315" s="43">
        <v>277</v>
      </c>
      <c r="B315" s="79"/>
      <c r="C315" s="75" t="s">
        <v>1908</v>
      </c>
      <c r="D315" s="76" t="s">
        <v>598</v>
      </c>
      <c r="E315" s="84" t="s">
        <v>1505</v>
      </c>
      <c r="F315" s="68">
        <v>300000</v>
      </c>
      <c r="G315" s="68">
        <v>500000</v>
      </c>
      <c r="H315" s="68">
        <v>300000</v>
      </c>
      <c r="I315" s="68">
        <v>300000</v>
      </c>
    </row>
    <row r="316" customHeight="1" spans="1:9">
      <c r="A316" s="43">
        <v>278</v>
      </c>
      <c r="B316" s="79"/>
      <c r="C316" s="75" t="s">
        <v>1909</v>
      </c>
      <c r="D316" s="76" t="s">
        <v>628</v>
      </c>
      <c r="E316" s="84" t="s">
        <v>1910</v>
      </c>
      <c r="F316" s="68">
        <v>280000</v>
      </c>
      <c r="G316" s="68">
        <v>280000</v>
      </c>
      <c r="H316" s="68">
        <v>280000</v>
      </c>
      <c r="I316" s="68">
        <v>280000</v>
      </c>
    </row>
    <row r="317" customHeight="1" spans="1:9">
      <c r="A317" s="43">
        <v>279</v>
      </c>
      <c r="B317" s="79"/>
      <c r="C317" s="75" t="s">
        <v>1911</v>
      </c>
      <c r="D317" s="76">
        <v>2140112</v>
      </c>
      <c r="E317" s="77" t="s">
        <v>1912</v>
      </c>
      <c r="F317" s="68"/>
      <c r="G317" s="68">
        <v>200000</v>
      </c>
      <c r="H317" s="68">
        <v>200000</v>
      </c>
      <c r="I317" s="86">
        <v>200000</v>
      </c>
    </row>
    <row r="318" customHeight="1" spans="1:9">
      <c r="A318" s="43">
        <v>280</v>
      </c>
      <c r="B318" s="79"/>
      <c r="C318" s="75" t="s">
        <v>1913</v>
      </c>
      <c r="D318" s="76" t="s">
        <v>684</v>
      </c>
      <c r="E318" s="77" t="s">
        <v>1914</v>
      </c>
      <c r="F318" s="68"/>
      <c r="G318" s="68">
        <v>1748500</v>
      </c>
      <c r="H318" s="68">
        <v>1748500</v>
      </c>
      <c r="I318" s="68">
        <v>2000000</v>
      </c>
    </row>
    <row r="319" customHeight="1" spans="1:9">
      <c r="A319" s="43">
        <v>281</v>
      </c>
      <c r="B319" s="79"/>
      <c r="C319" s="75" t="s">
        <v>1915</v>
      </c>
      <c r="D319" s="76" t="s">
        <v>686</v>
      </c>
      <c r="E319" s="84"/>
      <c r="F319" s="68"/>
      <c r="G319" s="68">
        <v>25000</v>
      </c>
      <c r="H319" s="68">
        <v>25000</v>
      </c>
      <c r="I319" s="68">
        <v>25000</v>
      </c>
    </row>
    <row r="320" customHeight="1" spans="1:9">
      <c r="A320" s="43">
        <v>282</v>
      </c>
      <c r="B320" s="79"/>
      <c r="C320" s="75" t="s">
        <v>1916</v>
      </c>
      <c r="D320" s="76" t="s">
        <v>686</v>
      </c>
      <c r="E320" s="84" t="s">
        <v>1917</v>
      </c>
      <c r="F320" s="68">
        <v>60000</v>
      </c>
      <c r="G320" s="68">
        <v>100000</v>
      </c>
      <c r="H320" s="68">
        <v>60000</v>
      </c>
      <c r="I320" s="68">
        <v>60000</v>
      </c>
    </row>
    <row r="321" customHeight="1" spans="1:9">
      <c r="A321" s="43"/>
      <c r="B321" s="69" t="s">
        <v>860</v>
      </c>
      <c r="C321" s="70" t="s">
        <v>683</v>
      </c>
      <c r="D321" s="81"/>
      <c r="E321" s="85"/>
      <c r="F321" s="73">
        <f>SUM(F322:F325)</f>
        <v>122200</v>
      </c>
      <c r="G321" s="73">
        <f>SUM(G322:G325)</f>
        <v>6431752</v>
      </c>
      <c r="H321" s="73">
        <f>SUM(H322:H325)</f>
        <v>206355</v>
      </c>
      <c r="I321" s="73">
        <f>SUM(I322:I325)</f>
        <v>40000</v>
      </c>
    </row>
    <row r="322" ht="48" customHeight="1" spans="1:9">
      <c r="A322" s="43">
        <v>283</v>
      </c>
      <c r="B322" s="79"/>
      <c r="C322" s="75" t="s">
        <v>1918</v>
      </c>
      <c r="D322" s="76" t="s">
        <v>682</v>
      </c>
      <c r="E322" s="84" t="s">
        <v>1919</v>
      </c>
      <c r="F322" s="68"/>
      <c r="G322" s="68">
        <v>166355</v>
      </c>
      <c r="H322" s="68">
        <v>166355</v>
      </c>
      <c r="I322" s="78" t="s">
        <v>1507</v>
      </c>
    </row>
    <row r="323" customHeight="1" spans="1:9">
      <c r="A323" s="43">
        <v>284</v>
      </c>
      <c r="B323" s="79"/>
      <c r="C323" s="75" t="s">
        <v>1920</v>
      </c>
      <c r="D323" s="76" t="s">
        <v>682</v>
      </c>
      <c r="E323" s="84" t="s">
        <v>1921</v>
      </c>
      <c r="F323" s="68">
        <v>82200</v>
      </c>
      <c r="G323" s="68">
        <v>165397</v>
      </c>
      <c r="H323" s="78" t="s">
        <v>1507</v>
      </c>
      <c r="I323" s="78" t="s">
        <v>1507</v>
      </c>
    </row>
    <row r="324" customHeight="1" spans="1:9">
      <c r="A324" s="43">
        <v>285</v>
      </c>
      <c r="B324" s="79"/>
      <c r="C324" s="75" t="s">
        <v>1922</v>
      </c>
      <c r="D324" s="76" t="s">
        <v>682</v>
      </c>
      <c r="E324" s="77"/>
      <c r="F324" s="68"/>
      <c r="G324" s="68">
        <v>4800000</v>
      </c>
      <c r="H324" s="78" t="s">
        <v>1507</v>
      </c>
      <c r="I324" s="78" t="s">
        <v>1507</v>
      </c>
    </row>
    <row r="325" customHeight="1" spans="1:9">
      <c r="A325" s="43">
        <v>286</v>
      </c>
      <c r="B325" s="79"/>
      <c r="C325" s="75" t="s">
        <v>1923</v>
      </c>
      <c r="D325" s="76" t="s">
        <v>682</v>
      </c>
      <c r="E325" s="77" t="s">
        <v>1924</v>
      </c>
      <c r="F325" s="68">
        <v>40000</v>
      </c>
      <c r="G325" s="68">
        <v>1300000</v>
      </c>
      <c r="H325" s="68">
        <v>40000</v>
      </c>
      <c r="I325" s="68">
        <v>40000</v>
      </c>
    </row>
    <row r="326" customHeight="1" spans="1:9">
      <c r="A326" s="43"/>
      <c r="B326" s="69" t="s">
        <v>863</v>
      </c>
      <c r="C326" s="70" t="s">
        <v>590</v>
      </c>
      <c r="D326" s="81"/>
      <c r="E326" s="85"/>
      <c r="F326" s="73">
        <f>SUM(F327:F329)</f>
        <v>0</v>
      </c>
      <c r="G326" s="73">
        <f>SUM(G327:G329)</f>
        <v>8158200</v>
      </c>
      <c r="H326" s="73">
        <f>SUM(H327:H329)</f>
        <v>8158200</v>
      </c>
      <c r="I326" s="73">
        <f>SUM(I327:I329)</f>
        <v>8158200</v>
      </c>
    </row>
    <row r="327" ht="36" customHeight="1" spans="1:9">
      <c r="A327" s="43">
        <v>287</v>
      </c>
      <c r="B327" s="83"/>
      <c r="C327" s="75" t="s">
        <v>1925</v>
      </c>
      <c r="D327" s="76">
        <v>2120399</v>
      </c>
      <c r="E327" s="77" t="s">
        <v>1571</v>
      </c>
      <c r="F327" s="68"/>
      <c r="G327" s="68">
        <v>150000</v>
      </c>
      <c r="H327" s="68">
        <v>150000</v>
      </c>
      <c r="I327" s="68">
        <v>150000</v>
      </c>
    </row>
    <row r="328" ht="35.25" customHeight="1" spans="1:9">
      <c r="A328" s="43">
        <v>288</v>
      </c>
      <c r="B328" s="83"/>
      <c r="C328" s="75" t="s">
        <v>1926</v>
      </c>
      <c r="D328" s="96">
        <v>2120303</v>
      </c>
      <c r="E328" s="77" t="s">
        <v>1571</v>
      </c>
      <c r="F328" s="68"/>
      <c r="G328" s="68">
        <v>508200</v>
      </c>
      <c r="H328" s="68">
        <v>508200</v>
      </c>
      <c r="I328" s="68">
        <v>508200</v>
      </c>
    </row>
    <row r="329" customHeight="1" spans="1:9">
      <c r="A329" s="43">
        <v>289</v>
      </c>
      <c r="B329" s="79"/>
      <c r="C329" s="75" t="s">
        <v>1927</v>
      </c>
      <c r="D329" s="76" t="s">
        <v>712</v>
      </c>
      <c r="E329" s="84" t="s">
        <v>1928</v>
      </c>
      <c r="F329" s="68"/>
      <c r="G329" s="68">
        <v>7500000</v>
      </c>
      <c r="H329" s="68">
        <v>7500000</v>
      </c>
      <c r="I329" s="68">
        <v>7500000</v>
      </c>
    </row>
    <row r="330" customHeight="1" spans="1:9">
      <c r="A330" s="43"/>
      <c r="B330" s="69" t="s">
        <v>865</v>
      </c>
      <c r="C330" s="70" t="s">
        <v>466</v>
      </c>
      <c r="D330" s="81"/>
      <c r="E330" s="85"/>
      <c r="F330" s="73">
        <f>SUM(F331:F334)</f>
        <v>1200000</v>
      </c>
      <c r="G330" s="73">
        <f>SUM(G331:G334)</f>
        <v>2153200</v>
      </c>
      <c r="H330" s="73">
        <f>SUM(H331:H334)</f>
        <v>553200</v>
      </c>
      <c r="I330" s="73">
        <f>SUM(I331:I334)</f>
        <v>553200</v>
      </c>
    </row>
    <row r="331" customHeight="1" spans="1:9">
      <c r="A331" s="43">
        <v>290</v>
      </c>
      <c r="B331" s="79"/>
      <c r="C331" s="75" t="s">
        <v>1929</v>
      </c>
      <c r="D331" s="76" t="s">
        <v>607</v>
      </c>
      <c r="E331" s="84" t="s">
        <v>1930</v>
      </c>
      <c r="F331" s="68"/>
      <c r="G331" s="68">
        <v>493200</v>
      </c>
      <c r="H331" s="68">
        <v>493200</v>
      </c>
      <c r="I331" s="68">
        <v>493200</v>
      </c>
    </row>
    <row r="332" customHeight="1" spans="1:9">
      <c r="A332" s="43">
        <v>291</v>
      </c>
      <c r="B332" s="79"/>
      <c r="C332" s="75" t="s">
        <v>1931</v>
      </c>
      <c r="D332" s="76" t="s">
        <v>703</v>
      </c>
      <c r="E332" s="77" t="s">
        <v>1932</v>
      </c>
      <c r="F332" s="68"/>
      <c r="G332" s="68">
        <v>60000</v>
      </c>
      <c r="H332" s="68">
        <v>60000</v>
      </c>
      <c r="I332" s="68">
        <v>60000</v>
      </c>
    </row>
    <row r="333" customHeight="1" spans="1:9">
      <c r="A333" s="43">
        <v>292</v>
      </c>
      <c r="B333" s="79"/>
      <c r="C333" s="75" t="s">
        <v>1933</v>
      </c>
      <c r="D333" s="76" t="s">
        <v>703</v>
      </c>
      <c r="E333" s="84" t="s">
        <v>1934</v>
      </c>
      <c r="F333" s="68">
        <v>1200000</v>
      </c>
      <c r="G333" s="68">
        <v>1200000</v>
      </c>
      <c r="H333" s="78" t="s">
        <v>1507</v>
      </c>
      <c r="I333" s="78" t="s">
        <v>1507</v>
      </c>
    </row>
    <row r="334" ht="29.25" customHeight="1" spans="1:9">
      <c r="A334" s="43">
        <v>293</v>
      </c>
      <c r="B334" s="79"/>
      <c r="C334" s="75" t="s">
        <v>1935</v>
      </c>
      <c r="D334" s="76" t="s">
        <v>703</v>
      </c>
      <c r="E334" s="84" t="s">
        <v>1936</v>
      </c>
      <c r="F334" s="68"/>
      <c r="G334" s="68">
        <v>400000</v>
      </c>
      <c r="H334" s="78" t="s">
        <v>1507</v>
      </c>
      <c r="I334" s="78" t="s">
        <v>1507</v>
      </c>
    </row>
    <row r="335" customHeight="1" spans="1:9">
      <c r="A335" s="43"/>
      <c r="B335" s="69" t="s">
        <v>867</v>
      </c>
      <c r="C335" s="70" t="s">
        <v>467</v>
      </c>
      <c r="D335" s="81"/>
      <c r="E335" s="85"/>
      <c r="F335" s="73">
        <f>SUM(F336:G353)</f>
        <v>33847470</v>
      </c>
      <c r="G335" s="73">
        <f>SUM(G336:G353)</f>
        <v>17889735</v>
      </c>
      <c r="H335" s="73">
        <f>SUM(H336:I353)</f>
        <v>34859470</v>
      </c>
      <c r="I335" s="73">
        <f>SUM(I336:J353)</f>
        <v>17369735</v>
      </c>
    </row>
    <row r="336" customHeight="1" spans="1:9">
      <c r="A336" s="43">
        <v>294</v>
      </c>
      <c r="B336" s="79"/>
      <c r="C336" s="75" t="s">
        <v>1937</v>
      </c>
      <c r="D336" s="76" t="s">
        <v>583</v>
      </c>
      <c r="E336" s="84" t="s">
        <v>1505</v>
      </c>
      <c r="F336" s="68">
        <v>3650000</v>
      </c>
      <c r="G336" s="68">
        <v>3650000</v>
      </c>
      <c r="H336" s="68">
        <v>3650000</v>
      </c>
      <c r="I336" s="68">
        <v>3650000</v>
      </c>
    </row>
    <row r="337" customHeight="1" spans="1:9">
      <c r="A337" s="43">
        <v>295</v>
      </c>
      <c r="B337" s="79"/>
      <c r="C337" s="75" t="s">
        <v>1938</v>
      </c>
      <c r="D337" s="76" t="s">
        <v>589</v>
      </c>
      <c r="E337" s="84" t="s">
        <v>1939</v>
      </c>
      <c r="F337" s="68">
        <v>384000</v>
      </c>
      <c r="G337" s="68">
        <v>384000</v>
      </c>
      <c r="H337" s="68">
        <v>384000</v>
      </c>
      <c r="I337" s="68">
        <v>384000</v>
      </c>
    </row>
    <row r="338" customHeight="1" spans="1:9">
      <c r="A338" s="43">
        <v>296</v>
      </c>
      <c r="B338" s="79"/>
      <c r="C338" s="75" t="s">
        <v>1940</v>
      </c>
      <c r="D338" s="76" t="s">
        <v>589</v>
      </c>
      <c r="E338" s="77" t="s">
        <v>1505</v>
      </c>
      <c r="F338" s="68">
        <v>1000000</v>
      </c>
      <c r="G338" s="68">
        <v>1500000</v>
      </c>
      <c r="H338" s="68">
        <v>1100000</v>
      </c>
      <c r="I338" s="68">
        <v>1100000</v>
      </c>
    </row>
    <row r="339" customHeight="1" spans="1:9">
      <c r="A339" s="43">
        <v>297</v>
      </c>
      <c r="B339" s="79"/>
      <c r="C339" s="75" t="s">
        <v>1941</v>
      </c>
      <c r="D339" s="76" t="s">
        <v>589</v>
      </c>
      <c r="E339" s="77" t="s">
        <v>1505</v>
      </c>
      <c r="F339" s="68">
        <v>868000</v>
      </c>
      <c r="G339" s="68">
        <v>2000000</v>
      </c>
      <c r="H339" s="68">
        <v>2000000</v>
      </c>
      <c r="I339" s="68">
        <v>2000000</v>
      </c>
    </row>
    <row r="340" customHeight="1" spans="1:9">
      <c r="A340" s="43">
        <v>298</v>
      </c>
      <c r="B340" s="79"/>
      <c r="C340" s="75" t="s">
        <v>1942</v>
      </c>
      <c r="D340" s="76" t="s">
        <v>589</v>
      </c>
      <c r="E340" s="84" t="s">
        <v>1943</v>
      </c>
      <c r="F340" s="68">
        <v>8079335</v>
      </c>
      <c r="G340" s="68">
        <v>8079335</v>
      </c>
      <c r="H340" s="68">
        <v>8079335</v>
      </c>
      <c r="I340" s="68">
        <v>8079335</v>
      </c>
    </row>
    <row r="341" customHeight="1" spans="1:9">
      <c r="A341" s="43">
        <v>299</v>
      </c>
      <c r="B341" s="79"/>
      <c r="C341" s="75" t="s">
        <v>1944</v>
      </c>
      <c r="D341" s="76" t="s">
        <v>589</v>
      </c>
      <c r="E341" s="84" t="s">
        <v>1945</v>
      </c>
      <c r="F341" s="68">
        <v>480000</v>
      </c>
      <c r="G341" s="68">
        <v>480000</v>
      </c>
      <c r="H341" s="68">
        <v>480000</v>
      </c>
      <c r="I341" s="86">
        <v>480000</v>
      </c>
    </row>
    <row r="342" customHeight="1" spans="1:9">
      <c r="A342" s="43">
        <v>300</v>
      </c>
      <c r="B342" s="79"/>
      <c r="C342" s="75" t="s">
        <v>1946</v>
      </c>
      <c r="D342" s="76" t="s">
        <v>589</v>
      </c>
      <c r="E342" s="77" t="s">
        <v>1505</v>
      </c>
      <c r="F342" s="68">
        <v>200000</v>
      </c>
      <c r="G342" s="68">
        <v>200000</v>
      </c>
      <c r="H342" s="68">
        <v>200000</v>
      </c>
      <c r="I342" s="68">
        <v>200000</v>
      </c>
    </row>
    <row r="343" customHeight="1" spans="1:9">
      <c r="A343" s="43">
        <v>301</v>
      </c>
      <c r="B343" s="79"/>
      <c r="C343" s="75" t="s">
        <v>1947</v>
      </c>
      <c r="D343" s="76" t="s">
        <v>591</v>
      </c>
      <c r="E343" s="84" t="s">
        <v>1948</v>
      </c>
      <c r="F343" s="68">
        <v>57600</v>
      </c>
      <c r="G343" s="68">
        <v>57600</v>
      </c>
      <c r="H343" s="68">
        <v>57600</v>
      </c>
      <c r="I343" s="68">
        <v>57600</v>
      </c>
    </row>
    <row r="344" customHeight="1" spans="1:9">
      <c r="A344" s="43">
        <v>302</v>
      </c>
      <c r="B344" s="79"/>
      <c r="C344" s="75" t="s">
        <v>1949</v>
      </c>
      <c r="D344" s="76" t="s">
        <v>591</v>
      </c>
      <c r="E344" s="84" t="s">
        <v>1950</v>
      </c>
      <c r="F344" s="68">
        <v>20000</v>
      </c>
      <c r="G344" s="68">
        <v>20000</v>
      </c>
      <c r="H344" s="68">
        <v>20000</v>
      </c>
      <c r="I344" s="78" t="s">
        <v>1507</v>
      </c>
    </row>
    <row r="345" customHeight="1" spans="1:9">
      <c r="A345" s="43">
        <v>303</v>
      </c>
      <c r="B345" s="79"/>
      <c r="C345" s="75" t="s">
        <v>1951</v>
      </c>
      <c r="D345" s="76" t="s">
        <v>591</v>
      </c>
      <c r="E345" s="77" t="s">
        <v>1952</v>
      </c>
      <c r="F345" s="68">
        <v>100000</v>
      </c>
      <c r="G345" s="68">
        <v>100000</v>
      </c>
      <c r="H345" s="68">
        <v>100000</v>
      </c>
      <c r="I345" s="68">
        <v>100000</v>
      </c>
    </row>
    <row r="346" customHeight="1" spans="1:9">
      <c r="A346" s="43">
        <v>304</v>
      </c>
      <c r="B346" s="79"/>
      <c r="C346" s="75" t="s">
        <v>1953</v>
      </c>
      <c r="D346" s="76" t="s">
        <v>600</v>
      </c>
      <c r="E346" s="77" t="s">
        <v>1505</v>
      </c>
      <c r="F346" s="68">
        <v>200000</v>
      </c>
      <c r="G346" s="68">
        <v>200000</v>
      </c>
      <c r="H346" s="68">
        <v>200000</v>
      </c>
      <c r="I346" s="68">
        <v>200000</v>
      </c>
    </row>
    <row r="347" customHeight="1" spans="1:9">
      <c r="A347" s="43">
        <v>305</v>
      </c>
      <c r="B347" s="79"/>
      <c r="C347" s="75" t="s">
        <v>1954</v>
      </c>
      <c r="D347" s="76" t="s">
        <v>600</v>
      </c>
      <c r="E347" s="84" t="s">
        <v>1955</v>
      </c>
      <c r="F347" s="68">
        <v>140000</v>
      </c>
      <c r="G347" s="68">
        <v>140000</v>
      </c>
      <c r="H347" s="68">
        <v>140000</v>
      </c>
      <c r="I347" s="68">
        <v>140000</v>
      </c>
    </row>
    <row r="348" customHeight="1" spans="1:9">
      <c r="A348" s="43">
        <v>306</v>
      </c>
      <c r="B348" s="79"/>
      <c r="C348" s="75" t="s">
        <v>1956</v>
      </c>
      <c r="D348" s="76" t="s">
        <v>600</v>
      </c>
      <c r="E348" s="84" t="s">
        <v>1505</v>
      </c>
      <c r="F348" s="68">
        <v>100000</v>
      </c>
      <c r="G348" s="68">
        <v>100000</v>
      </c>
      <c r="H348" s="68">
        <v>100000</v>
      </c>
      <c r="I348" s="68">
        <v>100000</v>
      </c>
    </row>
    <row r="349" customHeight="1" spans="1:9">
      <c r="A349" s="43">
        <v>307</v>
      </c>
      <c r="B349" s="79"/>
      <c r="C349" s="75" t="s">
        <v>1957</v>
      </c>
      <c r="D349" s="76" t="s">
        <v>600</v>
      </c>
      <c r="E349" s="77" t="s">
        <v>1505</v>
      </c>
      <c r="F349" s="68">
        <v>500000</v>
      </c>
      <c r="G349" s="68">
        <v>500000</v>
      </c>
      <c r="H349" s="68">
        <v>500000</v>
      </c>
      <c r="I349" s="68">
        <v>500000</v>
      </c>
    </row>
    <row r="350" ht="46.5" customHeight="1" spans="1:9">
      <c r="A350" s="43">
        <v>308</v>
      </c>
      <c r="B350" s="83"/>
      <c r="C350" s="75" t="s">
        <v>1958</v>
      </c>
      <c r="D350" s="76">
        <v>2120501</v>
      </c>
      <c r="E350" s="77" t="s">
        <v>1959</v>
      </c>
      <c r="F350" s="68"/>
      <c r="G350" s="68">
        <v>300000</v>
      </c>
      <c r="H350" s="68">
        <v>300000</v>
      </c>
      <c r="I350" s="68">
        <v>300000</v>
      </c>
    </row>
    <row r="351" customHeight="1" spans="1:9">
      <c r="A351" s="43">
        <v>309</v>
      </c>
      <c r="B351" s="79"/>
      <c r="C351" s="75" t="s">
        <v>1960</v>
      </c>
      <c r="D351" s="76" t="s">
        <v>604</v>
      </c>
      <c r="E351" s="84" t="s">
        <v>1961</v>
      </c>
      <c r="F351" s="68">
        <v>50000</v>
      </c>
      <c r="G351" s="68">
        <v>50000</v>
      </c>
      <c r="H351" s="68">
        <v>50000</v>
      </c>
      <c r="I351" s="68">
        <v>50000</v>
      </c>
    </row>
    <row r="352" customHeight="1" spans="1:9">
      <c r="A352" s="43">
        <v>310</v>
      </c>
      <c r="B352" s="79"/>
      <c r="C352" s="75" t="s">
        <v>1962</v>
      </c>
      <c r="D352" s="76" t="s">
        <v>604</v>
      </c>
      <c r="E352" s="84" t="s">
        <v>1963</v>
      </c>
      <c r="F352" s="68">
        <v>28800</v>
      </c>
      <c r="G352" s="68">
        <v>28800</v>
      </c>
      <c r="H352" s="68">
        <v>28800</v>
      </c>
      <c r="I352" s="68">
        <v>28800</v>
      </c>
    </row>
    <row r="353" customHeight="1" spans="1:9">
      <c r="A353" s="43">
        <v>311</v>
      </c>
      <c r="B353" s="79"/>
      <c r="C353" s="75" t="s">
        <v>1964</v>
      </c>
      <c r="D353" s="76" t="s">
        <v>611</v>
      </c>
      <c r="E353" s="77" t="s">
        <v>1965</v>
      </c>
      <c r="F353" s="68">
        <v>100000</v>
      </c>
      <c r="G353" s="68">
        <v>100000</v>
      </c>
      <c r="H353" s="68">
        <v>100000</v>
      </c>
      <c r="I353" s="78" t="s">
        <v>1507</v>
      </c>
    </row>
    <row r="354" customHeight="1" spans="1:9">
      <c r="A354" s="43"/>
      <c r="B354" s="69" t="s">
        <v>869</v>
      </c>
      <c r="C354" s="70" t="s">
        <v>468</v>
      </c>
      <c r="D354" s="81"/>
      <c r="E354" s="85"/>
      <c r="F354" s="73">
        <f>SUM(F355:F357)</f>
        <v>209400</v>
      </c>
      <c r="G354" s="73">
        <f>SUM(G355:G357)</f>
        <v>3211200</v>
      </c>
      <c r="H354" s="73">
        <f>SUM(H355:H357)</f>
        <v>3191200</v>
      </c>
      <c r="I354" s="73">
        <f>SUM(I355:I357)</f>
        <v>3191200</v>
      </c>
    </row>
    <row r="355" customHeight="1" spans="1:9">
      <c r="A355" s="43">
        <v>312</v>
      </c>
      <c r="B355" s="79"/>
      <c r="C355" s="75" t="s">
        <v>1966</v>
      </c>
      <c r="D355" s="76">
        <v>2120303</v>
      </c>
      <c r="E355" s="84" t="s">
        <v>1967</v>
      </c>
      <c r="F355" s="68">
        <v>135000</v>
      </c>
      <c r="G355" s="68">
        <v>3144000</v>
      </c>
      <c r="H355" s="68">
        <v>3144000</v>
      </c>
      <c r="I355" s="68">
        <v>3144000</v>
      </c>
    </row>
    <row r="356" customHeight="1" spans="1:9">
      <c r="A356" s="43">
        <v>313</v>
      </c>
      <c r="B356" s="79"/>
      <c r="C356" s="75" t="s">
        <v>1968</v>
      </c>
      <c r="D356" s="76" t="s">
        <v>589</v>
      </c>
      <c r="E356" s="77" t="s">
        <v>1969</v>
      </c>
      <c r="F356" s="68">
        <v>14400</v>
      </c>
      <c r="G356" s="68">
        <v>7200</v>
      </c>
      <c r="H356" s="68">
        <v>7200</v>
      </c>
      <c r="I356" s="68">
        <v>7200</v>
      </c>
    </row>
    <row r="357" customHeight="1" spans="1:9">
      <c r="A357" s="43">
        <v>314</v>
      </c>
      <c r="B357" s="79"/>
      <c r="C357" s="75" t="s">
        <v>1970</v>
      </c>
      <c r="D357" s="76" t="s">
        <v>589</v>
      </c>
      <c r="E357" s="77" t="s">
        <v>1505</v>
      </c>
      <c r="F357" s="68">
        <v>60000</v>
      </c>
      <c r="G357" s="68">
        <v>60000</v>
      </c>
      <c r="H357" s="68">
        <v>40000</v>
      </c>
      <c r="I357" s="68">
        <v>40000</v>
      </c>
    </row>
    <row r="358" customHeight="1" spans="1:9">
      <c r="A358" s="43"/>
      <c r="B358" s="69" t="s">
        <v>872</v>
      </c>
      <c r="C358" s="70" t="s">
        <v>469</v>
      </c>
      <c r="D358" s="81"/>
      <c r="E358" s="85"/>
      <c r="F358" s="73">
        <f>SUM(F359:F361)</f>
        <v>540158</v>
      </c>
      <c r="G358" s="73">
        <f>SUM(G359:G361)</f>
        <v>1780000</v>
      </c>
      <c r="H358" s="73">
        <f>SUM(H359:H361)</f>
        <v>1780000</v>
      </c>
      <c r="I358" s="73">
        <f>SUM(I359:I361)</f>
        <v>1780000</v>
      </c>
    </row>
    <row r="359" customHeight="1" spans="1:9">
      <c r="A359" s="43">
        <v>315</v>
      </c>
      <c r="B359" s="79"/>
      <c r="C359" s="75" t="s">
        <v>1971</v>
      </c>
      <c r="D359" s="76" t="s">
        <v>616</v>
      </c>
      <c r="E359" s="84" t="s">
        <v>1972</v>
      </c>
      <c r="F359" s="68"/>
      <c r="G359" s="68">
        <v>30000</v>
      </c>
      <c r="H359" s="68">
        <v>30000</v>
      </c>
      <c r="I359" s="68">
        <v>30000</v>
      </c>
    </row>
    <row r="360" customHeight="1" spans="1:9">
      <c r="A360" s="43">
        <v>316</v>
      </c>
      <c r="B360" s="79"/>
      <c r="C360" s="75" t="s">
        <v>1973</v>
      </c>
      <c r="D360" s="76" t="s">
        <v>630</v>
      </c>
      <c r="E360" s="84" t="s">
        <v>1974</v>
      </c>
      <c r="F360" s="68"/>
      <c r="G360" s="68">
        <v>750000</v>
      </c>
      <c r="H360" s="68">
        <v>750000</v>
      </c>
      <c r="I360" s="68">
        <v>750000</v>
      </c>
    </row>
    <row r="361" customHeight="1" spans="1:9">
      <c r="A361" s="43">
        <v>317</v>
      </c>
      <c r="B361" s="79"/>
      <c r="C361" s="75" t="s">
        <v>1975</v>
      </c>
      <c r="D361" s="76" t="s">
        <v>630</v>
      </c>
      <c r="E361" s="84" t="s">
        <v>1976</v>
      </c>
      <c r="F361" s="68">
        <v>540158</v>
      </c>
      <c r="G361" s="68">
        <v>1000000</v>
      </c>
      <c r="H361" s="68">
        <v>1000000</v>
      </c>
      <c r="I361" s="68">
        <v>1000000</v>
      </c>
    </row>
    <row r="362" customHeight="1" spans="1:9">
      <c r="A362" s="43"/>
      <c r="B362" s="69" t="s">
        <v>875</v>
      </c>
      <c r="C362" s="70" t="s">
        <v>620</v>
      </c>
      <c r="D362" s="81"/>
      <c r="E362" s="85"/>
      <c r="F362" s="73">
        <f>SUM(F363)</f>
        <v>177600</v>
      </c>
      <c r="G362" s="73">
        <f>SUM(G363)</f>
        <v>177600</v>
      </c>
      <c r="H362" s="73">
        <f>SUM(H363)</f>
        <v>177600</v>
      </c>
      <c r="I362" s="73">
        <f>SUM(I363)</f>
        <v>177600</v>
      </c>
    </row>
    <row r="363" customHeight="1" spans="1:9">
      <c r="A363" s="43">
        <v>318</v>
      </c>
      <c r="B363" s="79"/>
      <c r="C363" s="75" t="s">
        <v>1977</v>
      </c>
      <c r="D363" s="76" t="s">
        <v>617</v>
      </c>
      <c r="E363" s="84" t="s">
        <v>1505</v>
      </c>
      <c r="F363" s="68">
        <v>177600</v>
      </c>
      <c r="G363" s="68">
        <v>177600</v>
      </c>
      <c r="H363" s="68">
        <v>177600</v>
      </c>
      <c r="I363" s="68">
        <v>177600</v>
      </c>
    </row>
    <row r="364" customHeight="1" spans="1:9">
      <c r="A364" s="43"/>
      <c r="B364" s="69" t="s">
        <v>881</v>
      </c>
      <c r="C364" s="70" t="s">
        <v>470</v>
      </c>
      <c r="D364" s="81"/>
      <c r="E364" s="85"/>
      <c r="F364" s="73">
        <f>SUM(F365)</f>
        <v>0</v>
      </c>
      <c r="G364" s="73">
        <f>SUM(G365)</f>
        <v>60000</v>
      </c>
      <c r="H364" s="73">
        <f>SUM(H365)</f>
        <v>60000</v>
      </c>
      <c r="I364" s="73">
        <f>SUM(I365)</f>
        <v>60000</v>
      </c>
    </row>
    <row r="365" ht="39.75" customHeight="1" spans="1:9">
      <c r="A365" s="43">
        <v>319</v>
      </c>
      <c r="B365" s="79"/>
      <c r="C365" s="75" t="s">
        <v>1978</v>
      </c>
      <c r="D365" s="76" t="s">
        <v>630</v>
      </c>
      <c r="E365" s="84" t="s">
        <v>1979</v>
      </c>
      <c r="F365" s="68"/>
      <c r="G365" s="68">
        <v>60000</v>
      </c>
      <c r="H365" s="68">
        <v>60000</v>
      </c>
      <c r="I365" s="68">
        <v>60000</v>
      </c>
    </row>
    <row r="366" customHeight="1" spans="1:9">
      <c r="A366" s="43"/>
      <c r="B366" s="69" t="s">
        <v>884</v>
      </c>
      <c r="C366" s="70" t="s">
        <v>471</v>
      </c>
      <c r="D366" s="81"/>
      <c r="E366" s="85"/>
      <c r="F366" s="73">
        <f>SUM(F367:F368)</f>
        <v>540000</v>
      </c>
      <c r="G366" s="73">
        <f>SUM(G367:G368)</f>
        <v>540000</v>
      </c>
      <c r="H366" s="73">
        <f>SUM(H367:H368)</f>
        <v>540000</v>
      </c>
      <c r="I366" s="73">
        <f>SUM(I367:I368)</f>
        <v>540000</v>
      </c>
    </row>
    <row r="367" customHeight="1" spans="1:9">
      <c r="A367" s="43">
        <v>320</v>
      </c>
      <c r="B367" s="79"/>
      <c r="C367" s="75" t="s">
        <v>1980</v>
      </c>
      <c r="D367" s="76" t="s">
        <v>655</v>
      </c>
      <c r="E367" s="84" t="s">
        <v>1981</v>
      </c>
      <c r="F367" s="68">
        <v>350000</v>
      </c>
      <c r="G367" s="68">
        <v>350000</v>
      </c>
      <c r="H367" s="68">
        <v>350000</v>
      </c>
      <c r="I367" s="68">
        <v>350000</v>
      </c>
    </row>
    <row r="368" customHeight="1" spans="1:9">
      <c r="A368" s="43">
        <v>321</v>
      </c>
      <c r="B368" s="79"/>
      <c r="C368" s="75" t="s">
        <v>1982</v>
      </c>
      <c r="D368" s="76" t="s">
        <v>657</v>
      </c>
      <c r="E368" s="84" t="s">
        <v>1983</v>
      </c>
      <c r="F368" s="68">
        <v>190000</v>
      </c>
      <c r="G368" s="68">
        <v>190000</v>
      </c>
      <c r="H368" s="68">
        <v>190000</v>
      </c>
      <c r="I368" s="68">
        <v>190000</v>
      </c>
    </row>
    <row r="369" customHeight="1" spans="1:9">
      <c r="A369" s="43"/>
      <c r="B369" s="69" t="s">
        <v>885</v>
      </c>
      <c r="C369" s="70" t="s">
        <v>500</v>
      </c>
      <c r="D369" s="81"/>
      <c r="E369" s="85"/>
      <c r="F369" s="73">
        <f>SUM(F370:F372)</f>
        <v>2280000</v>
      </c>
      <c r="G369" s="73">
        <f>SUM(G370:G372)</f>
        <v>2573000</v>
      </c>
      <c r="H369" s="73">
        <f>SUM(H370:H372)</f>
        <v>2417000</v>
      </c>
      <c r="I369" s="73">
        <f>SUM(I370:I372)</f>
        <v>2417000</v>
      </c>
    </row>
    <row r="370" customHeight="1" spans="1:9">
      <c r="A370" s="43">
        <v>322</v>
      </c>
      <c r="B370" s="79"/>
      <c r="C370" s="75" t="s">
        <v>1984</v>
      </c>
      <c r="D370" s="76" t="s">
        <v>653</v>
      </c>
      <c r="E370" s="84" t="s">
        <v>1985</v>
      </c>
      <c r="F370" s="68"/>
      <c r="G370" s="68">
        <v>137000</v>
      </c>
      <c r="H370" s="68">
        <v>137000</v>
      </c>
      <c r="I370" s="68">
        <v>137000</v>
      </c>
    </row>
    <row r="371" customHeight="1" spans="1:9">
      <c r="A371" s="43">
        <v>323</v>
      </c>
      <c r="B371" s="79"/>
      <c r="C371" s="75" t="s">
        <v>1986</v>
      </c>
      <c r="D371" s="76" t="s">
        <v>1987</v>
      </c>
      <c r="E371" s="77" t="s">
        <v>1505</v>
      </c>
      <c r="F371" s="68"/>
      <c r="G371" s="68">
        <v>156000</v>
      </c>
      <c r="H371" s="78" t="s">
        <v>1507</v>
      </c>
      <c r="I371" s="78" t="s">
        <v>1507</v>
      </c>
    </row>
    <row r="372" customHeight="1" spans="1:9">
      <c r="A372" s="43">
        <v>324</v>
      </c>
      <c r="B372" s="79"/>
      <c r="C372" s="75" t="s">
        <v>1988</v>
      </c>
      <c r="D372" s="76" t="s">
        <v>659</v>
      </c>
      <c r="E372" s="77" t="s">
        <v>1989</v>
      </c>
      <c r="F372" s="68">
        <v>2280000</v>
      </c>
      <c r="G372" s="68">
        <v>2280000</v>
      </c>
      <c r="H372" s="68">
        <v>2280000</v>
      </c>
      <c r="I372" s="68">
        <v>2280000</v>
      </c>
    </row>
    <row r="373" customHeight="1" spans="1:9">
      <c r="A373" s="43"/>
      <c r="B373" s="69" t="s">
        <v>889</v>
      </c>
      <c r="C373" s="70" t="s">
        <v>472</v>
      </c>
      <c r="D373" s="81"/>
      <c r="E373" s="85"/>
      <c r="F373" s="73">
        <f>SUM(F374:F377)</f>
        <v>1423100</v>
      </c>
      <c r="G373" s="73">
        <f>SUM(G374:G377)</f>
        <v>1491922</v>
      </c>
      <c r="H373" s="73">
        <f>SUM(H374:H377)</f>
        <v>1491922</v>
      </c>
      <c r="I373" s="73">
        <f>SUM(I374:I377)</f>
        <v>7531922</v>
      </c>
    </row>
    <row r="374" customHeight="1" spans="1:9">
      <c r="A374" s="43">
        <v>325</v>
      </c>
      <c r="B374" s="79"/>
      <c r="C374" s="75" t="s">
        <v>1990</v>
      </c>
      <c r="D374" s="76" t="s">
        <v>644</v>
      </c>
      <c r="E374" s="84" t="s">
        <v>1991</v>
      </c>
      <c r="F374" s="68">
        <v>243100</v>
      </c>
      <c r="G374" s="68">
        <v>255255</v>
      </c>
      <c r="H374" s="68">
        <v>255255</v>
      </c>
      <c r="I374" s="68">
        <v>255255</v>
      </c>
    </row>
    <row r="375" customHeight="1" spans="1:9">
      <c r="A375" s="43">
        <v>326</v>
      </c>
      <c r="B375" s="79"/>
      <c r="C375" s="75" t="s">
        <v>1992</v>
      </c>
      <c r="D375" s="76">
        <v>2110402</v>
      </c>
      <c r="E375" s="84" t="s">
        <v>1993</v>
      </c>
      <c r="F375" s="68"/>
      <c r="G375" s="68"/>
      <c r="H375" s="78" t="s">
        <v>1507</v>
      </c>
      <c r="I375" s="68">
        <v>6040000</v>
      </c>
    </row>
    <row r="376" ht="34.5" customHeight="1" spans="1:9">
      <c r="A376" s="43">
        <v>327</v>
      </c>
      <c r="B376" s="79"/>
      <c r="C376" s="75" t="s">
        <v>1994</v>
      </c>
      <c r="D376" s="76">
        <v>2110402</v>
      </c>
      <c r="E376" s="84" t="s">
        <v>1995</v>
      </c>
      <c r="F376" s="68"/>
      <c r="G376" s="68">
        <v>56667</v>
      </c>
      <c r="H376" s="68">
        <v>56667</v>
      </c>
      <c r="I376" s="68">
        <v>56667</v>
      </c>
    </row>
    <row r="377" customHeight="1" spans="1:9">
      <c r="A377" s="43">
        <v>328</v>
      </c>
      <c r="B377" s="79"/>
      <c r="C377" s="75" t="s">
        <v>1996</v>
      </c>
      <c r="D377" s="76" t="s">
        <v>644</v>
      </c>
      <c r="E377" s="84" t="s">
        <v>1997</v>
      </c>
      <c r="F377" s="68">
        <v>1180000</v>
      </c>
      <c r="G377" s="68">
        <v>1180000</v>
      </c>
      <c r="H377" s="68">
        <v>1180000</v>
      </c>
      <c r="I377" s="68">
        <v>1180000</v>
      </c>
    </row>
    <row r="378" customHeight="1" spans="1:9">
      <c r="A378" s="43"/>
      <c r="B378" s="69" t="s">
        <v>890</v>
      </c>
      <c r="C378" s="70" t="s">
        <v>637</v>
      </c>
      <c r="D378" s="81"/>
      <c r="E378" s="85"/>
      <c r="F378" s="73">
        <f>SUM(F379)</f>
        <v>0</v>
      </c>
      <c r="G378" s="73">
        <f>SUM(G379)</f>
        <v>50000</v>
      </c>
      <c r="H378" s="73">
        <f>SUM(H379)</f>
        <v>0</v>
      </c>
      <c r="I378" s="73">
        <f>SUM(I379)</f>
        <v>0</v>
      </c>
    </row>
    <row r="379" customHeight="1" spans="1:9">
      <c r="A379" s="43">
        <v>329</v>
      </c>
      <c r="B379" s="79"/>
      <c r="C379" s="75" t="s">
        <v>1998</v>
      </c>
      <c r="D379" s="76" t="s">
        <v>635</v>
      </c>
      <c r="E379" s="84" t="s">
        <v>1999</v>
      </c>
      <c r="F379" s="68"/>
      <c r="G379" s="68">
        <v>50000</v>
      </c>
      <c r="H379" s="78" t="s">
        <v>1507</v>
      </c>
      <c r="I379" s="78" t="s">
        <v>1507</v>
      </c>
    </row>
    <row r="380" customHeight="1" spans="1:9">
      <c r="A380" s="43"/>
      <c r="B380" s="69" t="s">
        <v>902</v>
      </c>
      <c r="C380" s="70" t="s">
        <v>649</v>
      </c>
      <c r="D380" s="81"/>
      <c r="E380" s="85"/>
      <c r="F380" s="73">
        <f>SUM(F381)</f>
        <v>2470000</v>
      </c>
      <c r="G380" s="73">
        <f>SUM(G381)</f>
        <v>2470000</v>
      </c>
      <c r="H380" s="73">
        <f>SUM(H381)</f>
        <v>2470000</v>
      </c>
      <c r="I380" s="73">
        <f>SUM(I381)</f>
        <v>2470000</v>
      </c>
    </row>
    <row r="381" customHeight="1" spans="1:9">
      <c r="A381" s="43">
        <v>330</v>
      </c>
      <c r="B381" s="79"/>
      <c r="C381" s="75" t="s">
        <v>2000</v>
      </c>
      <c r="D381" s="76" t="s">
        <v>648</v>
      </c>
      <c r="E381" s="77" t="s">
        <v>1505</v>
      </c>
      <c r="F381" s="68">
        <v>2470000</v>
      </c>
      <c r="G381" s="68">
        <v>2470000</v>
      </c>
      <c r="H381" s="68">
        <v>2470000</v>
      </c>
      <c r="I381" s="68">
        <v>2470000</v>
      </c>
    </row>
    <row r="382" customHeight="1" spans="1:9">
      <c r="A382" s="43"/>
      <c r="B382" s="69" t="s">
        <v>903</v>
      </c>
      <c r="C382" s="70" t="s">
        <v>650</v>
      </c>
      <c r="D382" s="81"/>
      <c r="E382" s="85"/>
      <c r="F382" s="73">
        <f>SUM(F383)</f>
        <v>0</v>
      </c>
      <c r="G382" s="73">
        <f>SUM(G383)</f>
        <v>226500</v>
      </c>
      <c r="H382" s="73">
        <f>SUM(H383)</f>
        <v>0</v>
      </c>
      <c r="I382" s="73">
        <f>SUM(I383)</f>
        <v>0</v>
      </c>
    </row>
    <row r="383" customHeight="1" spans="1:9">
      <c r="A383" s="43">
        <v>331</v>
      </c>
      <c r="B383" s="79"/>
      <c r="C383" s="75" t="s">
        <v>2001</v>
      </c>
      <c r="D383" s="76" t="s">
        <v>2002</v>
      </c>
      <c r="E383" s="84" t="s">
        <v>2001</v>
      </c>
      <c r="F383" s="68"/>
      <c r="G383" s="68">
        <v>226500</v>
      </c>
      <c r="H383" s="78" t="s">
        <v>1507</v>
      </c>
      <c r="I383" s="78" t="s">
        <v>1507</v>
      </c>
    </row>
    <row r="384" customHeight="1" spans="1:9">
      <c r="A384" s="43"/>
      <c r="B384" s="69" t="s">
        <v>906</v>
      </c>
      <c r="C384" s="70" t="s">
        <v>299</v>
      </c>
      <c r="D384" s="81"/>
      <c r="E384" s="85"/>
      <c r="F384" s="73">
        <f>SUM(F385:F390)</f>
        <v>637216</v>
      </c>
      <c r="G384" s="73">
        <f>SUM(G385:G390)</f>
        <v>672218</v>
      </c>
      <c r="H384" s="73">
        <f>SUM(H385:H390)</f>
        <v>672218</v>
      </c>
      <c r="I384" s="73">
        <f>SUM(I385:I390)</f>
        <v>672218</v>
      </c>
    </row>
    <row r="385" customHeight="1" spans="1:9">
      <c r="A385" s="43">
        <v>332</v>
      </c>
      <c r="B385" s="79"/>
      <c r="C385" s="75" t="s">
        <v>2003</v>
      </c>
      <c r="D385" s="76" t="s">
        <v>309</v>
      </c>
      <c r="E385" s="84" t="s">
        <v>2004</v>
      </c>
      <c r="F385" s="68">
        <v>5000</v>
      </c>
      <c r="G385" s="68">
        <v>5000</v>
      </c>
      <c r="H385" s="68">
        <v>5000</v>
      </c>
      <c r="I385" s="68">
        <v>5000</v>
      </c>
    </row>
    <row r="386" customHeight="1" spans="1:9">
      <c r="A386" s="43">
        <v>333</v>
      </c>
      <c r="B386" s="79"/>
      <c r="C386" s="75" t="s">
        <v>2005</v>
      </c>
      <c r="D386" s="76" t="s">
        <v>309</v>
      </c>
      <c r="E386" s="84" t="s">
        <v>2004</v>
      </c>
      <c r="F386" s="68">
        <v>5000</v>
      </c>
      <c r="G386" s="68">
        <v>5000</v>
      </c>
      <c r="H386" s="68">
        <v>5000</v>
      </c>
      <c r="I386" s="68">
        <v>5000</v>
      </c>
    </row>
    <row r="387" ht="32.25" customHeight="1" spans="1:9">
      <c r="A387" s="43">
        <v>334</v>
      </c>
      <c r="B387" s="79"/>
      <c r="C387" s="75" t="s">
        <v>2006</v>
      </c>
      <c r="D387" s="76" t="s">
        <v>309</v>
      </c>
      <c r="E387" s="77" t="s">
        <v>2007</v>
      </c>
      <c r="F387" s="68">
        <v>271892</v>
      </c>
      <c r="G387" s="68">
        <v>272696</v>
      </c>
      <c r="H387" s="68">
        <v>272696</v>
      </c>
      <c r="I387" s="68">
        <v>272696</v>
      </c>
    </row>
    <row r="388" ht="30.75" customHeight="1" spans="1:9">
      <c r="A388" s="43">
        <v>335</v>
      </c>
      <c r="B388" s="79"/>
      <c r="C388" s="75" t="s">
        <v>2008</v>
      </c>
      <c r="D388" s="76" t="s">
        <v>309</v>
      </c>
      <c r="E388" s="77" t="s">
        <v>2009</v>
      </c>
      <c r="F388" s="68">
        <v>160000</v>
      </c>
      <c r="G388" s="68">
        <v>180000</v>
      </c>
      <c r="H388" s="68">
        <v>180000</v>
      </c>
      <c r="I388" s="68">
        <v>180000</v>
      </c>
    </row>
    <row r="389" ht="31.5" customHeight="1" spans="1:9">
      <c r="A389" s="43">
        <v>336</v>
      </c>
      <c r="B389" s="79"/>
      <c r="C389" s="75" t="s">
        <v>2010</v>
      </c>
      <c r="D389" s="76" t="s">
        <v>313</v>
      </c>
      <c r="E389" s="84" t="s">
        <v>2011</v>
      </c>
      <c r="F389" s="68">
        <v>190324</v>
      </c>
      <c r="G389" s="68">
        <v>204522</v>
      </c>
      <c r="H389" s="68">
        <v>204522</v>
      </c>
      <c r="I389" s="68">
        <v>204522</v>
      </c>
    </row>
    <row r="390" customHeight="1" spans="1:9">
      <c r="A390" s="43">
        <v>337</v>
      </c>
      <c r="B390" s="79"/>
      <c r="C390" s="75" t="s">
        <v>2012</v>
      </c>
      <c r="D390" s="76" t="s">
        <v>313</v>
      </c>
      <c r="E390" s="84" t="s">
        <v>2004</v>
      </c>
      <c r="F390" s="68">
        <v>5000</v>
      </c>
      <c r="G390" s="68">
        <v>5000</v>
      </c>
      <c r="H390" s="68">
        <v>5000</v>
      </c>
      <c r="I390" s="68">
        <v>5000</v>
      </c>
    </row>
    <row r="391" customHeight="1" spans="1:9">
      <c r="A391" s="43"/>
      <c r="B391" s="69" t="s">
        <v>909</v>
      </c>
      <c r="C391" s="70" t="s">
        <v>576</v>
      </c>
      <c r="D391" s="81"/>
      <c r="E391" s="85"/>
      <c r="F391" s="73">
        <f>SUM(F392)</f>
        <v>60000</v>
      </c>
      <c r="G391" s="73">
        <f>SUM(G392)</f>
        <v>60000</v>
      </c>
      <c r="H391" s="73">
        <f>SUM(H392)</f>
        <v>60000</v>
      </c>
      <c r="I391" s="73">
        <f>SUM(I392)</f>
        <v>60000</v>
      </c>
    </row>
    <row r="392" customHeight="1" spans="1:9">
      <c r="A392" s="43">
        <v>338</v>
      </c>
      <c r="B392" s="79"/>
      <c r="C392" s="75" t="s">
        <v>2013</v>
      </c>
      <c r="D392" s="76" t="s">
        <v>574</v>
      </c>
      <c r="E392" s="77" t="s">
        <v>1505</v>
      </c>
      <c r="F392" s="68">
        <v>60000</v>
      </c>
      <c r="G392" s="68">
        <v>60000</v>
      </c>
      <c r="H392" s="68">
        <v>60000</v>
      </c>
      <c r="I392" s="68">
        <v>60000</v>
      </c>
    </row>
    <row r="393" customHeight="1" spans="1:9">
      <c r="A393" s="43"/>
      <c r="B393" s="69" t="s">
        <v>913</v>
      </c>
      <c r="C393" s="70" t="s">
        <v>172</v>
      </c>
      <c r="D393" s="81"/>
      <c r="E393" s="85"/>
      <c r="F393" s="73">
        <f>SUM(F394:F395)</f>
        <v>4861347</v>
      </c>
      <c r="G393" s="73">
        <f>SUM(G394:G395)</f>
        <v>5812600</v>
      </c>
      <c r="H393" s="73">
        <f>SUM(H394:H395)</f>
        <v>5792600</v>
      </c>
      <c r="I393" s="73">
        <f>SUM(I394:I395)</f>
        <v>5792600</v>
      </c>
    </row>
    <row r="394" customHeight="1" spans="1:9">
      <c r="A394" s="43">
        <v>339</v>
      </c>
      <c r="B394" s="79"/>
      <c r="C394" s="75" t="s">
        <v>2014</v>
      </c>
      <c r="D394" s="76" t="s">
        <v>169</v>
      </c>
      <c r="E394" s="84" t="s">
        <v>2015</v>
      </c>
      <c r="F394" s="68">
        <v>10000</v>
      </c>
      <c r="G394" s="68">
        <v>30000</v>
      </c>
      <c r="H394" s="68">
        <v>10000</v>
      </c>
      <c r="I394" s="68">
        <v>10000</v>
      </c>
    </row>
    <row r="395" customHeight="1" spans="1:9">
      <c r="A395" s="43">
        <v>340</v>
      </c>
      <c r="B395" s="79"/>
      <c r="C395" s="75" t="s">
        <v>750</v>
      </c>
      <c r="D395" s="76" t="s">
        <v>169</v>
      </c>
      <c r="E395" s="84" t="s">
        <v>1505</v>
      </c>
      <c r="F395" s="68">
        <v>4851347</v>
      </c>
      <c r="G395" s="68">
        <v>5782600</v>
      </c>
      <c r="H395" s="68">
        <v>5782600</v>
      </c>
      <c r="I395" s="68">
        <v>5782600</v>
      </c>
    </row>
    <row r="396" customHeight="1" spans="1:9">
      <c r="A396" s="43"/>
      <c r="B396" s="69" t="s">
        <v>916</v>
      </c>
      <c r="C396" s="70" t="s">
        <v>138</v>
      </c>
      <c r="D396" s="81"/>
      <c r="E396" s="85"/>
      <c r="F396" s="73">
        <f>SUM(F397:F405)</f>
        <v>282000</v>
      </c>
      <c r="G396" s="73">
        <f>SUM(G397:G405)</f>
        <v>1982000</v>
      </c>
      <c r="H396" s="73">
        <f>SUM(H397:H405)</f>
        <v>282000</v>
      </c>
      <c r="I396" s="73">
        <f>SUM(I397:I405)</f>
        <v>282000</v>
      </c>
    </row>
    <row r="397" customHeight="1" spans="1:9">
      <c r="A397" s="43">
        <v>341</v>
      </c>
      <c r="B397" s="79"/>
      <c r="C397" s="75" t="s">
        <v>2016</v>
      </c>
      <c r="D397" s="76" t="s">
        <v>348</v>
      </c>
      <c r="E397" s="84" t="s">
        <v>2017</v>
      </c>
      <c r="F397" s="68"/>
      <c r="G397" s="68">
        <v>1600000</v>
      </c>
      <c r="H397" s="78" t="s">
        <v>1507</v>
      </c>
      <c r="I397" s="78" t="s">
        <v>1507</v>
      </c>
    </row>
    <row r="398" customHeight="1" spans="1:9">
      <c r="A398" s="43">
        <v>342</v>
      </c>
      <c r="B398" s="79"/>
      <c r="C398" s="75" t="s">
        <v>2018</v>
      </c>
      <c r="D398" s="76" t="s">
        <v>348</v>
      </c>
      <c r="E398" s="84" t="s">
        <v>2019</v>
      </c>
      <c r="F398" s="68">
        <v>57600</v>
      </c>
      <c r="G398" s="68">
        <v>57600</v>
      </c>
      <c r="H398" s="68">
        <v>57600</v>
      </c>
      <c r="I398" s="68">
        <v>57600</v>
      </c>
    </row>
    <row r="399" customHeight="1" spans="1:9">
      <c r="A399" s="43">
        <v>343</v>
      </c>
      <c r="B399" s="79"/>
      <c r="C399" s="75" t="s">
        <v>2020</v>
      </c>
      <c r="D399" s="76" t="s">
        <v>348</v>
      </c>
      <c r="E399" s="77" t="s">
        <v>2021</v>
      </c>
      <c r="F399" s="68">
        <v>50000</v>
      </c>
      <c r="G399" s="68">
        <v>50000</v>
      </c>
      <c r="H399" s="78" t="s">
        <v>1507</v>
      </c>
      <c r="I399" s="78" t="s">
        <v>1507</v>
      </c>
    </row>
    <row r="400" customHeight="1" spans="1:9">
      <c r="A400" s="43">
        <v>344</v>
      </c>
      <c r="B400" s="79"/>
      <c r="C400" s="75" t="s">
        <v>2022</v>
      </c>
      <c r="D400" s="76" t="s">
        <v>348</v>
      </c>
      <c r="E400" s="77" t="s">
        <v>2023</v>
      </c>
      <c r="F400" s="68">
        <v>30000</v>
      </c>
      <c r="G400" s="68">
        <v>30000</v>
      </c>
      <c r="H400" s="68">
        <v>30000</v>
      </c>
      <c r="I400" s="68">
        <v>30000</v>
      </c>
    </row>
    <row r="401" customHeight="1" spans="1:9">
      <c r="A401" s="43">
        <v>345</v>
      </c>
      <c r="B401" s="79"/>
      <c r="C401" s="75" t="s">
        <v>2024</v>
      </c>
      <c r="D401" s="76" t="s">
        <v>350</v>
      </c>
      <c r="E401" s="84" t="s">
        <v>2025</v>
      </c>
      <c r="F401" s="68"/>
      <c r="G401" s="68">
        <v>50000</v>
      </c>
      <c r="H401" s="68">
        <v>50000</v>
      </c>
      <c r="I401" s="68">
        <v>50000</v>
      </c>
    </row>
    <row r="402" customHeight="1" spans="1:9">
      <c r="A402" s="43">
        <v>346</v>
      </c>
      <c r="B402" s="79"/>
      <c r="C402" s="75" t="s">
        <v>2026</v>
      </c>
      <c r="D402" s="76" t="s">
        <v>350</v>
      </c>
      <c r="E402" s="84" t="s">
        <v>2027</v>
      </c>
      <c r="F402" s="68"/>
      <c r="G402" s="68">
        <v>50000</v>
      </c>
      <c r="H402" s="78" t="s">
        <v>1507</v>
      </c>
      <c r="I402" s="78" t="s">
        <v>1507</v>
      </c>
    </row>
    <row r="403" customHeight="1" spans="1:9">
      <c r="A403" s="43">
        <v>347</v>
      </c>
      <c r="B403" s="79"/>
      <c r="C403" s="75" t="s">
        <v>2028</v>
      </c>
      <c r="D403" s="76" t="s">
        <v>354</v>
      </c>
      <c r="E403" s="77" t="s">
        <v>2029</v>
      </c>
      <c r="F403" s="68">
        <v>50000</v>
      </c>
      <c r="G403" s="68">
        <v>50000</v>
      </c>
      <c r="H403" s="68">
        <v>50000</v>
      </c>
      <c r="I403" s="68">
        <v>50000</v>
      </c>
    </row>
    <row r="404" customHeight="1" spans="1:9">
      <c r="A404" s="43">
        <v>348</v>
      </c>
      <c r="B404" s="79"/>
      <c r="C404" s="75" t="s">
        <v>2030</v>
      </c>
      <c r="D404" s="76" t="s">
        <v>356</v>
      </c>
      <c r="E404" s="84" t="s">
        <v>1877</v>
      </c>
      <c r="F404" s="68">
        <v>35000</v>
      </c>
      <c r="G404" s="68">
        <v>35000</v>
      </c>
      <c r="H404" s="68">
        <v>35000</v>
      </c>
      <c r="I404" s="68">
        <v>35000</v>
      </c>
    </row>
    <row r="405" customHeight="1" spans="1:9">
      <c r="A405" s="43">
        <v>349</v>
      </c>
      <c r="B405" s="79"/>
      <c r="C405" s="75" t="s">
        <v>2031</v>
      </c>
      <c r="D405" s="76" t="s">
        <v>461</v>
      </c>
      <c r="E405" s="84" t="s">
        <v>2032</v>
      </c>
      <c r="F405" s="68">
        <v>59400</v>
      </c>
      <c r="G405" s="68">
        <v>59400</v>
      </c>
      <c r="H405" s="68">
        <v>59400</v>
      </c>
      <c r="I405" s="68">
        <v>59400</v>
      </c>
    </row>
    <row r="406" customHeight="1" spans="1:9">
      <c r="A406" s="43"/>
      <c r="B406" s="69" t="s">
        <v>919</v>
      </c>
      <c r="C406" s="70" t="s">
        <v>439</v>
      </c>
      <c r="D406" s="81"/>
      <c r="E406" s="85"/>
      <c r="F406" s="73">
        <f>SUM(F407:F422)</f>
        <v>3252195</v>
      </c>
      <c r="G406" s="73">
        <f>SUM(G407:G422)</f>
        <v>3509195</v>
      </c>
      <c r="H406" s="73">
        <f>SUM(H407:H422)</f>
        <v>3282195</v>
      </c>
      <c r="I406" s="73">
        <f>SUM(I407:I422)</f>
        <v>3082195</v>
      </c>
    </row>
    <row r="407" customHeight="1" spans="1:9">
      <c r="A407" s="43">
        <v>350</v>
      </c>
      <c r="B407" s="79"/>
      <c r="C407" s="75" t="s">
        <v>2033</v>
      </c>
      <c r="D407" s="76" t="s">
        <v>438</v>
      </c>
      <c r="E407" s="84" t="s">
        <v>2034</v>
      </c>
      <c r="F407" s="68">
        <v>50000</v>
      </c>
      <c r="G407" s="68">
        <v>50000</v>
      </c>
      <c r="H407" s="68">
        <v>50000</v>
      </c>
      <c r="I407" s="68">
        <v>50000</v>
      </c>
    </row>
    <row r="408" customHeight="1" spans="1:9">
      <c r="A408" s="43">
        <v>351</v>
      </c>
      <c r="B408" s="79"/>
      <c r="C408" s="75" t="s">
        <v>2035</v>
      </c>
      <c r="D408" s="76" t="s">
        <v>517</v>
      </c>
      <c r="E408" s="84" t="s">
        <v>2036</v>
      </c>
      <c r="F408" s="68">
        <v>150000</v>
      </c>
      <c r="G408" s="68">
        <v>150000</v>
      </c>
      <c r="H408" s="68">
        <v>150000</v>
      </c>
      <c r="I408" s="68">
        <v>150000</v>
      </c>
    </row>
    <row r="409" customHeight="1" spans="1:9">
      <c r="A409" s="43">
        <v>352</v>
      </c>
      <c r="B409" s="79"/>
      <c r="C409" s="75" t="s">
        <v>2037</v>
      </c>
      <c r="D409" s="76" t="s">
        <v>517</v>
      </c>
      <c r="E409" s="77" t="s">
        <v>2038</v>
      </c>
      <c r="F409" s="68">
        <v>300000</v>
      </c>
      <c r="G409" s="68">
        <v>400000</v>
      </c>
      <c r="H409" s="68">
        <v>300000</v>
      </c>
      <c r="I409" s="68">
        <v>100000</v>
      </c>
    </row>
    <row r="410" customHeight="1" spans="1:9">
      <c r="A410" s="43">
        <v>353</v>
      </c>
      <c r="B410" s="79"/>
      <c r="C410" s="75" t="s">
        <v>2039</v>
      </c>
      <c r="D410" s="76" t="s">
        <v>527</v>
      </c>
      <c r="E410" s="77" t="s">
        <v>2040</v>
      </c>
      <c r="F410" s="68">
        <v>203125</v>
      </c>
      <c r="G410" s="68">
        <v>203125</v>
      </c>
      <c r="H410" s="68">
        <v>203125</v>
      </c>
      <c r="I410" s="68">
        <v>203125</v>
      </c>
    </row>
    <row r="411" customHeight="1" spans="1:9">
      <c r="A411" s="43">
        <v>354</v>
      </c>
      <c r="B411" s="79"/>
      <c r="C411" s="75" t="s">
        <v>2041</v>
      </c>
      <c r="D411" s="76" t="s">
        <v>527</v>
      </c>
      <c r="E411" s="84" t="s">
        <v>2042</v>
      </c>
      <c r="F411" s="68">
        <v>166400</v>
      </c>
      <c r="G411" s="68">
        <v>166400</v>
      </c>
      <c r="H411" s="68">
        <v>166400</v>
      </c>
      <c r="I411" s="68">
        <v>166400</v>
      </c>
    </row>
    <row r="412" customHeight="1" spans="1:9">
      <c r="A412" s="43">
        <v>355</v>
      </c>
      <c r="B412" s="79"/>
      <c r="C412" s="75" t="s">
        <v>528</v>
      </c>
      <c r="D412" s="76" t="s">
        <v>527</v>
      </c>
      <c r="E412" s="84" t="s">
        <v>2043</v>
      </c>
      <c r="F412" s="68">
        <v>579670</v>
      </c>
      <c r="G412" s="68">
        <v>579670</v>
      </c>
      <c r="H412" s="68">
        <v>579670</v>
      </c>
      <c r="I412" s="68">
        <v>579670</v>
      </c>
    </row>
    <row r="413" customHeight="1" spans="1:9">
      <c r="A413" s="43">
        <v>356</v>
      </c>
      <c r="B413" s="79"/>
      <c r="C413" s="75" t="s">
        <v>2044</v>
      </c>
      <c r="D413" s="76" t="s">
        <v>529</v>
      </c>
      <c r="E413" s="77" t="s">
        <v>2045</v>
      </c>
      <c r="F413" s="68">
        <v>100000</v>
      </c>
      <c r="G413" s="68">
        <v>100000</v>
      </c>
      <c r="H413" s="68">
        <v>100000</v>
      </c>
      <c r="I413" s="68">
        <v>100000</v>
      </c>
    </row>
    <row r="414" customHeight="1" spans="1:9">
      <c r="A414" s="43">
        <v>357</v>
      </c>
      <c r="B414" s="79"/>
      <c r="C414" s="75" t="s">
        <v>2046</v>
      </c>
      <c r="D414" s="76" t="s">
        <v>540</v>
      </c>
      <c r="E414" s="84" t="s">
        <v>2047</v>
      </c>
      <c r="F414" s="68">
        <v>80000</v>
      </c>
      <c r="G414" s="68">
        <v>80000</v>
      </c>
      <c r="H414" s="68">
        <v>80000</v>
      </c>
      <c r="I414" s="68">
        <v>80000</v>
      </c>
    </row>
    <row r="415" ht="30.75" customHeight="1" spans="1:9">
      <c r="A415" s="43">
        <v>358</v>
      </c>
      <c r="B415" s="79"/>
      <c r="C415" s="75" t="s">
        <v>2048</v>
      </c>
      <c r="D415" s="76" t="s">
        <v>540</v>
      </c>
      <c r="E415" s="84" t="s">
        <v>2049</v>
      </c>
      <c r="F415" s="68">
        <v>363000</v>
      </c>
      <c r="G415" s="68">
        <v>450000</v>
      </c>
      <c r="H415" s="68">
        <v>363000</v>
      </c>
      <c r="I415" s="68">
        <v>363000</v>
      </c>
    </row>
    <row r="416" ht="43.5" customHeight="1" spans="1:9">
      <c r="A416" s="43">
        <v>359</v>
      </c>
      <c r="B416" s="79"/>
      <c r="C416" s="75" t="s">
        <v>2050</v>
      </c>
      <c r="D416" s="76" t="s">
        <v>540</v>
      </c>
      <c r="E416" s="77" t="s">
        <v>2051</v>
      </c>
      <c r="F416" s="68"/>
      <c r="G416" s="68">
        <v>50000</v>
      </c>
      <c r="H416" s="68">
        <v>50000</v>
      </c>
      <c r="I416" s="68">
        <v>50000</v>
      </c>
    </row>
    <row r="417" customHeight="1" spans="1:9">
      <c r="A417" s="43">
        <v>360</v>
      </c>
      <c r="B417" s="79"/>
      <c r="C417" s="75" t="s">
        <v>2052</v>
      </c>
      <c r="D417" s="76" t="s">
        <v>540</v>
      </c>
      <c r="E417" s="77" t="s">
        <v>2053</v>
      </c>
      <c r="F417" s="68">
        <v>600000</v>
      </c>
      <c r="G417" s="68">
        <v>600000</v>
      </c>
      <c r="H417" s="68">
        <v>600000</v>
      </c>
      <c r="I417" s="68">
        <v>600000</v>
      </c>
    </row>
    <row r="418" customHeight="1" spans="1:9">
      <c r="A418" s="43">
        <v>361</v>
      </c>
      <c r="B418" s="79"/>
      <c r="C418" s="75" t="s">
        <v>2054</v>
      </c>
      <c r="D418" s="76" t="s">
        <v>540</v>
      </c>
      <c r="E418" s="84" t="s">
        <v>2055</v>
      </c>
      <c r="F418" s="68">
        <v>10000</v>
      </c>
      <c r="G418" s="68">
        <v>30000</v>
      </c>
      <c r="H418" s="68">
        <v>10000</v>
      </c>
      <c r="I418" s="68">
        <v>10000</v>
      </c>
    </row>
    <row r="419" customHeight="1" spans="1:9">
      <c r="A419" s="43">
        <v>362</v>
      </c>
      <c r="B419" s="79"/>
      <c r="C419" s="75" t="s">
        <v>2056</v>
      </c>
      <c r="D419" s="76" t="s">
        <v>540</v>
      </c>
      <c r="E419" s="84" t="s">
        <v>2049</v>
      </c>
      <c r="F419" s="68">
        <v>10000</v>
      </c>
      <c r="G419" s="68">
        <v>30000</v>
      </c>
      <c r="H419" s="68">
        <v>10000</v>
      </c>
      <c r="I419" s="68">
        <v>10000</v>
      </c>
    </row>
    <row r="420" customHeight="1" spans="1:9">
      <c r="A420" s="43">
        <v>363</v>
      </c>
      <c r="B420" s="79"/>
      <c r="C420" s="75" t="s">
        <v>2057</v>
      </c>
      <c r="D420" s="76" t="s">
        <v>540</v>
      </c>
      <c r="E420" s="77" t="s">
        <v>2058</v>
      </c>
      <c r="F420" s="68">
        <v>350000</v>
      </c>
      <c r="G420" s="68">
        <v>250000</v>
      </c>
      <c r="H420" s="68">
        <v>250000</v>
      </c>
      <c r="I420" s="68">
        <v>250000</v>
      </c>
    </row>
    <row r="421" customHeight="1" spans="1:9">
      <c r="A421" s="43">
        <v>364</v>
      </c>
      <c r="B421" s="79"/>
      <c r="C421" s="75" t="s">
        <v>2059</v>
      </c>
      <c r="D421" s="76">
        <v>2100409</v>
      </c>
      <c r="E421" s="84" t="s">
        <v>2060</v>
      </c>
      <c r="F421" s="68"/>
      <c r="G421" s="68">
        <v>80000</v>
      </c>
      <c r="H421" s="68">
        <v>80000</v>
      </c>
      <c r="I421" s="68">
        <v>80000</v>
      </c>
    </row>
    <row r="422" customHeight="1" spans="1:9">
      <c r="A422" s="43">
        <v>365</v>
      </c>
      <c r="B422" s="79"/>
      <c r="C422" s="75" t="s">
        <v>2061</v>
      </c>
      <c r="D422" s="76" t="s">
        <v>540</v>
      </c>
      <c r="E422" s="84" t="s">
        <v>2062</v>
      </c>
      <c r="F422" s="68">
        <v>290000</v>
      </c>
      <c r="G422" s="68">
        <v>290000</v>
      </c>
      <c r="H422" s="68">
        <v>290000</v>
      </c>
      <c r="I422" s="68">
        <v>290000</v>
      </c>
    </row>
    <row r="423" customHeight="1" spans="1:9">
      <c r="A423" s="43"/>
      <c r="B423" s="69" t="s">
        <v>922</v>
      </c>
      <c r="C423" s="70" t="s">
        <v>476</v>
      </c>
      <c r="D423" s="81"/>
      <c r="E423" s="85"/>
      <c r="F423" s="73">
        <f>SUM(F424)</f>
        <v>100000</v>
      </c>
      <c r="G423" s="73">
        <f>SUM(G424)</f>
        <v>100000</v>
      </c>
      <c r="H423" s="73">
        <f>SUM(H424)</f>
        <v>100000</v>
      </c>
      <c r="I423" s="73">
        <f>SUM(I424)</f>
        <v>100000</v>
      </c>
    </row>
    <row r="424" customHeight="1" spans="1:9">
      <c r="A424" s="43">
        <v>366</v>
      </c>
      <c r="B424" s="79"/>
      <c r="C424" s="75" t="s">
        <v>2063</v>
      </c>
      <c r="D424" s="76" t="s">
        <v>529</v>
      </c>
      <c r="E424" s="84" t="s">
        <v>2064</v>
      </c>
      <c r="F424" s="68">
        <v>100000</v>
      </c>
      <c r="G424" s="68">
        <v>100000</v>
      </c>
      <c r="H424" s="68">
        <v>100000</v>
      </c>
      <c r="I424" s="68">
        <v>100000</v>
      </c>
    </row>
    <row r="425" customHeight="1" spans="1:9">
      <c r="A425" s="43"/>
      <c r="B425" s="69" t="s">
        <v>924</v>
      </c>
      <c r="C425" s="70" t="s">
        <v>477</v>
      </c>
      <c r="D425" s="81"/>
      <c r="E425" s="85"/>
      <c r="F425" s="73">
        <f>SUM(F426)</f>
        <v>27000</v>
      </c>
      <c r="G425" s="73">
        <f>SUM(G426)</f>
        <v>27000</v>
      </c>
      <c r="H425" s="73">
        <f>SUM(H426)</f>
        <v>27000</v>
      </c>
      <c r="I425" s="73">
        <f>SUM(I426)</f>
        <v>27000</v>
      </c>
    </row>
    <row r="426" customHeight="1" spans="1:9">
      <c r="A426" s="43">
        <v>367</v>
      </c>
      <c r="B426" s="79"/>
      <c r="C426" s="75" t="s">
        <v>2065</v>
      </c>
      <c r="D426" s="76" t="s">
        <v>517</v>
      </c>
      <c r="E426" s="84" t="s">
        <v>2066</v>
      </c>
      <c r="F426" s="68">
        <v>27000</v>
      </c>
      <c r="G426" s="68">
        <v>27000</v>
      </c>
      <c r="H426" s="68">
        <v>27000</v>
      </c>
      <c r="I426" s="68">
        <v>27000</v>
      </c>
    </row>
    <row r="427" customHeight="1" spans="1:9">
      <c r="A427" s="43"/>
      <c r="B427" s="69" t="s">
        <v>926</v>
      </c>
      <c r="C427" s="70" t="s">
        <v>478</v>
      </c>
      <c r="D427" s="81"/>
      <c r="E427" s="85"/>
      <c r="F427" s="73">
        <f>SUM(F428)</f>
        <v>21000</v>
      </c>
      <c r="G427" s="73">
        <f>SUM(G428)</f>
        <v>21000</v>
      </c>
      <c r="H427" s="73">
        <f>SUM(H428)</f>
        <v>21000</v>
      </c>
      <c r="I427" s="73">
        <f>SUM(I428)</f>
        <v>21000</v>
      </c>
    </row>
    <row r="428" customHeight="1" spans="1:9">
      <c r="A428" s="43">
        <v>368</v>
      </c>
      <c r="B428" s="79"/>
      <c r="C428" s="75" t="s">
        <v>2065</v>
      </c>
      <c r="D428" s="76" t="s">
        <v>517</v>
      </c>
      <c r="E428" s="84" t="s">
        <v>2066</v>
      </c>
      <c r="F428" s="68">
        <v>21000</v>
      </c>
      <c r="G428" s="68">
        <v>21000</v>
      </c>
      <c r="H428" s="68">
        <v>21000</v>
      </c>
      <c r="I428" s="68">
        <v>21000</v>
      </c>
    </row>
    <row r="429" customHeight="1" spans="1:9">
      <c r="A429" s="43"/>
      <c r="B429" s="69" t="s">
        <v>927</v>
      </c>
      <c r="C429" s="70" t="s">
        <v>479</v>
      </c>
      <c r="D429" s="81"/>
      <c r="E429" s="85"/>
      <c r="F429" s="73">
        <f>SUM(F430)</f>
        <v>18000</v>
      </c>
      <c r="G429" s="73">
        <f>SUM(G430)</f>
        <v>18000</v>
      </c>
      <c r="H429" s="73">
        <f>SUM(H430)</f>
        <v>18000</v>
      </c>
      <c r="I429" s="73">
        <f>SUM(I430)</f>
        <v>18000</v>
      </c>
    </row>
    <row r="430" customHeight="1" spans="1:9">
      <c r="A430" s="43">
        <v>369</v>
      </c>
      <c r="B430" s="79"/>
      <c r="C430" s="75" t="s">
        <v>2065</v>
      </c>
      <c r="D430" s="76" t="s">
        <v>517</v>
      </c>
      <c r="E430" s="84" t="s">
        <v>2066</v>
      </c>
      <c r="F430" s="68">
        <v>18000</v>
      </c>
      <c r="G430" s="68">
        <v>18000</v>
      </c>
      <c r="H430" s="68">
        <v>18000</v>
      </c>
      <c r="I430" s="68">
        <v>18000</v>
      </c>
    </row>
    <row r="431" ht="49.5" customHeight="1" spans="1:9">
      <c r="A431" s="43"/>
      <c r="B431" s="69" t="s">
        <v>930</v>
      </c>
      <c r="C431" s="70" t="s">
        <v>482</v>
      </c>
      <c r="D431" s="81"/>
      <c r="E431" s="85"/>
      <c r="F431" s="73">
        <f>SUM(F432:F435)</f>
        <v>2488350</v>
      </c>
      <c r="G431" s="73">
        <f>SUM(G432:G435)</f>
        <v>2559000</v>
      </c>
      <c r="H431" s="73">
        <f>SUM(H432:H435)</f>
        <v>2559000</v>
      </c>
      <c r="I431" s="73">
        <f>SUM(I432:I435)</f>
        <v>2559000</v>
      </c>
    </row>
    <row r="432" customHeight="1" spans="1:9">
      <c r="A432" s="43">
        <v>370</v>
      </c>
      <c r="B432" s="79"/>
      <c r="C432" s="75" t="s">
        <v>2067</v>
      </c>
      <c r="D432" s="76" t="s">
        <v>550</v>
      </c>
      <c r="E432" s="84" t="s">
        <v>2068</v>
      </c>
      <c r="F432" s="68">
        <v>44000</v>
      </c>
      <c r="G432" s="68">
        <v>46000</v>
      </c>
      <c r="H432" s="68">
        <v>46000</v>
      </c>
      <c r="I432" s="68">
        <v>46000</v>
      </c>
    </row>
    <row r="433" customHeight="1" spans="1:9">
      <c r="A433" s="43">
        <v>371</v>
      </c>
      <c r="B433" s="79"/>
      <c r="C433" s="75" t="s">
        <v>2069</v>
      </c>
      <c r="D433" s="76" t="s">
        <v>550</v>
      </c>
      <c r="E433" s="84" t="s">
        <v>2070</v>
      </c>
      <c r="F433" s="68">
        <v>85300</v>
      </c>
      <c r="G433" s="68">
        <v>87000</v>
      </c>
      <c r="H433" s="68">
        <v>87000</v>
      </c>
      <c r="I433" s="68">
        <v>87000</v>
      </c>
    </row>
    <row r="434" customHeight="1" spans="1:9">
      <c r="A434" s="43">
        <v>372</v>
      </c>
      <c r="B434" s="79"/>
      <c r="C434" s="75" t="s">
        <v>2071</v>
      </c>
      <c r="D434" s="76" t="s">
        <v>556</v>
      </c>
      <c r="E434" s="77" t="s">
        <v>2072</v>
      </c>
      <c r="F434" s="68">
        <v>1578050</v>
      </c>
      <c r="G434" s="68">
        <v>1609500</v>
      </c>
      <c r="H434" s="68">
        <v>1609500</v>
      </c>
      <c r="I434" s="68">
        <v>1609500</v>
      </c>
    </row>
    <row r="435" customHeight="1" spans="1:9">
      <c r="A435" s="43">
        <v>373</v>
      </c>
      <c r="B435" s="79"/>
      <c r="C435" s="75" t="s">
        <v>2073</v>
      </c>
      <c r="D435" s="76" t="s">
        <v>558</v>
      </c>
      <c r="E435" s="77" t="s">
        <v>2074</v>
      </c>
      <c r="F435" s="68">
        <v>781000</v>
      </c>
      <c r="G435" s="68">
        <v>816500</v>
      </c>
      <c r="H435" s="68">
        <v>816500</v>
      </c>
      <c r="I435" s="68">
        <v>816500</v>
      </c>
    </row>
    <row r="436" customHeight="1" spans="1:9">
      <c r="A436" s="43"/>
      <c r="B436" s="69" t="s">
        <v>932</v>
      </c>
      <c r="C436" s="70" t="s">
        <v>483</v>
      </c>
      <c r="D436" s="81"/>
      <c r="E436" s="85"/>
      <c r="F436" s="73">
        <f>SUM(F437)</f>
        <v>27000</v>
      </c>
      <c r="G436" s="73">
        <f>SUM(G437)</f>
        <v>27000</v>
      </c>
      <c r="H436" s="73">
        <f>SUM(H437)</f>
        <v>27000</v>
      </c>
      <c r="I436" s="73">
        <f>SUM(I437)</f>
        <v>27000</v>
      </c>
    </row>
    <row r="437" customHeight="1" spans="1:9">
      <c r="A437" s="43">
        <v>374</v>
      </c>
      <c r="B437" s="79"/>
      <c r="C437" s="75" t="s">
        <v>2065</v>
      </c>
      <c r="D437" s="76" t="s">
        <v>517</v>
      </c>
      <c r="E437" s="84" t="s">
        <v>2066</v>
      </c>
      <c r="F437" s="68">
        <v>27000</v>
      </c>
      <c r="G437" s="68">
        <v>27000</v>
      </c>
      <c r="H437" s="68">
        <v>27000</v>
      </c>
      <c r="I437" s="68">
        <v>27000</v>
      </c>
    </row>
    <row r="438" customHeight="1" spans="1:9">
      <c r="A438" s="43"/>
      <c r="B438" s="69" t="s">
        <v>933</v>
      </c>
      <c r="C438" s="70" t="s">
        <v>484</v>
      </c>
      <c r="D438" s="81"/>
      <c r="E438" s="85"/>
      <c r="F438" s="73">
        <f>SUM(F439)</f>
        <v>12000</v>
      </c>
      <c r="G438" s="73">
        <f>SUM(G439)</f>
        <v>12000</v>
      </c>
      <c r="H438" s="73">
        <f>SUM(H439)</f>
        <v>12000</v>
      </c>
      <c r="I438" s="73">
        <f>SUM(I439)</f>
        <v>12000</v>
      </c>
    </row>
    <row r="439" customHeight="1" spans="1:9">
      <c r="A439" s="43">
        <v>375</v>
      </c>
      <c r="B439" s="79"/>
      <c r="C439" s="75" t="s">
        <v>2065</v>
      </c>
      <c r="D439" s="76" t="s">
        <v>517</v>
      </c>
      <c r="E439" s="84" t="s">
        <v>2066</v>
      </c>
      <c r="F439" s="68">
        <v>12000</v>
      </c>
      <c r="G439" s="68">
        <v>12000</v>
      </c>
      <c r="H439" s="68">
        <v>12000</v>
      </c>
      <c r="I439" s="68">
        <v>12000</v>
      </c>
    </row>
    <row r="440" customHeight="1" spans="1:9">
      <c r="A440" s="43"/>
      <c r="B440" s="69" t="s">
        <v>934</v>
      </c>
      <c r="C440" s="70" t="s">
        <v>485</v>
      </c>
      <c r="D440" s="81"/>
      <c r="E440" s="85"/>
      <c r="F440" s="73">
        <f>SUM(F441)</f>
        <v>12000</v>
      </c>
      <c r="G440" s="73">
        <f>SUM(G441)</f>
        <v>12000</v>
      </c>
      <c r="H440" s="73">
        <f>SUM(H441)</f>
        <v>12000</v>
      </c>
      <c r="I440" s="73">
        <f>SUM(I441)</f>
        <v>12000</v>
      </c>
    </row>
    <row r="441" customHeight="1" spans="1:9">
      <c r="A441" s="43">
        <v>376</v>
      </c>
      <c r="B441" s="79"/>
      <c r="C441" s="75" t="s">
        <v>2065</v>
      </c>
      <c r="D441" s="76" t="s">
        <v>517</v>
      </c>
      <c r="E441" s="84" t="s">
        <v>2066</v>
      </c>
      <c r="F441" s="68">
        <v>12000</v>
      </c>
      <c r="G441" s="68">
        <v>12000</v>
      </c>
      <c r="H441" s="68">
        <v>12000</v>
      </c>
      <c r="I441" s="68">
        <v>12000</v>
      </c>
    </row>
    <row r="442" customHeight="1" spans="1:9">
      <c r="A442" s="43"/>
      <c r="B442" s="69" t="s">
        <v>935</v>
      </c>
      <c r="C442" s="70" t="s">
        <v>486</v>
      </c>
      <c r="D442" s="81"/>
      <c r="E442" s="85"/>
      <c r="F442" s="73">
        <f>SUM(F443)</f>
        <v>18000</v>
      </c>
      <c r="G442" s="73">
        <f>SUM(G443)</f>
        <v>18000</v>
      </c>
      <c r="H442" s="73">
        <f>SUM(H443)</f>
        <v>18000</v>
      </c>
      <c r="I442" s="73">
        <f>SUM(I443)</f>
        <v>18000</v>
      </c>
    </row>
    <row r="443" customHeight="1" spans="1:9">
      <c r="A443" s="43">
        <v>377</v>
      </c>
      <c r="B443" s="79"/>
      <c r="C443" s="75" t="s">
        <v>2065</v>
      </c>
      <c r="D443" s="76" t="s">
        <v>517</v>
      </c>
      <c r="E443" s="84" t="s">
        <v>2066</v>
      </c>
      <c r="F443" s="68">
        <v>18000</v>
      </c>
      <c r="G443" s="68">
        <v>18000</v>
      </c>
      <c r="H443" s="68">
        <v>18000</v>
      </c>
      <c r="I443" s="68">
        <v>18000</v>
      </c>
    </row>
    <row r="444" customHeight="1" spans="1:9">
      <c r="A444" s="43"/>
      <c r="B444" s="69" t="s">
        <v>936</v>
      </c>
      <c r="C444" s="70" t="s">
        <v>487</v>
      </c>
      <c r="D444" s="81"/>
      <c r="E444" s="85"/>
      <c r="F444" s="73">
        <f>SUM(F445)</f>
        <v>15000</v>
      </c>
      <c r="G444" s="73">
        <f>SUM(G445)</f>
        <v>15000</v>
      </c>
      <c r="H444" s="73">
        <f>SUM(H445)</f>
        <v>15000</v>
      </c>
      <c r="I444" s="73">
        <f>SUM(I445)</f>
        <v>15000</v>
      </c>
    </row>
    <row r="445" customHeight="1" spans="1:9">
      <c r="A445" s="43">
        <v>378</v>
      </c>
      <c r="B445" s="79"/>
      <c r="C445" s="75" t="s">
        <v>2065</v>
      </c>
      <c r="D445" s="76" t="s">
        <v>517</v>
      </c>
      <c r="E445" s="84" t="s">
        <v>2066</v>
      </c>
      <c r="F445" s="68">
        <v>15000</v>
      </c>
      <c r="G445" s="68">
        <v>15000</v>
      </c>
      <c r="H445" s="68">
        <v>15000</v>
      </c>
      <c r="I445" s="68">
        <v>15000</v>
      </c>
    </row>
    <row r="446" customHeight="1" spans="1:9">
      <c r="A446" s="43"/>
      <c r="B446" s="69" t="s">
        <v>937</v>
      </c>
      <c r="C446" s="70" t="s">
        <v>488</v>
      </c>
      <c r="D446" s="81"/>
      <c r="E446" s="85"/>
      <c r="F446" s="73">
        <f>SUM(F447)</f>
        <v>24000</v>
      </c>
      <c r="G446" s="73">
        <f>SUM(G447)</f>
        <v>24000</v>
      </c>
      <c r="H446" s="73">
        <f>SUM(H447)</f>
        <v>24000</v>
      </c>
      <c r="I446" s="73">
        <f>SUM(I447)</f>
        <v>24000</v>
      </c>
    </row>
    <row r="447" customHeight="1" spans="1:9">
      <c r="A447" s="43">
        <v>379</v>
      </c>
      <c r="B447" s="79"/>
      <c r="C447" s="75" t="s">
        <v>2075</v>
      </c>
      <c r="D447" s="76" t="s">
        <v>517</v>
      </c>
      <c r="E447" s="84" t="s">
        <v>2066</v>
      </c>
      <c r="F447" s="68">
        <v>24000</v>
      </c>
      <c r="G447" s="68">
        <v>24000</v>
      </c>
      <c r="H447" s="68">
        <v>24000</v>
      </c>
      <c r="I447" s="68">
        <v>24000</v>
      </c>
    </row>
    <row r="448" customHeight="1" spans="1:9">
      <c r="A448" s="43"/>
      <c r="B448" s="69" t="s">
        <v>938</v>
      </c>
      <c r="C448" s="70" t="s">
        <v>489</v>
      </c>
      <c r="D448" s="81"/>
      <c r="E448" s="85"/>
      <c r="F448" s="73">
        <f>SUM(F449)</f>
        <v>48000</v>
      </c>
      <c r="G448" s="73">
        <f>SUM(G449)</f>
        <v>48000</v>
      </c>
      <c r="H448" s="73">
        <f>SUM(H449)</f>
        <v>48000</v>
      </c>
      <c r="I448" s="73">
        <f>SUM(I449)</f>
        <v>48000</v>
      </c>
    </row>
    <row r="449" customHeight="1" spans="1:9">
      <c r="A449" s="43">
        <v>380</v>
      </c>
      <c r="B449" s="79"/>
      <c r="C449" s="75" t="s">
        <v>2065</v>
      </c>
      <c r="D449" s="76" t="s">
        <v>517</v>
      </c>
      <c r="E449" s="84" t="s">
        <v>2066</v>
      </c>
      <c r="F449" s="68">
        <v>48000</v>
      </c>
      <c r="G449" s="68">
        <v>48000</v>
      </c>
      <c r="H449" s="68">
        <v>48000</v>
      </c>
      <c r="I449" s="68">
        <v>48000</v>
      </c>
    </row>
    <row r="450" customHeight="1" spans="1:9">
      <c r="A450" s="43"/>
      <c r="B450" s="69" t="s">
        <v>939</v>
      </c>
      <c r="C450" s="70" t="s">
        <v>490</v>
      </c>
      <c r="D450" s="81"/>
      <c r="E450" s="85"/>
      <c r="F450" s="73">
        <f>SUM(F451)</f>
        <v>30000</v>
      </c>
      <c r="G450" s="73">
        <f>SUM(G451)</f>
        <v>30000</v>
      </c>
      <c r="H450" s="73">
        <f>SUM(H451)</f>
        <v>30000</v>
      </c>
      <c r="I450" s="73">
        <f>SUM(I451)</f>
        <v>30000</v>
      </c>
    </row>
    <row r="451" customHeight="1" spans="1:9">
      <c r="A451" s="43">
        <v>381</v>
      </c>
      <c r="B451" s="79"/>
      <c r="C451" s="75" t="s">
        <v>2075</v>
      </c>
      <c r="D451" s="76" t="s">
        <v>517</v>
      </c>
      <c r="E451" s="84" t="s">
        <v>2066</v>
      </c>
      <c r="F451" s="68">
        <v>30000</v>
      </c>
      <c r="G451" s="68">
        <v>30000</v>
      </c>
      <c r="H451" s="68">
        <v>30000</v>
      </c>
      <c r="I451" s="68">
        <v>30000</v>
      </c>
    </row>
    <row r="452" customHeight="1" spans="1:9">
      <c r="A452" s="43"/>
      <c r="B452" s="69" t="s">
        <v>940</v>
      </c>
      <c r="C452" s="70" t="s">
        <v>491</v>
      </c>
      <c r="D452" s="81"/>
      <c r="E452" s="85"/>
      <c r="F452" s="73">
        <f>SUM(F453)</f>
        <v>18000</v>
      </c>
      <c r="G452" s="73">
        <f>SUM(G453)</f>
        <v>18000</v>
      </c>
      <c r="H452" s="73">
        <f>SUM(H453)</f>
        <v>18000</v>
      </c>
      <c r="I452" s="73">
        <f>SUM(I453)</f>
        <v>18000</v>
      </c>
    </row>
    <row r="453" customHeight="1" spans="1:9">
      <c r="A453" s="43">
        <v>382</v>
      </c>
      <c r="B453" s="79"/>
      <c r="C453" s="75" t="s">
        <v>2075</v>
      </c>
      <c r="D453" s="76" t="s">
        <v>517</v>
      </c>
      <c r="E453" s="84" t="s">
        <v>2066</v>
      </c>
      <c r="F453" s="68">
        <v>18000</v>
      </c>
      <c r="G453" s="68">
        <v>18000</v>
      </c>
      <c r="H453" s="68">
        <v>18000</v>
      </c>
      <c r="I453" s="68">
        <v>18000</v>
      </c>
    </row>
    <row r="454" customHeight="1" spans="1:9">
      <c r="A454" s="43"/>
      <c r="B454" s="69" t="s">
        <v>941</v>
      </c>
      <c r="C454" s="70" t="s">
        <v>492</v>
      </c>
      <c r="D454" s="81"/>
      <c r="E454" s="85"/>
      <c r="F454" s="73">
        <f>SUM(F455)</f>
        <v>30000</v>
      </c>
      <c r="G454" s="73">
        <f>SUM(G455)</f>
        <v>30000</v>
      </c>
      <c r="H454" s="73">
        <f>SUM(H455)</f>
        <v>30000</v>
      </c>
      <c r="I454" s="73">
        <f>SUM(I455)</f>
        <v>30000</v>
      </c>
    </row>
    <row r="455" customHeight="1" spans="1:9">
      <c r="A455" s="43">
        <v>383</v>
      </c>
      <c r="B455" s="79"/>
      <c r="C455" s="75" t="s">
        <v>2075</v>
      </c>
      <c r="D455" s="76" t="s">
        <v>517</v>
      </c>
      <c r="E455" s="84" t="s">
        <v>2066</v>
      </c>
      <c r="F455" s="68">
        <v>30000</v>
      </c>
      <c r="G455" s="68">
        <v>30000</v>
      </c>
      <c r="H455" s="68">
        <v>30000</v>
      </c>
      <c r="I455" s="68">
        <v>30000</v>
      </c>
    </row>
    <row r="456" customHeight="1" spans="1:9">
      <c r="A456" s="43"/>
      <c r="B456" s="69" t="s">
        <v>944</v>
      </c>
      <c r="C456" s="70" t="s">
        <v>361</v>
      </c>
      <c r="D456" s="81"/>
      <c r="E456" s="85"/>
      <c r="F456" s="73">
        <f>SUM(F457:F484)</f>
        <v>24875246</v>
      </c>
      <c r="G456" s="73">
        <f>SUM(G457:G484)</f>
        <v>23287944</v>
      </c>
      <c r="H456" s="73">
        <f>SUM(H457:H484)</f>
        <v>23007944</v>
      </c>
      <c r="I456" s="73">
        <f>SUM(I457:I484)</f>
        <v>23007944</v>
      </c>
    </row>
    <row r="457" customHeight="1" spans="1:9">
      <c r="A457" s="43">
        <v>384</v>
      </c>
      <c r="B457" s="79"/>
      <c r="C457" s="75" t="s">
        <v>2076</v>
      </c>
      <c r="D457" s="76" t="s">
        <v>360</v>
      </c>
      <c r="E457" s="84" t="s">
        <v>2077</v>
      </c>
      <c r="F457" s="68">
        <v>180000</v>
      </c>
      <c r="G457" s="68">
        <v>180000</v>
      </c>
      <c r="H457" s="78" t="s">
        <v>1507</v>
      </c>
      <c r="I457" s="78" t="s">
        <v>1507</v>
      </c>
    </row>
    <row r="458" customHeight="1" spans="1:9">
      <c r="A458" s="43">
        <v>385</v>
      </c>
      <c r="B458" s="79"/>
      <c r="C458" s="75" t="s">
        <v>2078</v>
      </c>
      <c r="D458" s="76" t="s">
        <v>360</v>
      </c>
      <c r="E458" s="84" t="s">
        <v>2079</v>
      </c>
      <c r="F458" s="68">
        <v>275000</v>
      </c>
      <c r="G458" s="68">
        <v>275000</v>
      </c>
      <c r="H458" s="68">
        <v>275000</v>
      </c>
      <c r="I458" s="68">
        <v>275000</v>
      </c>
    </row>
    <row r="459" customHeight="1" spans="1:9">
      <c r="A459" s="43">
        <v>386</v>
      </c>
      <c r="B459" s="79"/>
      <c r="C459" s="75" t="s">
        <v>2080</v>
      </c>
      <c r="D459" s="76" t="s">
        <v>360</v>
      </c>
      <c r="E459" s="77" t="s">
        <v>2081</v>
      </c>
      <c r="F459" s="68">
        <v>140400</v>
      </c>
      <c r="G459" s="68">
        <v>140400</v>
      </c>
      <c r="H459" s="68">
        <v>140400</v>
      </c>
      <c r="I459" s="68">
        <v>140400</v>
      </c>
    </row>
    <row r="460" customHeight="1" spans="1:9">
      <c r="A460" s="43">
        <v>387</v>
      </c>
      <c r="B460" s="79"/>
      <c r="C460" s="75" t="s">
        <v>2082</v>
      </c>
      <c r="D460" s="76" t="s">
        <v>360</v>
      </c>
      <c r="E460" s="77" t="s">
        <v>1952</v>
      </c>
      <c r="F460" s="68">
        <v>36462</v>
      </c>
      <c r="G460" s="68">
        <v>36462</v>
      </c>
      <c r="H460" s="68">
        <v>36462</v>
      </c>
      <c r="I460" s="68">
        <v>36462</v>
      </c>
    </row>
    <row r="461" customHeight="1" spans="1:9">
      <c r="A461" s="43">
        <v>388</v>
      </c>
      <c r="B461" s="79"/>
      <c r="C461" s="75" t="s">
        <v>2083</v>
      </c>
      <c r="D461" s="76" t="s">
        <v>360</v>
      </c>
      <c r="E461" s="84" t="s">
        <v>2084</v>
      </c>
      <c r="F461" s="68"/>
      <c r="G461" s="68">
        <v>100000</v>
      </c>
      <c r="H461" s="78" t="s">
        <v>1507</v>
      </c>
      <c r="I461" s="78" t="s">
        <v>1507</v>
      </c>
    </row>
    <row r="462" customHeight="1" spans="1:9">
      <c r="A462" s="43">
        <v>389</v>
      </c>
      <c r="B462" s="79"/>
      <c r="C462" s="75" t="s">
        <v>2085</v>
      </c>
      <c r="D462" s="76" t="s">
        <v>362</v>
      </c>
      <c r="E462" s="84" t="s">
        <v>1505</v>
      </c>
      <c r="F462" s="68">
        <v>80000</v>
      </c>
      <c r="G462" s="68">
        <v>80000</v>
      </c>
      <c r="H462" s="68">
        <v>80000</v>
      </c>
      <c r="I462" s="68">
        <v>80000</v>
      </c>
    </row>
    <row r="463" customHeight="1" spans="1:9">
      <c r="A463" s="43">
        <v>390</v>
      </c>
      <c r="B463" s="79"/>
      <c r="C463" s="75" t="s">
        <v>2086</v>
      </c>
      <c r="D463" s="76" t="s">
        <v>364</v>
      </c>
      <c r="E463" s="77" t="s">
        <v>1505</v>
      </c>
      <c r="F463" s="68">
        <v>40000</v>
      </c>
      <c r="G463" s="68">
        <v>40000</v>
      </c>
      <c r="H463" s="68">
        <v>40000</v>
      </c>
      <c r="I463" s="68">
        <v>40000</v>
      </c>
    </row>
    <row r="464" customHeight="1" spans="1:9">
      <c r="A464" s="43">
        <v>391</v>
      </c>
      <c r="B464" s="79"/>
      <c r="C464" s="75" t="s">
        <v>2087</v>
      </c>
      <c r="D464" s="76" t="s">
        <v>398</v>
      </c>
      <c r="E464" s="84" t="s">
        <v>1505</v>
      </c>
      <c r="F464" s="68">
        <v>359866</v>
      </c>
      <c r="G464" s="68">
        <v>381066</v>
      </c>
      <c r="H464" s="68">
        <v>381066</v>
      </c>
      <c r="I464" s="68">
        <v>381066</v>
      </c>
    </row>
    <row r="465" customHeight="1" spans="1:9">
      <c r="A465" s="43">
        <v>392</v>
      </c>
      <c r="B465" s="79"/>
      <c r="C465" s="75" t="s">
        <v>2088</v>
      </c>
      <c r="D465" s="76" t="s">
        <v>400</v>
      </c>
      <c r="E465" s="84" t="s">
        <v>1505</v>
      </c>
      <c r="F465" s="68">
        <v>1099126</v>
      </c>
      <c r="G465" s="68">
        <v>1154250</v>
      </c>
      <c r="H465" s="68">
        <v>1154250</v>
      </c>
      <c r="I465" s="68">
        <v>1154250</v>
      </c>
    </row>
    <row r="466" customHeight="1" spans="1:9">
      <c r="A466" s="43">
        <v>393</v>
      </c>
      <c r="B466" s="79"/>
      <c r="C466" s="75" t="s">
        <v>2089</v>
      </c>
      <c r="D466" s="76" t="s">
        <v>402</v>
      </c>
      <c r="E466" s="77" t="s">
        <v>1505</v>
      </c>
      <c r="F466" s="68">
        <v>378800</v>
      </c>
      <c r="G466" s="68">
        <v>520800</v>
      </c>
      <c r="H466" s="68">
        <v>520800</v>
      </c>
      <c r="I466" s="68">
        <v>520800</v>
      </c>
    </row>
    <row r="467" customHeight="1" spans="1:9">
      <c r="A467" s="43">
        <v>394</v>
      </c>
      <c r="B467" s="79"/>
      <c r="C467" s="75" t="s">
        <v>2090</v>
      </c>
      <c r="D467" s="76" t="s">
        <v>404</v>
      </c>
      <c r="E467" s="77" t="s">
        <v>2091</v>
      </c>
      <c r="F467" s="68"/>
      <c r="G467" s="68">
        <v>100000</v>
      </c>
      <c r="H467" s="68">
        <v>100000</v>
      </c>
      <c r="I467" s="68">
        <v>100000</v>
      </c>
    </row>
    <row r="468" customHeight="1" spans="1:9">
      <c r="A468" s="43">
        <v>395</v>
      </c>
      <c r="B468" s="79"/>
      <c r="C468" s="75" t="s">
        <v>2092</v>
      </c>
      <c r="D468" s="76" t="s">
        <v>406</v>
      </c>
      <c r="E468" s="84" t="s">
        <v>2093</v>
      </c>
      <c r="F468" s="68">
        <v>340000</v>
      </c>
      <c r="G468" s="68">
        <v>190000</v>
      </c>
      <c r="H468" s="68">
        <v>190000</v>
      </c>
      <c r="I468" s="68">
        <v>190000</v>
      </c>
    </row>
    <row r="469" customHeight="1" spans="1:9">
      <c r="A469" s="43">
        <v>396</v>
      </c>
      <c r="B469" s="79"/>
      <c r="C469" s="75" t="s">
        <v>2094</v>
      </c>
      <c r="D469" s="76" t="s">
        <v>408</v>
      </c>
      <c r="E469" s="84" t="s">
        <v>1505</v>
      </c>
      <c r="F469" s="68">
        <v>105120</v>
      </c>
      <c r="G469" s="68">
        <v>111120</v>
      </c>
      <c r="H469" s="68">
        <v>111120</v>
      </c>
      <c r="I469" s="68">
        <v>111120</v>
      </c>
    </row>
    <row r="470" customHeight="1" spans="1:9">
      <c r="A470" s="43">
        <v>397</v>
      </c>
      <c r="B470" s="79"/>
      <c r="C470" s="75" t="s">
        <v>2095</v>
      </c>
      <c r="D470" s="76" t="s">
        <v>414</v>
      </c>
      <c r="E470" s="77" t="s">
        <v>2096</v>
      </c>
      <c r="F470" s="68">
        <v>397065</v>
      </c>
      <c r="G470" s="68">
        <v>485931</v>
      </c>
      <c r="H470" s="68">
        <v>485931</v>
      </c>
      <c r="I470" s="68">
        <v>485931</v>
      </c>
    </row>
    <row r="471" customHeight="1" spans="1:9">
      <c r="A471" s="43">
        <v>398</v>
      </c>
      <c r="B471" s="79"/>
      <c r="C471" s="75" t="s">
        <v>2097</v>
      </c>
      <c r="D471" s="76" t="s">
        <v>416</v>
      </c>
      <c r="E471" s="84" t="s">
        <v>1505</v>
      </c>
      <c r="F471" s="68">
        <v>910080</v>
      </c>
      <c r="G471" s="68">
        <v>1337613</v>
      </c>
      <c r="H471" s="68">
        <v>1337613</v>
      </c>
      <c r="I471" s="68">
        <v>1337613</v>
      </c>
    </row>
    <row r="472" customHeight="1" spans="1:9">
      <c r="A472" s="43">
        <v>399</v>
      </c>
      <c r="B472" s="79"/>
      <c r="C472" s="75" t="s">
        <v>2098</v>
      </c>
      <c r="D472" s="76" t="s">
        <v>422</v>
      </c>
      <c r="E472" s="84" t="s">
        <v>2099</v>
      </c>
      <c r="F472" s="68">
        <v>2030374</v>
      </c>
      <c r="G472" s="68">
        <v>2190258</v>
      </c>
      <c r="H472" s="68">
        <v>2190258</v>
      </c>
      <c r="I472" s="68">
        <v>2190258</v>
      </c>
    </row>
    <row r="473" customHeight="1" spans="1:9">
      <c r="A473" s="43">
        <v>400</v>
      </c>
      <c r="B473" s="79"/>
      <c r="C473" s="75" t="s">
        <v>2100</v>
      </c>
      <c r="D473" s="76" t="s">
        <v>430</v>
      </c>
      <c r="E473" s="77" t="s">
        <v>2101</v>
      </c>
      <c r="F473" s="68">
        <v>675000</v>
      </c>
      <c r="G473" s="68">
        <v>675000</v>
      </c>
      <c r="H473" s="68">
        <v>675000</v>
      </c>
      <c r="I473" s="68">
        <v>675000</v>
      </c>
    </row>
    <row r="474" customHeight="1" spans="1:9">
      <c r="A474" s="43">
        <v>401</v>
      </c>
      <c r="B474" s="79"/>
      <c r="C474" s="75" t="s">
        <v>2102</v>
      </c>
      <c r="D474" s="76" t="s">
        <v>434</v>
      </c>
      <c r="E474" s="77" t="s">
        <v>1505</v>
      </c>
      <c r="F474" s="68">
        <v>435490</v>
      </c>
      <c r="G474" s="68">
        <v>435490</v>
      </c>
      <c r="H474" s="68">
        <v>435490</v>
      </c>
      <c r="I474" s="68">
        <v>435490</v>
      </c>
    </row>
    <row r="475" customHeight="1" spans="1:9">
      <c r="A475" s="43">
        <v>402</v>
      </c>
      <c r="B475" s="79"/>
      <c r="C475" s="75" t="s">
        <v>2103</v>
      </c>
      <c r="D475" s="76" t="s">
        <v>442</v>
      </c>
      <c r="E475" s="84" t="s">
        <v>2104</v>
      </c>
      <c r="F475" s="68">
        <v>6855133</v>
      </c>
      <c r="G475" s="68">
        <v>4831695</v>
      </c>
      <c r="H475" s="68">
        <v>4831695</v>
      </c>
      <c r="I475" s="68">
        <v>4831695</v>
      </c>
    </row>
    <row r="476" customHeight="1" spans="1:9">
      <c r="A476" s="43">
        <v>403</v>
      </c>
      <c r="B476" s="79"/>
      <c r="C476" s="75" t="s">
        <v>2105</v>
      </c>
      <c r="D476" s="76" t="s">
        <v>444</v>
      </c>
      <c r="E476" s="84" t="s">
        <v>2106</v>
      </c>
      <c r="F476" s="68">
        <v>3355789</v>
      </c>
      <c r="G476" s="68">
        <v>2598491</v>
      </c>
      <c r="H476" s="68">
        <v>2598491</v>
      </c>
      <c r="I476" s="68">
        <v>2598491</v>
      </c>
    </row>
    <row r="477" customHeight="1" spans="1:9">
      <c r="A477" s="43">
        <v>404</v>
      </c>
      <c r="B477" s="79"/>
      <c r="C477" s="75" t="s">
        <v>2107</v>
      </c>
      <c r="D477" s="76" t="s">
        <v>448</v>
      </c>
      <c r="E477" s="77" t="s">
        <v>2108</v>
      </c>
      <c r="F477" s="68">
        <v>776000</v>
      </c>
      <c r="G477" s="68">
        <v>776000</v>
      </c>
      <c r="H477" s="68">
        <v>776000</v>
      </c>
      <c r="I477" s="68">
        <v>776000</v>
      </c>
    </row>
    <row r="478" customHeight="1" spans="1:9">
      <c r="A478" s="43">
        <v>405</v>
      </c>
      <c r="B478" s="79"/>
      <c r="C478" s="75" t="s">
        <v>2109</v>
      </c>
      <c r="D478" s="76" t="s">
        <v>450</v>
      </c>
      <c r="E478" s="84" t="s">
        <v>1505</v>
      </c>
      <c r="F478" s="68">
        <v>100000</v>
      </c>
      <c r="G478" s="68">
        <v>100000</v>
      </c>
      <c r="H478" s="68">
        <v>100000</v>
      </c>
      <c r="I478" s="68">
        <v>100000</v>
      </c>
    </row>
    <row r="479" customHeight="1" spans="1:9">
      <c r="A479" s="43">
        <v>406</v>
      </c>
      <c r="B479" s="79"/>
      <c r="C479" s="75" t="s">
        <v>2110</v>
      </c>
      <c r="D479" s="76" t="s">
        <v>454</v>
      </c>
      <c r="E479" s="84" t="s">
        <v>2111</v>
      </c>
      <c r="F479" s="68">
        <v>3244221</v>
      </c>
      <c r="G479" s="68">
        <v>3218248</v>
      </c>
      <c r="H479" s="68">
        <v>3218248</v>
      </c>
      <c r="I479" s="68">
        <v>3218248</v>
      </c>
    </row>
    <row r="480" customHeight="1" spans="1:9">
      <c r="A480" s="43">
        <v>407</v>
      </c>
      <c r="B480" s="79"/>
      <c r="C480" s="75" t="s">
        <v>2112</v>
      </c>
      <c r="D480" s="76" t="s">
        <v>458</v>
      </c>
      <c r="E480" s="77" t="s">
        <v>2113</v>
      </c>
      <c r="F480" s="68">
        <v>253600</v>
      </c>
      <c r="G480" s="68">
        <v>253600</v>
      </c>
      <c r="H480" s="68">
        <v>253600</v>
      </c>
      <c r="I480" s="68">
        <v>253600</v>
      </c>
    </row>
    <row r="481" customHeight="1" spans="1:9">
      <c r="A481" s="43">
        <v>408</v>
      </c>
      <c r="B481" s="79"/>
      <c r="C481" s="75" t="s">
        <v>2114</v>
      </c>
      <c r="D481" s="76">
        <v>2081099</v>
      </c>
      <c r="E481" s="77" t="s">
        <v>2115</v>
      </c>
      <c r="F481" s="68"/>
      <c r="G481" s="68">
        <v>268800</v>
      </c>
      <c r="H481" s="68">
        <v>268800</v>
      </c>
      <c r="I481" s="68">
        <v>268800</v>
      </c>
    </row>
    <row r="482" customHeight="1" spans="1:9">
      <c r="A482" s="43">
        <v>409</v>
      </c>
      <c r="B482" s="79"/>
      <c r="C482" s="75" t="s">
        <v>2116</v>
      </c>
      <c r="D482" s="76" t="s">
        <v>505</v>
      </c>
      <c r="E482" s="77" t="s">
        <v>1505</v>
      </c>
      <c r="F482" s="68">
        <v>307320</v>
      </c>
      <c r="G482" s="68">
        <v>307320</v>
      </c>
      <c r="H482" s="68">
        <v>307320</v>
      </c>
      <c r="I482" s="68">
        <v>307320</v>
      </c>
    </row>
    <row r="483" customHeight="1" spans="1:9">
      <c r="A483" s="43">
        <v>410</v>
      </c>
      <c r="B483" s="79"/>
      <c r="C483" s="75" t="s">
        <v>2117</v>
      </c>
      <c r="D483" s="76" t="s">
        <v>505</v>
      </c>
      <c r="E483" s="84" t="s">
        <v>1505</v>
      </c>
      <c r="F483" s="68">
        <v>14400</v>
      </c>
      <c r="G483" s="68">
        <v>14400</v>
      </c>
      <c r="H483" s="68">
        <v>14400</v>
      </c>
      <c r="I483" s="68">
        <v>14400</v>
      </c>
    </row>
    <row r="484" customHeight="1" spans="1:9">
      <c r="A484" s="43">
        <v>411</v>
      </c>
      <c r="B484" s="79"/>
      <c r="C484" s="75" t="s">
        <v>565</v>
      </c>
      <c r="D484" s="76" t="s">
        <v>564</v>
      </c>
      <c r="E484" s="84" t="s">
        <v>2118</v>
      </c>
      <c r="F484" s="68">
        <v>2486000</v>
      </c>
      <c r="G484" s="68">
        <v>2486000</v>
      </c>
      <c r="H484" s="68">
        <v>2486000</v>
      </c>
      <c r="I484" s="68">
        <v>2486000</v>
      </c>
    </row>
    <row r="485" customHeight="1" spans="1:9">
      <c r="A485" s="43"/>
      <c r="B485" s="69" t="s">
        <v>947</v>
      </c>
      <c r="C485" s="70" t="s">
        <v>493</v>
      </c>
      <c r="D485" s="81"/>
      <c r="E485" s="85"/>
      <c r="F485" s="73">
        <f>SUM(F486:F487)</f>
        <v>244000</v>
      </c>
      <c r="G485" s="73">
        <f>SUM(G486:G487)</f>
        <v>244000</v>
      </c>
      <c r="H485" s="73">
        <f>SUM(H486:H487)</f>
        <v>244000</v>
      </c>
      <c r="I485" s="73">
        <f>SUM(I486:I487)</f>
        <v>244000</v>
      </c>
    </row>
    <row r="486" customHeight="1" spans="1:9">
      <c r="A486" s="43">
        <v>412</v>
      </c>
      <c r="B486" s="79"/>
      <c r="C486" s="75" t="s">
        <v>2119</v>
      </c>
      <c r="D486" s="76" t="s">
        <v>531</v>
      </c>
      <c r="E486" s="84" t="s">
        <v>2120</v>
      </c>
      <c r="F486" s="68">
        <v>100000</v>
      </c>
      <c r="G486" s="68">
        <v>100000</v>
      </c>
      <c r="H486" s="68">
        <v>100000</v>
      </c>
      <c r="I486" s="68">
        <v>100000</v>
      </c>
    </row>
    <row r="487" customHeight="1" spans="1:9">
      <c r="A487" s="43">
        <v>413</v>
      </c>
      <c r="B487" s="79"/>
      <c r="C487" s="75" t="s">
        <v>2121</v>
      </c>
      <c r="D487" s="76" t="s">
        <v>540</v>
      </c>
      <c r="E487" s="84"/>
      <c r="F487" s="68">
        <v>144000</v>
      </c>
      <c r="G487" s="68">
        <v>144000</v>
      </c>
      <c r="H487" s="68">
        <v>144000</v>
      </c>
      <c r="I487" s="68">
        <v>144000</v>
      </c>
    </row>
    <row r="488" customHeight="1" spans="1:9">
      <c r="A488" s="43"/>
      <c r="B488" s="69" t="s">
        <v>951</v>
      </c>
      <c r="C488" s="70" t="s">
        <v>376</v>
      </c>
      <c r="D488" s="81"/>
      <c r="E488" s="85"/>
      <c r="F488" s="73">
        <f>SUM(F489:F496)</f>
        <v>51571201</v>
      </c>
      <c r="G488" s="73">
        <f>SUM(G489:G496)</f>
        <v>60410057</v>
      </c>
      <c r="H488" s="73">
        <f>SUM(H489:H496)</f>
        <v>60410057</v>
      </c>
      <c r="I488" s="73">
        <f>SUM(I489:I496)</f>
        <v>60410057</v>
      </c>
    </row>
    <row r="489" ht="32.25" customHeight="1" spans="1:9">
      <c r="A489" s="43">
        <v>414</v>
      </c>
      <c r="B489" s="79"/>
      <c r="C489" s="75" t="s">
        <v>2122</v>
      </c>
      <c r="D489" s="76" t="s">
        <v>374</v>
      </c>
      <c r="E489" s="84" t="s">
        <v>2123</v>
      </c>
      <c r="F489" s="68">
        <v>600000</v>
      </c>
      <c r="G489" s="68">
        <v>600000</v>
      </c>
      <c r="H489" s="68">
        <v>600000</v>
      </c>
      <c r="I489" s="68">
        <v>600000</v>
      </c>
    </row>
    <row r="490" ht="42.75" customHeight="1" spans="1:9">
      <c r="A490" s="43">
        <v>415</v>
      </c>
      <c r="B490" s="79"/>
      <c r="C490" s="75" t="s">
        <v>2124</v>
      </c>
      <c r="D490" s="76" t="s">
        <v>548</v>
      </c>
      <c r="E490" s="84" t="s">
        <v>2125</v>
      </c>
      <c r="F490" s="68">
        <v>17360</v>
      </c>
      <c r="G490" s="68">
        <v>17765</v>
      </c>
      <c r="H490" s="68">
        <v>17765</v>
      </c>
      <c r="I490" s="68">
        <v>17765</v>
      </c>
    </row>
    <row r="491" customHeight="1" spans="1:9">
      <c r="A491" s="43">
        <v>416</v>
      </c>
      <c r="B491" s="79"/>
      <c r="C491" s="75" t="s">
        <v>2126</v>
      </c>
      <c r="D491" s="76" t="s">
        <v>548</v>
      </c>
      <c r="E491" s="77" t="s">
        <v>2127</v>
      </c>
      <c r="F491" s="68"/>
      <c r="G491" s="68">
        <v>3239200</v>
      </c>
      <c r="H491" s="68">
        <v>3239200</v>
      </c>
      <c r="I491" s="68">
        <v>3239200</v>
      </c>
    </row>
    <row r="492" customHeight="1" spans="1:9">
      <c r="A492" s="43">
        <v>417</v>
      </c>
      <c r="B492" s="79"/>
      <c r="C492" s="75" t="s">
        <v>2128</v>
      </c>
      <c r="D492" s="76" t="s">
        <v>548</v>
      </c>
      <c r="E492" s="77" t="s">
        <v>2129</v>
      </c>
      <c r="F492" s="68"/>
      <c r="G492" s="68">
        <v>5000</v>
      </c>
      <c r="H492" s="68">
        <v>5000</v>
      </c>
      <c r="I492" s="68">
        <v>5000</v>
      </c>
    </row>
    <row r="493" ht="46.5" customHeight="1" spans="1:9">
      <c r="A493" s="43">
        <v>418</v>
      </c>
      <c r="B493" s="79"/>
      <c r="C493" s="75" t="s">
        <v>2130</v>
      </c>
      <c r="D493" s="76" t="s">
        <v>554</v>
      </c>
      <c r="E493" s="84" t="s">
        <v>2131</v>
      </c>
      <c r="F493" s="68">
        <v>15280000</v>
      </c>
      <c r="G493" s="68">
        <v>18672925</v>
      </c>
      <c r="H493" s="68">
        <v>18672925</v>
      </c>
      <c r="I493" s="68">
        <v>18672925</v>
      </c>
    </row>
    <row r="494" customHeight="1" spans="1:9">
      <c r="A494" s="43">
        <v>419</v>
      </c>
      <c r="B494" s="79"/>
      <c r="C494" s="75" t="s">
        <v>2132</v>
      </c>
      <c r="D494" s="76" t="s">
        <v>554</v>
      </c>
      <c r="E494" s="84"/>
      <c r="F494" s="68">
        <v>32495217</v>
      </c>
      <c r="G494" s="68">
        <v>33478789</v>
      </c>
      <c r="H494" s="68">
        <v>33478789</v>
      </c>
      <c r="I494" s="68">
        <v>33478789</v>
      </c>
    </row>
    <row r="495" ht="41.25" customHeight="1" spans="1:9">
      <c r="A495" s="43">
        <v>420</v>
      </c>
      <c r="B495" s="79"/>
      <c r="C495" s="75" t="s">
        <v>2133</v>
      </c>
      <c r="D495" s="76" t="s">
        <v>554</v>
      </c>
      <c r="E495" s="77" t="s">
        <v>2134</v>
      </c>
      <c r="F495" s="68">
        <v>1905822</v>
      </c>
      <c r="G495" s="68">
        <v>2869467</v>
      </c>
      <c r="H495" s="68">
        <v>2869467</v>
      </c>
      <c r="I495" s="68">
        <v>2869467</v>
      </c>
    </row>
    <row r="496" ht="39" customHeight="1" spans="1:9">
      <c r="A496" s="43">
        <v>421</v>
      </c>
      <c r="B496" s="79"/>
      <c r="C496" s="75" t="s">
        <v>2135</v>
      </c>
      <c r="D496" s="76" t="s">
        <v>560</v>
      </c>
      <c r="E496" s="84" t="s">
        <v>2136</v>
      </c>
      <c r="F496" s="68">
        <v>1272802</v>
      </c>
      <c r="G496" s="68">
        <v>1526911</v>
      </c>
      <c r="H496" s="68">
        <v>1526911</v>
      </c>
      <c r="I496" s="68">
        <v>1526911</v>
      </c>
    </row>
    <row r="497" customHeight="1" spans="1:9">
      <c r="A497" s="43"/>
      <c r="B497" s="69" t="s">
        <v>955</v>
      </c>
      <c r="C497" s="70" t="s">
        <v>377</v>
      </c>
      <c r="D497" s="81"/>
      <c r="E497" s="85"/>
      <c r="F497" s="73">
        <f>SUM(F498:F509)</f>
        <v>758600</v>
      </c>
      <c r="G497" s="73">
        <f>SUM(G498:G509)</f>
        <v>1592600</v>
      </c>
      <c r="H497" s="73">
        <f>SUM(H498:H509)</f>
        <v>1068600</v>
      </c>
      <c r="I497" s="73">
        <f>SUM(I498:I509)</f>
        <v>1068600</v>
      </c>
    </row>
    <row r="498" customHeight="1" spans="1:9">
      <c r="A498" s="43">
        <v>422</v>
      </c>
      <c r="B498" s="79"/>
      <c r="C498" s="75" t="s">
        <v>2137</v>
      </c>
      <c r="D498" s="76" t="s">
        <v>381</v>
      </c>
      <c r="E498" s="84" t="s">
        <v>1505</v>
      </c>
      <c r="F498" s="68">
        <v>10000</v>
      </c>
      <c r="G498" s="68">
        <v>10000</v>
      </c>
      <c r="H498" s="68">
        <v>10000</v>
      </c>
      <c r="I498" s="68">
        <v>10000</v>
      </c>
    </row>
    <row r="499" customHeight="1" spans="1:9">
      <c r="A499" s="43">
        <v>423</v>
      </c>
      <c r="B499" s="79"/>
      <c r="C499" s="75" t="s">
        <v>2138</v>
      </c>
      <c r="D499" s="76" t="s">
        <v>381</v>
      </c>
      <c r="E499" s="84" t="s">
        <v>2139</v>
      </c>
      <c r="F499" s="68">
        <v>50000</v>
      </c>
      <c r="G499" s="68">
        <v>50000</v>
      </c>
      <c r="H499" s="68">
        <v>50000</v>
      </c>
      <c r="I499" s="68">
        <v>50000</v>
      </c>
    </row>
    <row r="500" customHeight="1" spans="1:9">
      <c r="A500" s="43">
        <v>424</v>
      </c>
      <c r="B500" s="79"/>
      <c r="C500" s="75" t="s">
        <v>2140</v>
      </c>
      <c r="D500" s="76" t="s">
        <v>381</v>
      </c>
      <c r="E500" s="77" t="s">
        <v>2141</v>
      </c>
      <c r="F500" s="68">
        <v>10000</v>
      </c>
      <c r="G500" s="68">
        <v>50000</v>
      </c>
      <c r="H500" s="68">
        <v>10000</v>
      </c>
      <c r="I500" s="68">
        <v>10000</v>
      </c>
    </row>
    <row r="501" customHeight="1" spans="1:9">
      <c r="A501" s="43">
        <v>425</v>
      </c>
      <c r="B501" s="79"/>
      <c r="C501" s="75" t="s">
        <v>2142</v>
      </c>
      <c r="D501" s="76" t="s">
        <v>381</v>
      </c>
      <c r="E501" s="84" t="s">
        <v>1505</v>
      </c>
      <c r="F501" s="68">
        <v>50000</v>
      </c>
      <c r="G501" s="68">
        <v>50000</v>
      </c>
      <c r="H501" s="68">
        <v>50000</v>
      </c>
      <c r="I501" s="68">
        <v>50000</v>
      </c>
    </row>
    <row r="502" customHeight="1" spans="1:9">
      <c r="A502" s="43">
        <v>426</v>
      </c>
      <c r="B502" s="79"/>
      <c r="C502" s="75" t="s">
        <v>2143</v>
      </c>
      <c r="D502" s="76" t="s">
        <v>381</v>
      </c>
      <c r="E502" s="84" t="s">
        <v>2144</v>
      </c>
      <c r="F502" s="68">
        <v>55000</v>
      </c>
      <c r="G502" s="68">
        <v>55000</v>
      </c>
      <c r="H502" s="68">
        <v>55000</v>
      </c>
      <c r="I502" s="68">
        <v>55000</v>
      </c>
    </row>
    <row r="503" ht="31.5" customHeight="1" spans="1:9">
      <c r="A503" s="43">
        <v>427</v>
      </c>
      <c r="B503" s="79"/>
      <c r="C503" s="75" t="s">
        <v>2145</v>
      </c>
      <c r="D503" s="76" t="s">
        <v>381</v>
      </c>
      <c r="E503" s="84" t="s">
        <v>2146</v>
      </c>
      <c r="F503" s="68">
        <v>442600</v>
      </c>
      <c r="G503" s="68">
        <v>434600</v>
      </c>
      <c r="H503" s="68">
        <v>434600</v>
      </c>
      <c r="I503" s="68">
        <v>434600</v>
      </c>
    </row>
    <row r="504" customHeight="1" spans="1:9">
      <c r="A504" s="43">
        <v>428</v>
      </c>
      <c r="B504" s="83"/>
      <c r="C504" s="75" t="s">
        <v>2147</v>
      </c>
      <c r="D504" s="76" t="s">
        <v>381</v>
      </c>
      <c r="E504" s="84" t="s">
        <v>2148</v>
      </c>
      <c r="F504" s="68"/>
      <c r="G504" s="68">
        <v>150000</v>
      </c>
      <c r="H504" s="68">
        <v>150000</v>
      </c>
      <c r="I504" s="68">
        <v>150000</v>
      </c>
    </row>
    <row r="505" ht="50.25" customHeight="1" spans="1:9">
      <c r="A505" s="43">
        <v>429</v>
      </c>
      <c r="B505" s="83"/>
      <c r="C505" s="75" t="s">
        <v>2149</v>
      </c>
      <c r="D505" s="76" t="s">
        <v>381</v>
      </c>
      <c r="E505" s="84" t="s">
        <v>2150</v>
      </c>
      <c r="F505" s="68"/>
      <c r="G505" s="68">
        <v>484000</v>
      </c>
      <c r="H505" s="78" t="s">
        <v>1507</v>
      </c>
      <c r="I505" s="78" t="s">
        <v>1507</v>
      </c>
    </row>
    <row r="506" customHeight="1" spans="1:9">
      <c r="A506" s="43">
        <v>430</v>
      </c>
      <c r="B506" s="83"/>
      <c r="C506" s="75" t="s">
        <v>2151</v>
      </c>
      <c r="D506" s="76" t="s">
        <v>381</v>
      </c>
      <c r="E506" s="84" t="s">
        <v>2152</v>
      </c>
      <c r="F506" s="68"/>
      <c r="G506" s="68">
        <v>168000</v>
      </c>
      <c r="H506" s="68">
        <v>168000</v>
      </c>
      <c r="I506" s="68">
        <v>168000</v>
      </c>
    </row>
    <row r="507" customHeight="1" spans="1:9">
      <c r="A507" s="43">
        <v>431</v>
      </c>
      <c r="B507" s="79"/>
      <c r="C507" s="75" t="s">
        <v>2153</v>
      </c>
      <c r="D507" s="76" t="s">
        <v>381</v>
      </c>
      <c r="E507" s="84" t="s">
        <v>1505</v>
      </c>
      <c r="F507" s="68">
        <v>40000</v>
      </c>
      <c r="G507" s="68">
        <v>40000</v>
      </c>
      <c r="H507" s="68">
        <v>40000</v>
      </c>
      <c r="I507" s="68">
        <v>40000</v>
      </c>
    </row>
    <row r="508" customHeight="1" spans="1:9">
      <c r="A508" s="43">
        <v>432</v>
      </c>
      <c r="B508" s="79"/>
      <c r="C508" s="75" t="s">
        <v>2154</v>
      </c>
      <c r="D508" s="76" t="s">
        <v>381</v>
      </c>
      <c r="E508" s="84" t="s">
        <v>2155</v>
      </c>
      <c r="F508" s="68">
        <v>50000</v>
      </c>
      <c r="G508" s="68">
        <v>50000</v>
      </c>
      <c r="H508" s="68">
        <v>50000</v>
      </c>
      <c r="I508" s="68">
        <v>50000</v>
      </c>
    </row>
    <row r="509" customHeight="1" spans="1:9">
      <c r="A509" s="43">
        <v>433</v>
      </c>
      <c r="B509" s="79"/>
      <c r="C509" s="75" t="s">
        <v>2156</v>
      </c>
      <c r="D509" s="76" t="s">
        <v>381</v>
      </c>
      <c r="E509" s="84" t="s">
        <v>1505</v>
      </c>
      <c r="F509" s="68">
        <v>51000</v>
      </c>
      <c r="G509" s="68">
        <v>51000</v>
      </c>
      <c r="H509" s="68">
        <v>51000</v>
      </c>
      <c r="I509" s="68">
        <v>51000</v>
      </c>
    </row>
    <row r="510" customHeight="1" spans="1:9">
      <c r="A510" s="43"/>
      <c r="B510" s="69" t="s">
        <v>959</v>
      </c>
      <c r="C510" s="70" t="s">
        <v>429</v>
      </c>
      <c r="D510" s="81"/>
      <c r="E510" s="85"/>
      <c r="F510" s="73">
        <f>SUM(F511:F522)</f>
        <v>1146692</v>
      </c>
      <c r="G510" s="73">
        <f>SUM(G511:G522)</f>
        <v>1158692</v>
      </c>
      <c r="H510" s="73">
        <f>SUM(H511:H522)</f>
        <v>1158692</v>
      </c>
      <c r="I510" s="73">
        <f>SUM(I511:I522)</f>
        <v>1158692</v>
      </c>
    </row>
    <row r="511" customHeight="1" spans="1:9">
      <c r="A511" s="43">
        <v>434</v>
      </c>
      <c r="B511" s="79"/>
      <c r="C511" s="75" t="s">
        <v>2157</v>
      </c>
      <c r="D511" s="76" t="s">
        <v>428</v>
      </c>
      <c r="E511" s="84" t="s">
        <v>2158</v>
      </c>
      <c r="F511" s="68">
        <v>10000</v>
      </c>
      <c r="G511" s="68">
        <v>10000</v>
      </c>
      <c r="H511" s="68">
        <v>10000</v>
      </c>
      <c r="I511" s="68">
        <v>10000</v>
      </c>
    </row>
    <row r="512" customHeight="1" spans="1:9">
      <c r="A512" s="43">
        <v>435</v>
      </c>
      <c r="B512" s="79"/>
      <c r="C512" s="75" t="s">
        <v>2159</v>
      </c>
      <c r="D512" s="76" t="s">
        <v>428</v>
      </c>
      <c r="E512" s="84" t="s">
        <v>2160</v>
      </c>
      <c r="F512" s="68">
        <v>81400</v>
      </c>
      <c r="G512" s="68">
        <v>81400</v>
      </c>
      <c r="H512" s="68">
        <v>81400</v>
      </c>
      <c r="I512" s="68">
        <v>81400</v>
      </c>
    </row>
    <row r="513" customHeight="1" spans="1:9">
      <c r="A513" s="43">
        <v>436</v>
      </c>
      <c r="B513" s="79"/>
      <c r="C513" s="75" t="s">
        <v>2161</v>
      </c>
      <c r="D513" s="76" t="s">
        <v>428</v>
      </c>
      <c r="E513" s="77"/>
      <c r="F513" s="68">
        <v>15700</v>
      </c>
      <c r="G513" s="68">
        <v>15700</v>
      </c>
      <c r="H513" s="68">
        <v>15700</v>
      </c>
      <c r="I513" s="68">
        <v>15700</v>
      </c>
    </row>
    <row r="514" customHeight="1" spans="1:9">
      <c r="A514" s="43">
        <v>437</v>
      </c>
      <c r="B514" s="79"/>
      <c r="C514" s="75" t="s">
        <v>2162</v>
      </c>
      <c r="D514" s="76" t="s">
        <v>428</v>
      </c>
      <c r="E514" s="77" t="s">
        <v>2163</v>
      </c>
      <c r="F514" s="68">
        <v>29800</v>
      </c>
      <c r="G514" s="68">
        <v>29800</v>
      </c>
      <c r="H514" s="68">
        <v>29800</v>
      </c>
      <c r="I514" s="68">
        <v>29800</v>
      </c>
    </row>
    <row r="515" customHeight="1" spans="1:9">
      <c r="A515" s="43">
        <v>438</v>
      </c>
      <c r="B515" s="79"/>
      <c r="C515" s="75" t="s">
        <v>2164</v>
      </c>
      <c r="D515" s="76" t="s">
        <v>428</v>
      </c>
      <c r="E515" s="84" t="s">
        <v>2164</v>
      </c>
      <c r="F515" s="68">
        <v>15200</v>
      </c>
      <c r="G515" s="68">
        <v>15200</v>
      </c>
      <c r="H515" s="68">
        <v>15200</v>
      </c>
      <c r="I515" s="68">
        <v>15200</v>
      </c>
    </row>
    <row r="516" customHeight="1" spans="1:9">
      <c r="A516" s="43">
        <v>439</v>
      </c>
      <c r="B516" s="79"/>
      <c r="C516" s="75" t="s">
        <v>2165</v>
      </c>
      <c r="D516" s="76" t="s">
        <v>428</v>
      </c>
      <c r="E516" s="84"/>
      <c r="F516" s="68">
        <v>23000</v>
      </c>
      <c r="G516" s="68">
        <v>23000</v>
      </c>
      <c r="H516" s="68">
        <v>23000</v>
      </c>
      <c r="I516" s="68">
        <v>23000</v>
      </c>
    </row>
    <row r="517" customHeight="1" spans="1:9">
      <c r="A517" s="43">
        <v>440</v>
      </c>
      <c r="B517" s="79"/>
      <c r="C517" s="75" t="s">
        <v>2166</v>
      </c>
      <c r="D517" s="76" t="s">
        <v>428</v>
      </c>
      <c r="E517" s="77" t="s">
        <v>1505</v>
      </c>
      <c r="F517" s="68">
        <v>145000</v>
      </c>
      <c r="G517" s="68">
        <v>145000</v>
      </c>
      <c r="H517" s="68">
        <v>145000</v>
      </c>
      <c r="I517" s="68">
        <v>145000</v>
      </c>
    </row>
    <row r="518" customHeight="1" spans="1:9">
      <c r="A518" s="43">
        <v>441</v>
      </c>
      <c r="B518" s="79"/>
      <c r="C518" s="75" t="s">
        <v>2167</v>
      </c>
      <c r="D518" s="76" t="s">
        <v>428</v>
      </c>
      <c r="E518" s="84" t="s">
        <v>1505</v>
      </c>
      <c r="F518" s="68">
        <v>92800</v>
      </c>
      <c r="G518" s="68">
        <v>92800</v>
      </c>
      <c r="H518" s="68">
        <v>92800</v>
      </c>
      <c r="I518" s="68">
        <v>92800</v>
      </c>
    </row>
    <row r="519" customHeight="1" spans="1:9">
      <c r="A519" s="43">
        <v>442</v>
      </c>
      <c r="B519" s="79"/>
      <c r="C519" s="75" t="s">
        <v>2168</v>
      </c>
      <c r="D519" s="76" t="s">
        <v>428</v>
      </c>
      <c r="E519" s="84" t="s">
        <v>1505</v>
      </c>
      <c r="F519" s="68">
        <v>55000</v>
      </c>
      <c r="G519" s="68">
        <v>55000</v>
      </c>
      <c r="H519" s="68">
        <v>55000</v>
      </c>
      <c r="I519" s="68">
        <v>55000</v>
      </c>
    </row>
    <row r="520" customHeight="1" spans="1:9">
      <c r="A520" s="43">
        <v>443</v>
      </c>
      <c r="B520" s="79"/>
      <c r="C520" s="75" t="s">
        <v>2169</v>
      </c>
      <c r="D520" s="76" t="s">
        <v>428</v>
      </c>
      <c r="E520" s="77"/>
      <c r="F520" s="68">
        <v>264192</v>
      </c>
      <c r="G520" s="68">
        <v>276192</v>
      </c>
      <c r="H520" s="68">
        <v>276192</v>
      </c>
      <c r="I520" s="68">
        <v>276192</v>
      </c>
    </row>
    <row r="521" customHeight="1" spans="1:9">
      <c r="A521" s="43">
        <v>444</v>
      </c>
      <c r="B521" s="79"/>
      <c r="C521" s="75" t="s">
        <v>2170</v>
      </c>
      <c r="D521" s="76" t="s">
        <v>428</v>
      </c>
      <c r="E521" s="77" t="s">
        <v>1505</v>
      </c>
      <c r="F521" s="68">
        <v>363000</v>
      </c>
      <c r="G521" s="68">
        <v>363000</v>
      </c>
      <c r="H521" s="68">
        <v>363000</v>
      </c>
      <c r="I521" s="68">
        <v>363000</v>
      </c>
    </row>
    <row r="522" customHeight="1" spans="1:9">
      <c r="A522" s="43">
        <v>445</v>
      </c>
      <c r="B522" s="79"/>
      <c r="C522" s="75" t="s">
        <v>2171</v>
      </c>
      <c r="D522" s="76" t="s">
        <v>428</v>
      </c>
      <c r="E522" s="84"/>
      <c r="F522" s="68">
        <v>51600</v>
      </c>
      <c r="G522" s="68">
        <v>51600</v>
      </c>
      <c r="H522" s="68">
        <v>51600</v>
      </c>
      <c r="I522" s="68">
        <v>51600</v>
      </c>
    </row>
    <row r="523" customHeight="1" spans="1:9">
      <c r="A523" s="43"/>
      <c r="B523" s="69" t="s">
        <v>962</v>
      </c>
      <c r="C523" s="70" t="s">
        <v>135</v>
      </c>
      <c r="D523" s="81"/>
      <c r="E523" s="85"/>
      <c r="F523" s="73">
        <f>SUM(F524:F528)</f>
        <v>5027480</v>
      </c>
      <c r="G523" s="73">
        <f>SUM(G524:G528)</f>
        <v>5587000</v>
      </c>
      <c r="H523" s="73">
        <f>SUM(H524:H528)</f>
        <v>5579500</v>
      </c>
      <c r="I523" s="73">
        <f>SUM(I524:I528)</f>
        <v>5572800</v>
      </c>
    </row>
    <row r="524" customHeight="1" spans="1:9">
      <c r="A524" s="43">
        <v>446</v>
      </c>
      <c r="B524" s="79"/>
      <c r="C524" s="75" t="s">
        <v>2172</v>
      </c>
      <c r="D524" s="76" t="s">
        <v>352</v>
      </c>
      <c r="E524" s="84"/>
      <c r="F524" s="68"/>
      <c r="G524" s="68">
        <v>56700</v>
      </c>
      <c r="H524" s="68">
        <v>56700</v>
      </c>
      <c r="I524" s="68">
        <v>50000</v>
      </c>
    </row>
    <row r="525" customHeight="1" spans="1:9">
      <c r="A525" s="43">
        <v>447</v>
      </c>
      <c r="B525" s="79"/>
      <c r="C525" s="75" t="s">
        <v>393</v>
      </c>
      <c r="D525" s="76" t="s">
        <v>392</v>
      </c>
      <c r="E525" s="77" t="s">
        <v>1505</v>
      </c>
      <c r="F525" s="68">
        <v>3840480</v>
      </c>
      <c r="G525" s="68">
        <v>4224600</v>
      </c>
      <c r="H525" s="68">
        <v>4224600</v>
      </c>
      <c r="I525" s="68">
        <v>4224600</v>
      </c>
    </row>
    <row r="526" customHeight="1" spans="1:9">
      <c r="A526" s="43">
        <v>448</v>
      </c>
      <c r="B526" s="79"/>
      <c r="C526" s="75" t="s">
        <v>2173</v>
      </c>
      <c r="D526" s="76" t="s">
        <v>394</v>
      </c>
      <c r="E526" s="77" t="s">
        <v>1505</v>
      </c>
      <c r="F526" s="68">
        <v>75000</v>
      </c>
      <c r="G526" s="68">
        <v>82500</v>
      </c>
      <c r="H526" s="68">
        <v>75000</v>
      </c>
      <c r="I526" s="68">
        <v>75000</v>
      </c>
    </row>
    <row r="527" customHeight="1" spans="1:9">
      <c r="A527" s="43">
        <v>449</v>
      </c>
      <c r="B527" s="79"/>
      <c r="C527" s="75" t="s">
        <v>2174</v>
      </c>
      <c r="D527" s="76" t="s">
        <v>394</v>
      </c>
      <c r="E527" s="77" t="s">
        <v>1505</v>
      </c>
      <c r="F527" s="68">
        <v>800000</v>
      </c>
      <c r="G527" s="68">
        <v>880000</v>
      </c>
      <c r="H527" s="68">
        <v>880000</v>
      </c>
      <c r="I527" s="68">
        <v>880000</v>
      </c>
    </row>
    <row r="528" customHeight="1" spans="1:9">
      <c r="A528" s="43">
        <v>450</v>
      </c>
      <c r="B528" s="79"/>
      <c r="C528" s="75" t="s">
        <v>2175</v>
      </c>
      <c r="D528" s="76" t="s">
        <v>394</v>
      </c>
      <c r="E528" s="77" t="s">
        <v>1505</v>
      </c>
      <c r="F528" s="68">
        <v>312000</v>
      </c>
      <c r="G528" s="68">
        <v>343200</v>
      </c>
      <c r="H528" s="68">
        <v>343200</v>
      </c>
      <c r="I528" s="68">
        <v>343200</v>
      </c>
    </row>
    <row r="529" customHeight="1" spans="1:9">
      <c r="A529" s="43"/>
      <c r="B529" s="69" t="s">
        <v>2176</v>
      </c>
      <c r="C529" s="70" t="s">
        <v>385</v>
      </c>
      <c r="D529" s="81"/>
      <c r="E529" s="85"/>
      <c r="F529" s="73">
        <f>SUM(F530:F533)</f>
        <v>7409627</v>
      </c>
      <c r="G529" s="73">
        <f>SUM(G530:G533)</f>
        <v>13383171</v>
      </c>
      <c r="H529" s="73">
        <f>SUM(H530:H533)</f>
        <v>13383171</v>
      </c>
      <c r="I529" s="73">
        <f>SUM(I530:I533)</f>
        <v>13383171</v>
      </c>
    </row>
    <row r="530" ht="48.75" customHeight="1" spans="1:9">
      <c r="A530" s="43">
        <v>451</v>
      </c>
      <c r="B530" s="79"/>
      <c r="C530" s="75" t="s">
        <v>2177</v>
      </c>
      <c r="D530" s="76" t="s">
        <v>461</v>
      </c>
      <c r="E530" s="84" t="s">
        <v>2178</v>
      </c>
      <c r="F530" s="68">
        <v>588100</v>
      </c>
      <c r="G530" s="68">
        <v>657000</v>
      </c>
      <c r="H530" s="68">
        <v>657000</v>
      </c>
      <c r="I530" s="68">
        <v>657000</v>
      </c>
    </row>
    <row r="531" customHeight="1" spans="1:9">
      <c r="A531" s="43">
        <v>452</v>
      </c>
      <c r="B531" s="79"/>
      <c r="C531" s="75" t="s">
        <v>2179</v>
      </c>
      <c r="D531" s="76" t="s">
        <v>461</v>
      </c>
      <c r="E531" s="84" t="s">
        <v>2180</v>
      </c>
      <c r="F531" s="68">
        <v>95931</v>
      </c>
      <c r="G531" s="68">
        <v>95931</v>
      </c>
      <c r="H531" s="68">
        <v>95931</v>
      </c>
      <c r="I531" s="68">
        <v>95931</v>
      </c>
    </row>
    <row r="532" ht="28.5" customHeight="1" spans="1:9">
      <c r="A532" s="43">
        <v>453</v>
      </c>
      <c r="B532" s="79"/>
      <c r="C532" s="75" t="s">
        <v>2181</v>
      </c>
      <c r="D532" s="76">
        <v>2080504</v>
      </c>
      <c r="E532" s="84"/>
      <c r="F532" s="68">
        <v>6711196</v>
      </c>
      <c r="G532" s="68">
        <v>12600000</v>
      </c>
      <c r="H532" s="68">
        <v>12600000</v>
      </c>
      <c r="I532" s="68">
        <v>12600000</v>
      </c>
    </row>
    <row r="533" customHeight="1" spans="1:9">
      <c r="A533" s="43">
        <v>454</v>
      </c>
      <c r="B533" s="79"/>
      <c r="C533" s="75" t="s">
        <v>2182</v>
      </c>
      <c r="D533" s="76" t="s">
        <v>461</v>
      </c>
      <c r="E533" s="77" t="s">
        <v>2183</v>
      </c>
      <c r="F533" s="68">
        <v>14400</v>
      </c>
      <c r="G533" s="68">
        <v>30240</v>
      </c>
      <c r="H533" s="68">
        <v>30240</v>
      </c>
      <c r="I533" s="68">
        <v>30240</v>
      </c>
    </row>
    <row r="534" customHeight="1" spans="1:9">
      <c r="A534" s="43"/>
      <c r="B534" s="69" t="s">
        <v>966</v>
      </c>
      <c r="C534" s="70" t="s">
        <v>44</v>
      </c>
      <c r="D534" s="81"/>
      <c r="E534" s="85"/>
      <c r="F534" s="73">
        <f>SUM(F535:F537)</f>
        <v>156400</v>
      </c>
      <c r="G534" s="73">
        <f>SUM(G535:G537)</f>
        <v>206400</v>
      </c>
      <c r="H534" s="73">
        <f>SUM(H535:H537)</f>
        <v>206400</v>
      </c>
      <c r="I534" s="73">
        <f>SUM(I535:I537)</f>
        <v>206400</v>
      </c>
    </row>
    <row r="535" customHeight="1" spans="1:9">
      <c r="A535" s="43">
        <v>455</v>
      </c>
      <c r="B535" s="79"/>
      <c r="C535" s="75" t="s">
        <v>2184</v>
      </c>
      <c r="D535" s="76" t="s">
        <v>76</v>
      </c>
      <c r="E535" s="84"/>
      <c r="F535" s="68">
        <v>96400</v>
      </c>
      <c r="G535" s="68">
        <v>96400</v>
      </c>
      <c r="H535" s="68">
        <v>96400</v>
      </c>
      <c r="I535" s="68">
        <v>96400</v>
      </c>
    </row>
    <row r="536" customHeight="1" spans="1:9">
      <c r="A536" s="43">
        <v>456</v>
      </c>
      <c r="B536" s="79"/>
      <c r="C536" s="75" t="s">
        <v>2185</v>
      </c>
      <c r="D536" s="76" t="s">
        <v>131</v>
      </c>
      <c r="E536" s="77" t="s">
        <v>2186</v>
      </c>
      <c r="F536" s="68">
        <v>30000</v>
      </c>
      <c r="G536" s="68">
        <v>30000</v>
      </c>
      <c r="H536" s="68">
        <v>30000</v>
      </c>
      <c r="I536" s="68">
        <v>30000</v>
      </c>
    </row>
    <row r="537" customHeight="1" spans="1:9">
      <c r="A537" s="43">
        <v>457</v>
      </c>
      <c r="B537" s="79"/>
      <c r="C537" s="75" t="s">
        <v>2187</v>
      </c>
      <c r="D537" s="76" t="s">
        <v>76</v>
      </c>
      <c r="E537" s="84"/>
      <c r="F537" s="68">
        <v>30000</v>
      </c>
      <c r="G537" s="68">
        <v>80000</v>
      </c>
      <c r="H537" s="68">
        <v>80000</v>
      </c>
      <c r="I537" s="68">
        <v>80000</v>
      </c>
    </row>
    <row r="538" customHeight="1" spans="1:9">
      <c r="A538" s="43"/>
      <c r="B538" s="69" t="s">
        <v>1012</v>
      </c>
      <c r="C538" s="70" t="s">
        <v>45</v>
      </c>
      <c r="D538" s="81"/>
      <c r="E538" s="85"/>
      <c r="F538" s="73">
        <f>SUM(F539:F541)</f>
        <v>180800</v>
      </c>
      <c r="G538" s="73">
        <f>SUM(G539:G541)</f>
        <v>180800</v>
      </c>
      <c r="H538" s="73">
        <f>SUM(H539:H541)</f>
        <v>180800</v>
      </c>
      <c r="I538" s="73">
        <f>SUM(I539:I541)</f>
        <v>180800</v>
      </c>
    </row>
    <row r="539" customHeight="1" spans="1:9">
      <c r="A539" s="43">
        <v>458</v>
      </c>
      <c r="B539" s="79"/>
      <c r="C539" s="75" t="s">
        <v>2188</v>
      </c>
      <c r="D539" s="76" t="s">
        <v>76</v>
      </c>
      <c r="E539" s="84" t="s">
        <v>2189</v>
      </c>
      <c r="F539" s="68">
        <v>100000</v>
      </c>
      <c r="G539" s="68">
        <v>100000</v>
      </c>
      <c r="H539" s="68">
        <v>100000</v>
      </c>
      <c r="I539" s="68">
        <v>100000</v>
      </c>
    </row>
    <row r="540" customHeight="1" spans="1:9">
      <c r="A540" s="43">
        <v>459</v>
      </c>
      <c r="B540" s="79"/>
      <c r="C540" s="75" t="s">
        <v>2184</v>
      </c>
      <c r="D540" s="76" t="s">
        <v>76</v>
      </c>
      <c r="E540" s="84"/>
      <c r="F540" s="68">
        <v>50800</v>
      </c>
      <c r="G540" s="68">
        <v>50800</v>
      </c>
      <c r="H540" s="68">
        <v>50800</v>
      </c>
      <c r="I540" s="68">
        <v>50800</v>
      </c>
    </row>
    <row r="541" customHeight="1" spans="1:9">
      <c r="A541" s="43">
        <v>460</v>
      </c>
      <c r="B541" s="79"/>
      <c r="C541" s="75" t="s">
        <v>2185</v>
      </c>
      <c r="D541" s="76" t="s">
        <v>131</v>
      </c>
      <c r="E541" s="77" t="s">
        <v>2186</v>
      </c>
      <c r="F541" s="68">
        <v>30000</v>
      </c>
      <c r="G541" s="68">
        <v>30000</v>
      </c>
      <c r="H541" s="68">
        <v>30000</v>
      </c>
      <c r="I541" s="68">
        <v>30000</v>
      </c>
    </row>
    <row r="542" customHeight="1" spans="1:9">
      <c r="A542" s="43"/>
      <c r="B542" s="69" t="s">
        <v>1037</v>
      </c>
      <c r="C542" s="70" t="s">
        <v>80</v>
      </c>
      <c r="D542" s="81"/>
      <c r="E542" s="85"/>
      <c r="F542" s="73">
        <f>SUM(F543:F545)</f>
        <v>138400</v>
      </c>
      <c r="G542" s="73">
        <f>SUM(G543:G545)</f>
        <v>138400</v>
      </c>
      <c r="H542" s="73">
        <f>SUM(H543:H545)</f>
        <v>138400</v>
      </c>
      <c r="I542" s="73">
        <f>SUM(I543:I545)</f>
        <v>138400</v>
      </c>
    </row>
    <row r="543" customHeight="1" spans="1:9">
      <c r="A543" s="43">
        <v>461</v>
      </c>
      <c r="B543" s="79"/>
      <c r="C543" s="75" t="s">
        <v>2185</v>
      </c>
      <c r="D543" s="76" t="s">
        <v>131</v>
      </c>
      <c r="E543" s="77" t="s">
        <v>2186</v>
      </c>
      <c r="F543" s="68">
        <v>30000</v>
      </c>
      <c r="G543" s="68">
        <v>30000</v>
      </c>
      <c r="H543" s="68">
        <v>30000</v>
      </c>
      <c r="I543" s="68">
        <v>30000</v>
      </c>
    </row>
    <row r="544" customHeight="1" spans="1:9">
      <c r="A544" s="43">
        <v>462</v>
      </c>
      <c r="B544" s="79"/>
      <c r="C544" s="75" t="s">
        <v>1940</v>
      </c>
      <c r="D544" s="76">
        <v>2120501</v>
      </c>
      <c r="E544" s="77"/>
      <c r="F544" s="68">
        <v>60000</v>
      </c>
      <c r="G544" s="68">
        <v>60000</v>
      </c>
      <c r="H544" s="68">
        <v>60000</v>
      </c>
      <c r="I544" s="68">
        <v>60000</v>
      </c>
    </row>
    <row r="545" customHeight="1" spans="1:9">
      <c r="A545" s="43">
        <v>463</v>
      </c>
      <c r="B545" s="79"/>
      <c r="C545" s="75" t="s">
        <v>2184</v>
      </c>
      <c r="D545" s="76" t="s">
        <v>76</v>
      </c>
      <c r="E545" s="84"/>
      <c r="F545" s="68">
        <v>48400</v>
      </c>
      <c r="G545" s="68">
        <v>48400</v>
      </c>
      <c r="H545" s="68">
        <v>48400</v>
      </c>
      <c r="I545" s="68">
        <v>48400</v>
      </c>
    </row>
    <row r="546" customHeight="1" spans="1:9">
      <c r="A546" s="43"/>
      <c r="B546" s="69" t="s">
        <v>1062</v>
      </c>
      <c r="C546" s="70" t="s">
        <v>46</v>
      </c>
      <c r="D546" s="81"/>
      <c r="E546" s="85"/>
      <c r="F546" s="73">
        <f>SUM(F547:F549)</f>
        <v>178400</v>
      </c>
      <c r="G546" s="73">
        <f>SUM(G547:G549)</f>
        <v>198400</v>
      </c>
      <c r="H546" s="73">
        <f>SUM(H547:H549)</f>
        <v>178400</v>
      </c>
      <c r="I546" s="73">
        <f>SUM(I547:I549)</f>
        <v>178400</v>
      </c>
    </row>
    <row r="547" customHeight="1" spans="1:9">
      <c r="A547" s="43">
        <v>464</v>
      </c>
      <c r="B547" s="79"/>
      <c r="C547" s="75" t="s">
        <v>2184</v>
      </c>
      <c r="D547" s="76" t="s">
        <v>76</v>
      </c>
      <c r="E547" s="84"/>
      <c r="F547" s="68">
        <v>48400</v>
      </c>
      <c r="G547" s="68">
        <v>48400</v>
      </c>
      <c r="H547" s="68">
        <v>48400</v>
      </c>
      <c r="I547" s="68">
        <v>48400</v>
      </c>
    </row>
    <row r="548" customHeight="1" spans="1:9">
      <c r="A548" s="43">
        <v>465</v>
      </c>
      <c r="B548" s="79"/>
      <c r="C548" s="75" t="s">
        <v>2185</v>
      </c>
      <c r="D548" s="76" t="s">
        <v>169</v>
      </c>
      <c r="E548" s="77" t="s">
        <v>2186</v>
      </c>
      <c r="F548" s="68">
        <v>30000</v>
      </c>
      <c r="G548" s="68">
        <v>30000</v>
      </c>
      <c r="H548" s="68">
        <v>30000</v>
      </c>
      <c r="I548" s="68">
        <v>30000</v>
      </c>
    </row>
    <row r="549" customHeight="1" spans="1:9">
      <c r="A549" s="43">
        <v>466</v>
      </c>
      <c r="B549" s="79"/>
      <c r="C549" s="75" t="s">
        <v>1940</v>
      </c>
      <c r="D549" s="76" t="s">
        <v>604</v>
      </c>
      <c r="E549" s="77"/>
      <c r="F549" s="68">
        <v>100000</v>
      </c>
      <c r="G549" s="68">
        <v>120000</v>
      </c>
      <c r="H549" s="68">
        <v>100000</v>
      </c>
      <c r="I549" s="68">
        <v>100000</v>
      </c>
    </row>
    <row r="550" customHeight="1" spans="1:9">
      <c r="A550" s="43"/>
      <c r="B550" s="69" t="s">
        <v>1079</v>
      </c>
      <c r="C550" s="70" t="s">
        <v>47</v>
      </c>
      <c r="D550" s="81"/>
      <c r="E550" s="85"/>
      <c r="F550" s="73">
        <f>SUM(F551:F553)</f>
        <v>102400</v>
      </c>
      <c r="G550" s="73">
        <f>SUM(G551:G553)</f>
        <v>102400</v>
      </c>
      <c r="H550" s="73">
        <f>SUM(H551:H553)</f>
        <v>102400</v>
      </c>
      <c r="I550" s="73">
        <f>SUM(I551:I553)</f>
        <v>102400</v>
      </c>
    </row>
    <row r="551" customHeight="1" spans="1:9">
      <c r="A551" s="43">
        <v>467</v>
      </c>
      <c r="B551" s="79"/>
      <c r="C551" s="75" t="s">
        <v>2184</v>
      </c>
      <c r="D551" s="76" t="s">
        <v>76</v>
      </c>
      <c r="E551" s="84"/>
      <c r="F551" s="68">
        <v>12400</v>
      </c>
      <c r="G551" s="68">
        <v>12400</v>
      </c>
      <c r="H551" s="68">
        <v>12400</v>
      </c>
      <c r="I551" s="68">
        <v>12400</v>
      </c>
    </row>
    <row r="552" customHeight="1" spans="1:9">
      <c r="A552" s="43">
        <v>468</v>
      </c>
      <c r="B552" s="79"/>
      <c r="C552" s="75" t="s">
        <v>2185</v>
      </c>
      <c r="D552" s="76" t="s">
        <v>169</v>
      </c>
      <c r="E552" s="77" t="s">
        <v>2186</v>
      </c>
      <c r="F552" s="68">
        <v>30000</v>
      </c>
      <c r="G552" s="68">
        <v>30000</v>
      </c>
      <c r="H552" s="68">
        <v>30000</v>
      </c>
      <c r="I552" s="68">
        <v>30000</v>
      </c>
    </row>
    <row r="553" customHeight="1" spans="1:9">
      <c r="A553" s="43">
        <v>469</v>
      </c>
      <c r="B553" s="79"/>
      <c r="C553" s="75" t="s">
        <v>1940</v>
      </c>
      <c r="D553" s="76" t="s">
        <v>600</v>
      </c>
      <c r="E553" s="84"/>
      <c r="F553" s="68">
        <v>60000</v>
      </c>
      <c r="G553" s="68">
        <v>60000</v>
      </c>
      <c r="H553" s="68">
        <v>60000</v>
      </c>
      <c r="I553" s="68">
        <v>60000</v>
      </c>
    </row>
    <row r="554" customHeight="1" spans="1:9">
      <c r="A554" s="43"/>
      <c r="B554" s="69" t="s">
        <v>1088</v>
      </c>
      <c r="C554" s="70" t="s">
        <v>48</v>
      </c>
      <c r="D554" s="81"/>
      <c r="E554" s="85"/>
      <c r="F554" s="73">
        <f>SUM(F555:F557)</f>
        <v>104800</v>
      </c>
      <c r="G554" s="73">
        <f>SUM(G555:G557)</f>
        <v>104800</v>
      </c>
      <c r="H554" s="73">
        <f>SUM(H555:H557)</f>
        <v>104800</v>
      </c>
      <c r="I554" s="73">
        <f>SUM(I555:I557)</f>
        <v>104800</v>
      </c>
    </row>
    <row r="555" customHeight="1" spans="1:9">
      <c r="A555" s="43">
        <v>470</v>
      </c>
      <c r="B555" s="79"/>
      <c r="C555" s="75" t="s">
        <v>1940</v>
      </c>
      <c r="D555" s="76" t="s">
        <v>41</v>
      </c>
      <c r="E555" s="84"/>
      <c r="F555" s="68">
        <v>60000</v>
      </c>
      <c r="G555" s="68">
        <v>60000</v>
      </c>
      <c r="H555" s="68">
        <v>60000</v>
      </c>
      <c r="I555" s="68">
        <v>60000</v>
      </c>
    </row>
    <row r="556" customHeight="1" spans="1:9">
      <c r="A556" s="43">
        <v>471</v>
      </c>
      <c r="B556" s="79"/>
      <c r="C556" s="75" t="s">
        <v>2184</v>
      </c>
      <c r="D556" s="76" t="s">
        <v>41</v>
      </c>
      <c r="E556" s="84"/>
      <c r="F556" s="68">
        <v>14800</v>
      </c>
      <c r="G556" s="68">
        <v>14800</v>
      </c>
      <c r="H556" s="68">
        <v>14800</v>
      </c>
      <c r="I556" s="68">
        <v>14800</v>
      </c>
    </row>
    <row r="557" customHeight="1" spans="1:9">
      <c r="A557" s="43">
        <v>472</v>
      </c>
      <c r="B557" s="79"/>
      <c r="C557" s="75" t="s">
        <v>2190</v>
      </c>
      <c r="D557" s="76" t="s">
        <v>41</v>
      </c>
      <c r="E557" s="77" t="s">
        <v>2186</v>
      </c>
      <c r="F557" s="68">
        <v>30000</v>
      </c>
      <c r="G557" s="68">
        <v>30000</v>
      </c>
      <c r="H557" s="68">
        <v>30000</v>
      </c>
      <c r="I557" s="68">
        <v>30000</v>
      </c>
    </row>
    <row r="558" customHeight="1" spans="1:9">
      <c r="A558" s="43"/>
      <c r="B558" s="69" t="s">
        <v>1104</v>
      </c>
      <c r="C558" s="70" t="s">
        <v>49</v>
      </c>
      <c r="D558" s="81"/>
      <c r="E558" s="85"/>
      <c r="F558" s="73">
        <f>SUM(F559:F561)</f>
        <v>112000</v>
      </c>
      <c r="G558" s="73">
        <f>SUM(G559:G561)</f>
        <v>112000</v>
      </c>
      <c r="H558" s="73">
        <f>SUM(H559:H561)</f>
        <v>112000</v>
      </c>
      <c r="I558" s="73">
        <f>SUM(I559:I561)</f>
        <v>112000</v>
      </c>
    </row>
    <row r="559" customHeight="1" spans="1:9">
      <c r="A559" s="43">
        <v>473</v>
      </c>
      <c r="B559" s="79"/>
      <c r="C559" s="75" t="s">
        <v>2184</v>
      </c>
      <c r="D559" s="76" t="s">
        <v>76</v>
      </c>
      <c r="E559" s="84"/>
      <c r="F559" s="68">
        <v>22000</v>
      </c>
      <c r="G559" s="68">
        <v>22000</v>
      </c>
      <c r="H559" s="68">
        <v>22000</v>
      </c>
      <c r="I559" s="68">
        <v>22000</v>
      </c>
    </row>
    <row r="560" customHeight="1" spans="1:9">
      <c r="A560" s="43">
        <v>474</v>
      </c>
      <c r="B560" s="79"/>
      <c r="C560" s="75" t="s">
        <v>2191</v>
      </c>
      <c r="D560" s="76" t="s">
        <v>169</v>
      </c>
      <c r="E560" s="77" t="s">
        <v>2186</v>
      </c>
      <c r="F560" s="68">
        <v>30000</v>
      </c>
      <c r="G560" s="68">
        <v>30000</v>
      </c>
      <c r="H560" s="68">
        <v>30000</v>
      </c>
      <c r="I560" s="68">
        <v>30000</v>
      </c>
    </row>
    <row r="561" customHeight="1" spans="1:9">
      <c r="A561" s="43">
        <v>475</v>
      </c>
      <c r="B561" s="79"/>
      <c r="C561" s="75" t="s">
        <v>1940</v>
      </c>
      <c r="D561" s="76" t="s">
        <v>604</v>
      </c>
      <c r="E561" s="84"/>
      <c r="F561" s="68">
        <v>60000</v>
      </c>
      <c r="G561" s="68">
        <v>60000</v>
      </c>
      <c r="H561" s="68">
        <v>60000</v>
      </c>
      <c r="I561" s="68">
        <v>60000</v>
      </c>
    </row>
    <row r="562" customHeight="1" spans="1:9">
      <c r="A562" s="43"/>
      <c r="B562" s="69" t="s">
        <v>1116</v>
      </c>
      <c r="C562" s="70" t="s">
        <v>62</v>
      </c>
      <c r="D562" s="81"/>
      <c r="E562" s="85"/>
      <c r="F562" s="73">
        <f>SUM(F563:F564)</f>
        <v>59200</v>
      </c>
      <c r="G562" s="73">
        <f>SUM(G563:G564)</f>
        <v>59200</v>
      </c>
      <c r="H562" s="73">
        <f>SUM(H563:H564)</f>
        <v>59200</v>
      </c>
      <c r="I562" s="73">
        <f>SUM(I563:I564)</f>
        <v>59200</v>
      </c>
    </row>
    <row r="563" customHeight="1" spans="1:9">
      <c r="A563" s="43">
        <v>476</v>
      </c>
      <c r="B563" s="79"/>
      <c r="C563" s="75" t="s">
        <v>2185</v>
      </c>
      <c r="D563" s="76" t="s">
        <v>169</v>
      </c>
      <c r="E563" s="77" t="s">
        <v>2186</v>
      </c>
      <c r="F563" s="68">
        <v>30000</v>
      </c>
      <c r="G563" s="68">
        <v>30000</v>
      </c>
      <c r="H563" s="68">
        <v>30000</v>
      </c>
      <c r="I563" s="68">
        <v>30000</v>
      </c>
    </row>
    <row r="564" customHeight="1" spans="1:9">
      <c r="A564" s="43">
        <v>477</v>
      </c>
      <c r="B564" s="79"/>
      <c r="C564" s="75" t="s">
        <v>2184</v>
      </c>
      <c r="D564" s="76" t="s">
        <v>76</v>
      </c>
      <c r="E564" s="84"/>
      <c r="F564" s="68">
        <v>29200</v>
      </c>
      <c r="G564" s="68">
        <v>29200</v>
      </c>
      <c r="H564" s="68">
        <v>29200</v>
      </c>
      <c r="I564" s="68">
        <v>29200</v>
      </c>
    </row>
    <row r="565" customHeight="1" spans="1:9">
      <c r="A565" s="43"/>
      <c r="B565" s="69" t="s">
        <v>1143</v>
      </c>
      <c r="C565" s="70" t="s">
        <v>63</v>
      </c>
      <c r="D565" s="81"/>
      <c r="E565" s="85"/>
      <c r="F565" s="73">
        <f>SUM(F566:F567)</f>
        <v>49600</v>
      </c>
      <c r="G565" s="73">
        <f>SUM(G566:G567)</f>
        <v>49600</v>
      </c>
      <c r="H565" s="73">
        <f>SUM(H566:H567)</f>
        <v>49600</v>
      </c>
      <c r="I565" s="73">
        <f>SUM(I566:I567)</f>
        <v>49600</v>
      </c>
    </row>
    <row r="566" customHeight="1" spans="1:9">
      <c r="A566" s="43">
        <v>478</v>
      </c>
      <c r="B566" s="79"/>
      <c r="C566" s="75" t="s">
        <v>2185</v>
      </c>
      <c r="D566" s="76" t="s">
        <v>169</v>
      </c>
      <c r="E566" s="77" t="s">
        <v>2186</v>
      </c>
      <c r="F566" s="68">
        <v>30000</v>
      </c>
      <c r="G566" s="68">
        <v>30000</v>
      </c>
      <c r="H566" s="68">
        <v>30000</v>
      </c>
      <c r="I566" s="68">
        <v>30000</v>
      </c>
    </row>
    <row r="567" customHeight="1" spans="1:9">
      <c r="A567" s="43">
        <v>479</v>
      </c>
      <c r="B567" s="79"/>
      <c r="C567" s="75" t="s">
        <v>2184</v>
      </c>
      <c r="D567" s="76" t="s">
        <v>76</v>
      </c>
      <c r="E567" s="84"/>
      <c r="F567" s="68">
        <v>19600</v>
      </c>
      <c r="G567" s="68">
        <v>19600</v>
      </c>
      <c r="H567" s="68">
        <v>19600</v>
      </c>
      <c r="I567" s="68">
        <v>19600</v>
      </c>
    </row>
    <row r="568" customHeight="1" spans="1:9">
      <c r="A568" s="43"/>
      <c r="B568" s="69" t="s">
        <v>1160</v>
      </c>
      <c r="C568" s="70" t="s">
        <v>81</v>
      </c>
      <c r="D568" s="81"/>
      <c r="E568" s="85"/>
      <c r="F568" s="73">
        <f>SUM(F569:F570)</f>
        <v>52000</v>
      </c>
      <c r="G568" s="73">
        <f>SUM(G569:G570)</f>
        <v>52000</v>
      </c>
      <c r="H568" s="73">
        <f>SUM(H569:H570)</f>
        <v>52000</v>
      </c>
      <c r="I568" s="73">
        <f>SUM(I569:I570)</f>
        <v>52000</v>
      </c>
    </row>
    <row r="569" customHeight="1" spans="1:9">
      <c r="A569" s="43">
        <v>480</v>
      </c>
      <c r="B569" s="79"/>
      <c r="C569" s="75" t="s">
        <v>2184</v>
      </c>
      <c r="D569" s="76" t="s">
        <v>76</v>
      </c>
      <c r="E569" s="84"/>
      <c r="F569" s="68">
        <v>22000</v>
      </c>
      <c r="G569" s="68">
        <v>22000</v>
      </c>
      <c r="H569" s="68">
        <v>22000</v>
      </c>
      <c r="I569" s="68">
        <v>22000</v>
      </c>
    </row>
    <row r="570" customHeight="1" spans="1:9">
      <c r="A570" s="43">
        <v>481</v>
      </c>
      <c r="B570" s="79"/>
      <c r="C570" s="75" t="s">
        <v>2191</v>
      </c>
      <c r="D570" s="76" t="s">
        <v>169</v>
      </c>
      <c r="E570" s="77" t="s">
        <v>2186</v>
      </c>
      <c r="F570" s="68">
        <v>30000</v>
      </c>
      <c r="G570" s="68">
        <v>30000</v>
      </c>
      <c r="H570" s="68">
        <v>30000</v>
      </c>
      <c r="I570" s="68">
        <v>30000</v>
      </c>
    </row>
    <row r="571" customHeight="1" spans="1:9">
      <c r="A571" s="43"/>
      <c r="B571" s="69">
        <v>710011</v>
      </c>
      <c r="C571" s="70" t="s">
        <v>50</v>
      </c>
      <c r="D571" s="81"/>
      <c r="E571" s="85"/>
      <c r="F571" s="73">
        <f t="shared" ref="F571:I571" si="2">SUM(F572:F574)</f>
        <v>124000</v>
      </c>
      <c r="G571" s="73">
        <f t="shared" si="2"/>
        <v>124000</v>
      </c>
      <c r="H571" s="73">
        <f t="shared" si="2"/>
        <v>124000</v>
      </c>
      <c r="I571" s="73">
        <f t="shared" si="2"/>
        <v>124000</v>
      </c>
    </row>
    <row r="572" customHeight="1" spans="1:9">
      <c r="A572" s="43">
        <v>482</v>
      </c>
      <c r="B572" s="79"/>
      <c r="C572" s="75" t="s">
        <v>2184</v>
      </c>
      <c r="D572" s="76" t="s">
        <v>76</v>
      </c>
      <c r="E572" s="84"/>
      <c r="F572" s="68">
        <v>34000</v>
      </c>
      <c r="G572" s="68">
        <v>34000</v>
      </c>
      <c r="H572" s="68">
        <v>34000</v>
      </c>
      <c r="I572" s="68">
        <v>34000</v>
      </c>
    </row>
    <row r="573" customHeight="1" spans="1:9">
      <c r="A573" s="43">
        <v>483</v>
      </c>
      <c r="B573" s="79"/>
      <c r="C573" s="75" t="s">
        <v>2191</v>
      </c>
      <c r="D573" s="76" t="s">
        <v>169</v>
      </c>
      <c r="E573" s="77" t="s">
        <v>2186</v>
      </c>
      <c r="F573" s="68">
        <v>30000</v>
      </c>
      <c r="G573" s="68">
        <v>30000</v>
      </c>
      <c r="H573" s="68">
        <v>30000</v>
      </c>
      <c r="I573" s="68">
        <v>30000</v>
      </c>
    </row>
    <row r="574" customHeight="1" spans="1:9">
      <c r="A574" s="43">
        <v>484</v>
      </c>
      <c r="B574" s="79"/>
      <c r="C574" s="75" t="s">
        <v>1940</v>
      </c>
      <c r="D574" s="76" t="s">
        <v>604</v>
      </c>
      <c r="E574" s="84"/>
      <c r="F574" s="68">
        <v>60000</v>
      </c>
      <c r="G574" s="68">
        <v>60000</v>
      </c>
      <c r="H574" s="68">
        <v>60000</v>
      </c>
      <c r="I574" s="68">
        <v>60000</v>
      </c>
    </row>
    <row r="575" customHeight="1" spans="1:9">
      <c r="A575" s="43"/>
      <c r="B575" s="69" t="s">
        <v>2192</v>
      </c>
      <c r="C575" s="70" t="s">
        <v>214</v>
      </c>
      <c r="D575" s="81"/>
      <c r="E575" s="85"/>
      <c r="F575" s="73">
        <f>SUM(F576:F584)</f>
        <v>2751086</v>
      </c>
      <c r="G575" s="73">
        <f>SUM(G576:G584)</f>
        <v>4914206</v>
      </c>
      <c r="H575" s="73">
        <f>SUM(H576:H584)</f>
        <v>2762846</v>
      </c>
      <c r="I575" s="73">
        <f>SUM(I576:I584)</f>
        <v>2762846</v>
      </c>
    </row>
    <row r="576" customHeight="1" spans="1:9">
      <c r="A576" s="43">
        <v>485</v>
      </c>
      <c r="B576" s="79"/>
      <c r="C576" s="75" t="s">
        <v>2193</v>
      </c>
      <c r="D576" s="76" t="s">
        <v>212</v>
      </c>
      <c r="E576" s="84" t="s">
        <v>2194</v>
      </c>
      <c r="F576" s="68"/>
      <c r="G576" s="68">
        <v>1500000</v>
      </c>
      <c r="H576" s="78" t="s">
        <v>1507</v>
      </c>
      <c r="I576" s="78" t="s">
        <v>1507</v>
      </c>
    </row>
    <row r="577" ht="33" customHeight="1" spans="1:9">
      <c r="A577" s="43">
        <v>486</v>
      </c>
      <c r="B577" s="79"/>
      <c r="C577" s="75" t="s">
        <v>2195</v>
      </c>
      <c r="D577" s="76" t="s">
        <v>212</v>
      </c>
      <c r="E577" s="84" t="s">
        <v>2196</v>
      </c>
      <c r="F577" s="68"/>
      <c r="G577" s="68">
        <v>11360</v>
      </c>
      <c r="H577" s="78" t="s">
        <v>1507</v>
      </c>
      <c r="I577" s="78" t="s">
        <v>1507</v>
      </c>
    </row>
    <row r="578" ht="33" customHeight="1" spans="1:9">
      <c r="A578" s="43">
        <v>487</v>
      </c>
      <c r="B578" s="79"/>
      <c r="C578" s="75" t="s">
        <v>2197</v>
      </c>
      <c r="D578" s="76" t="s">
        <v>212</v>
      </c>
      <c r="E578" s="84" t="s">
        <v>2198</v>
      </c>
      <c r="F578" s="68"/>
      <c r="G578" s="68">
        <v>640000</v>
      </c>
      <c r="H578" s="78" t="s">
        <v>1507</v>
      </c>
      <c r="I578" s="78" t="s">
        <v>1507</v>
      </c>
    </row>
    <row r="579" ht="30.75" customHeight="1" spans="1:9">
      <c r="A579" s="43">
        <v>488</v>
      </c>
      <c r="B579" s="79"/>
      <c r="C579" s="75" t="s">
        <v>2199</v>
      </c>
      <c r="D579" s="76" t="s">
        <v>212</v>
      </c>
      <c r="E579" s="84" t="s">
        <v>2200</v>
      </c>
      <c r="F579" s="68">
        <v>35216</v>
      </c>
      <c r="G579" s="68">
        <v>35216</v>
      </c>
      <c r="H579" s="68">
        <v>35216</v>
      </c>
      <c r="I579" s="68">
        <v>35216</v>
      </c>
    </row>
    <row r="580" ht="30.75" customHeight="1" spans="1:9">
      <c r="A580" s="43">
        <v>489</v>
      </c>
      <c r="B580" s="79"/>
      <c r="C580" s="75" t="s">
        <v>2201</v>
      </c>
      <c r="D580" s="76" t="s">
        <v>212</v>
      </c>
      <c r="E580" s="84" t="s">
        <v>2198</v>
      </c>
      <c r="F580" s="68">
        <v>1984000</v>
      </c>
      <c r="G580" s="68">
        <v>1984000</v>
      </c>
      <c r="H580" s="68">
        <v>1984000</v>
      </c>
      <c r="I580" s="68">
        <v>1984000</v>
      </c>
    </row>
    <row r="581" customHeight="1" spans="1:9">
      <c r="A581" s="43">
        <v>490</v>
      </c>
      <c r="B581" s="79"/>
      <c r="C581" s="75" t="s">
        <v>2202</v>
      </c>
      <c r="D581" s="76" t="s">
        <v>212</v>
      </c>
      <c r="E581" s="84"/>
      <c r="F581" s="68">
        <v>377040</v>
      </c>
      <c r="G581" s="68">
        <v>377040</v>
      </c>
      <c r="H581" s="68">
        <v>377040</v>
      </c>
      <c r="I581" s="68">
        <v>377040</v>
      </c>
    </row>
    <row r="582" customHeight="1" spans="1:9">
      <c r="A582" s="43">
        <v>491</v>
      </c>
      <c r="B582" s="79"/>
      <c r="C582" s="75" t="s">
        <v>2203</v>
      </c>
      <c r="D582" s="76" t="s">
        <v>212</v>
      </c>
      <c r="E582" s="84" t="s">
        <v>2204</v>
      </c>
      <c r="F582" s="68">
        <v>35230</v>
      </c>
      <c r="G582" s="68">
        <v>46990</v>
      </c>
      <c r="H582" s="68">
        <v>46990</v>
      </c>
      <c r="I582" s="68">
        <v>46990</v>
      </c>
    </row>
    <row r="583" customHeight="1" spans="1:9">
      <c r="A583" s="43">
        <v>492</v>
      </c>
      <c r="B583" s="79"/>
      <c r="C583" s="75" t="s">
        <v>2205</v>
      </c>
      <c r="D583" s="76" t="s">
        <v>212</v>
      </c>
      <c r="E583" s="84" t="s">
        <v>2206</v>
      </c>
      <c r="F583" s="68">
        <v>309600</v>
      </c>
      <c r="G583" s="68">
        <v>309600</v>
      </c>
      <c r="H583" s="68">
        <v>309600</v>
      </c>
      <c r="I583" s="68">
        <v>309600</v>
      </c>
    </row>
    <row r="584" customHeight="1" spans="1:9">
      <c r="A584" s="43">
        <v>493</v>
      </c>
      <c r="B584" s="79"/>
      <c r="C584" s="75" t="s">
        <v>2207</v>
      </c>
      <c r="D584" s="76" t="s">
        <v>212</v>
      </c>
      <c r="E584" s="84"/>
      <c r="F584" s="68">
        <v>10000</v>
      </c>
      <c r="G584" s="68">
        <v>10000</v>
      </c>
      <c r="H584" s="68">
        <v>10000</v>
      </c>
      <c r="I584" s="68">
        <v>10000</v>
      </c>
    </row>
    <row r="585" customHeight="1" spans="1:9">
      <c r="A585" s="43"/>
      <c r="B585" s="69" t="s">
        <v>1189</v>
      </c>
      <c r="C585" s="70" t="s">
        <v>150</v>
      </c>
      <c r="D585" s="81"/>
      <c r="E585" s="85"/>
      <c r="F585" s="73">
        <f>SUM(F586:F596)</f>
        <v>711500</v>
      </c>
      <c r="G585" s="73">
        <f>SUM(G586:G596)</f>
        <v>2320000</v>
      </c>
      <c r="H585" s="73">
        <f>SUM(H586:H596)</f>
        <v>1990000</v>
      </c>
      <c r="I585" s="73">
        <f>SUM(I586:I596)</f>
        <v>2090000</v>
      </c>
    </row>
    <row r="586" customHeight="1" spans="1:9">
      <c r="A586" s="43">
        <v>494</v>
      </c>
      <c r="B586" s="79"/>
      <c r="C586" s="75" t="s">
        <v>2208</v>
      </c>
      <c r="D586" s="76" t="s">
        <v>149</v>
      </c>
      <c r="E586" s="84" t="s">
        <v>2209</v>
      </c>
      <c r="F586" s="68"/>
      <c r="G586" s="68">
        <v>150000</v>
      </c>
      <c r="H586" s="78" t="s">
        <v>1507</v>
      </c>
      <c r="I586" s="68">
        <v>100000</v>
      </c>
    </row>
    <row r="587" customHeight="1" spans="1:9">
      <c r="A587" s="43">
        <v>495</v>
      </c>
      <c r="B587" s="79"/>
      <c r="C587" s="75" t="s">
        <v>2210</v>
      </c>
      <c r="D587" s="76" t="s">
        <v>149</v>
      </c>
      <c r="E587" s="84" t="s">
        <v>2211</v>
      </c>
      <c r="F587" s="68">
        <v>61500</v>
      </c>
      <c r="G587" s="68">
        <v>300000</v>
      </c>
      <c r="H587" s="68">
        <v>300000</v>
      </c>
      <c r="I587" s="68">
        <v>300000</v>
      </c>
    </row>
    <row r="588" customHeight="1" spans="1:9">
      <c r="A588" s="43">
        <v>496</v>
      </c>
      <c r="B588" s="79"/>
      <c r="C588" s="75" t="s">
        <v>2212</v>
      </c>
      <c r="D588" s="76" t="s">
        <v>149</v>
      </c>
      <c r="E588" s="84" t="s">
        <v>2209</v>
      </c>
      <c r="F588" s="68">
        <v>100000</v>
      </c>
      <c r="G588" s="68">
        <v>120000</v>
      </c>
      <c r="H588" s="68">
        <v>100000</v>
      </c>
      <c r="I588" s="68">
        <v>100000</v>
      </c>
    </row>
    <row r="589" customHeight="1" spans="1:9">
      <c r="A589" s="43">
        <v>497</v>
      </c>
      <c r="B589" s="79"/>
      <c r="C589" s="75" t="s">
        <v>2213</v>
      </c>
      <c r="D589" s="76" t="s">
        <v>149</v>
      </c>
      <c r="E589" s="84" t="s">
        <v>2209</v>
      </c>
      <c r="F589" s="68">
        <v>100000</v>
      </c>
      <c r="G589" s="68">
        <v>150000</v>
      </c>
      <c r="H589" s="68">
        <v>100000</v>
      </c>
      <c r="I589" s="68">
        <v>100000</v>
      </c>
    </row>
    <row r="590" ht="46.5" customHeight="1" spans="1:9">
      <c r="A590" s="43">
        <v>498</v>
      </c>
      <c r="B590" s="79"/>
      <c r="C590" s="75" t="s">
        <v>2214</v>
      </c>
      <c r="D590" s="76">
        <v>2011501</v>
      </c>
      <c r="E590" s="84" t="s">
        <v>2215</v>
      </c>
      <c r="F590" s="68"/>
      <c r="G590" s="68">
        <v>300000</v>
      </c>
      <c r="H590" s="68">
        <v>300000</v>
      </c>
      <c r="I590" s="68">
        <v>300000</v>
      </c>
    </row>
    <row r="591" ht="33" customHeight="1" spans="1:9">
      <c r="A591" s="43">
        <v>499</v>
      </c>
      <c r="B591" s="79"/>
      <c r="C591" s="75" t="s">
        <v>2216</v>
      </c>
      <c r="D591" s="76">
        <v>2011507</v>
      </c>
      <c r="E591" s="84" t="s">
        <v>2217</v>
      </c>
      <c r="F591" s="68"/>
      <c r="G591" s="68">
        <v>540000</v>
      </c>
      <c r="H591" s="68">
        <v>540000</v>
      </c>
      <c r="I591" s="68">
        <v>540000</v>
      </c>
    </row>
    <row r="592" customHeight="1" spans="1:9">
      <c r="A592" s="43">
        <v>500</v>
      </c>
      <c r="B592" s="79"/>
      <c r="C592" s="75" t="s">
        <v>2218</v>
      </c>
      <c r="D592" s="76" t="s">
        <v>149</v>
      </c>
      <c r="E592" s="84" t="s">
        <v>2219</v>
      </c>
      <c r="F592" s="68">
        <v>50000</v>
      </c>
      <c r="G592" s="68">
        <v>130000</v>
      </c>
      <c r="H592" s="68">
        <v>50000</v>
      </c>
      <c r="I592" s="68">
        <v>50000</v>
      </c>
    </row>
    <row r="593" customHeight="1" spans="1:9">
      <c r="A593" s="43">
        <v>501</v>
      </c>
      <c r="B593" s="83"/>
      <c r="C593" s="75" t="s">
        <v>2220</v>
      </c>
      <c r="D593" s="76" t="s">
        <v>149</v>
      </c>
      <c r="E593" s="77" t="s">
        <v>2221</v>
      </c>
      <c r="F593" s="68">
        <v>240000</v>
      </c>
      <c r="G593" s="68">
        <v>240000</v>
      </c>
      <c r="H593" s="68">
        <v>240000</v>
      </c>
      <c r="I593" s="68">
        <v>240000</v>
      </c>
    </row>
    <row r="594" customHeight="1" spans="1:9">
      <c r="A594" s="43">
        <v>502</v>
      </c>
      <c r="B594" s="79"/>
      <c r="C594" s="75" t="s">
        <v>2222</v>
      </c>
      <c r="D594" s="76" t="s">
        <v>149</v>
      </c>
      <c r="E594" s="84" t="s">
        <v>2209</v>
      </c>
      <c r="F594" s="68">
        <v>60000</v>
      </c>
      <c r="G594" s="68">
        <v>90000</v>
      </c>
      <c r="H594" s="68">
        <v>60000</v>
      </c>
      <c r="I594" s="68">
        <v>60000</v>
      </c>
    </row>
    <row r="595" customHeight="1" spans="1:9">
      <c r="A595" s="43">
        <v>503</v>
      </c>
      <c r="B595" s="79"/>
      <c r="C595" s="75" t="s">
        <v>2223</v>
      </c>
      <c r="D595" s="76" t="s">
        <v>149</v>
      </c>
      <c r="E595" s="84" t="s">
        <v>2224</v>
      </c>
      <c r="F595" s="68"/>
      <c r="G595" s="68">
        <v>200000</v>
      </c>
      <c r="H595" s="68">
        <v>200000</v>
      </c>
      <c r="I595" s="68">
        <v>200000</v>
      </c>
    </row>
    <row r="596" customHeight="1" spans="1:9">
      <c r="A596" s="43">
        <v>504</v>
      </c>
      <c r="B596" s="83"/>
      <c r="C596" s="75" t="s">
        <v>2225</v>
      </c>
      <c r="D596" s="76">
        <v>2101099</v>
      </c>
      <c r="E596" s="77" t="s">
        <v>2226</v>
      </c>
      <c r="F596" s="68">
        <v>100000</v>
      </c>
      <c r="G596" s="68">
        <v>100000</v>
      </c>
      <c r="H596" s="68">
        <v>100000</v>
      </c>
      <c r="I596" s="68">
        <v>100000</v>
      </c>
    </row>
    <row r="597" customHeight="1" spans="1:9">
      <c r="A597" s="43"/>
      <c r="B597" s="69" t="s">
        <v>2227</v>
      </c>
      <c r="C597" s="70" t="s">
        <v>211</v>
      </c>
      <c r="D597" s="81"/>
      <c r="E597" s="85"/>
      <c r="F597" s="73">
        <f>SUM(F598:F603)</f>
        <v>115676</v>
      </c>
      <c r="G597" s="73">
        <f>SUM(G598:G603)</f>
        <v>1829276</v>
      </c>
      <c r="H597" s="73">
        <f>SUM(H598:H603)</f>
        <v>219276</v>
      </c>
      <c r="I597" s="73">
        <f>SUM(I598:I603)</f>
        <v>219276</v>
      </c>
    </row>
    <row r="598" customHeight="1" spans="1:9">
      <c r="A598" s="43">
        <v>505</v>
      </c>
      <c r="B598" s="79"/>
      <c r="C598" s="75" t="s">
        <v>2228</v>
      </c>
      <c r="D598" s="76" t="s">
        <v>209</v>
      </c>
      <c r="E598" s="77" t="s">
        <v>2229</v>
      </c>
      <c r="F598" s="68"/>
      <c r="G598" s="68">
        <v>263600</v>
      </c>
      <c r="H598" s="68">
        <v>103600</v>
      </c>
      <c r="I598" s="68">
        <v>103600</v>
      </c>
    </row>
    <row r="599" customHeight="1" spans="1:9">
      <c r="A599" s="43">
        <v>506</v>
      </c>
      <c r="B599" s="79"/>
      <c r="C599" s="75" t="s">
        <v>2230</v>
      </c>
      <c r="D599" s="76" t="s">
        <v>209</v>
      </c>
      <c r="E599" s="77" t="s">
        <v>2231</v>
      </c>
      <c r="F599" s="68">
        <v>23856</v>
      </c>
      <c r="G599" s="68">
        <v>23856</v>
      </c>
      <c r="H599" s="68">
        <v>23856</v>
      </c>
      <c r="I599" s="68">
        <v>23856</v>
      </c>
    </row>
    <row r="600" customHeight="1" spans="1:9">
      <c r="A600" s="43">
        <v>507</v>
      </c>
      <c r="B600" s="79"/>
      <c r="C600" s="75" t="s">
        <v>2232</v>
      </c>
      <c r="D600" s="76" t="s">
        <v>209</v>
      </c>
      <c r="E600" s="77" t="s">
        <v>2233</v>
      </c>
      <c r="F600" s="68">
        <v>61320</v>
      </c>
      <c r="G600" s="68">
        <v>61320</v>
      </c>
      <c r="H600" s="68">
        <v>61320</v>
      </c>
      <c r="I600" s="68">
        <v>61320</v>
      </c>
    </row>
    <row r="601" customHeight="1" spans="1:9">
      <c r="A601" s="43">
        <v>508</v>
      </c>
      <c r="B601" s="79"/>
      <c r="C601" s="75" t="s">
        <v>1200</v>
      </c>
      <c r="D601" s="76" t="s">
        <v>209</v>
      </c>
      <c r="E601" s="77" t="s">
        <v>2234</v>
      </c>
      <c r="F601" s="68">
        <v>10500</v>
      </c>
      <c r="G601" s="68">
        <v>10500</v>
      </c>
      <c r="H601" s="68">
        <v>10500</v>
      </c>
      <c r="I601" s="68">
        <v>10500</v>
      </c>
    </row>
    <row r="602" customHeight="1" spans="1:9">
      <c r="A602" s="43">
        <v>509</v>
      </c>
      <c r="B602" s="79"/>
      <c r="C602" s="75" t="s">
        <v>2235</v>
      </c>
      <c r="D602" s="76" t="s">
        <v>209</v>
      </c>
      <c r="E602" s="77" t="s">
        <v>2236</v>
      </c>
      <c r="F602" s="68">
        <v>20000</v>
      </c>
      <c r="G602" s="68">
        <v>20000</v>
      </c>
      <c r="H602" s="68">
        <v>20000</v>
      </c>
      <c r="I602" s="68">
        <v>20000</v>
      </c>
    </row>
    <row r="603" customHeight="1" spans="1:9">
      <c r="A603" s="43">
        <v>510</v>
      </c>
      <c r="B603" s="79"/>
      <c r="C603" s="75" t="s">
        <v>2237</v>
      </c>
      <c r="D603" s="76" t="s">
        <v>209</v>
      </c>
      <c r="E603" s="77" t="s">
        <v>2238</v>
      </c>
      <c r="F603" s="68"/>
      <c r="G603" s="68">
        <v>1450000</v>
      </c>
      <c r="H603" s="78" t="s">
        <v>1507</v>
      </c>
      <c r="I603" s="78" t="s">
        <v>1507</v>
      </c>
    </row>
  </sheetData>
  <autoFilter xmlns:etc="http://www.wps.cn/officeDocument/2017/etCustomData" ref="C1:C603" etc:filterBottomFollowUsedRange="0">
    <extLst/>
  </autoFilter>
  <mergeCells count="1">
    <mergeCell ref="B1:I1"/>
  </mergeCells>
  <printOptions horizontalCentered="1"/>
  <pageMargins left="0.118110236220472" right="0.118110236220472" top="0.590551181102362" bottom="0.354330708661417" header="0" footer="0.15748031496063"/>
  <pageSetup paperSize="9" scale="75" orientation="landscape"/>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1"/>
  <sheetViews>
    <sheetView topLeftCell="A10" workbookViewId="0">
      <selection activeCell="B26" sqref="B26"/>
    </sheetView>
  </sheetViews>
  <sheetFormatPr defaultColWidth="9" defaultRowHeight="27" customHeight="1" outlineLevelCol="3"/>
  <cols>
    <col min="1" max="1" width="7.5" style="34" customWidth="1"/>
    <col min="2" max="2" width="39" style="35" customWidth="1"/>
    <col min="3" max="3" width="21.25" style="35" customWidth="1"/>
    <col min="4" max="4" width="16.125" style="36" customWidth="1"/>
    <col min="5" max="16384" width="9" style="37"/>
  </cols>
  <sheetData>
    <row r="1" customHeight="1" spans="1:4">
      <c r="A1" s="38" t="s">
        <v>2239</v>
      </c>
      <c r="B1" s="39"/>
      <c r="C1" s="39"/>
      <c r="D1" s="39"/>
    </row>
    <row r="2" ht="9" customHeight="1" spans="1:4">
      <c r="A2" s="39"/>
      <c r="B2" s="39"/>
      <c r="C2" s="39"/>
      <c r="D2" s="39"/>
    </row>
    <row r="3" ht="19.5" customHeight="1" spans="1:4">
      <c r="A3" s="40" t="s">
        <v>2240</v>
      </c>
      <c r="B3" s="40"/>
      <c r="C3" s="40"/>
      <c r="D3" s="40"/>
    </row>
    <row r="4" ht="45.75" customHeight="1" spans="1:4">
      <c r="A4" s="41" t="s">
        <v>1494</v>
      </c>
      <c r="B4" s="41" t="s">
        <v>1193</v>
      </c>
      <c r="C4" s="42" t="s">
        <v>1495</v>
      </c>
      <c r="D4" s="41" t="s">
        <v>2241</v>
      </c>
    </row>
    <row r="5" s="33" customFormat="1" ht="24" customHeight="1" spans="1:4">
      <c r="A5" s="43">
        <v>1</v>
      </c>
      <c r="B5" s="44" t="s">
        <v>2242</v>
      </c>
      <c r="C5" s="44" t="s">
        <v>410</v>
      </c>
      <c r="D5" s="45">
        <v>170</v>
      </c>
    </row>
    <row r="6" s="33" customFormat="1" ht="24" customHeight="1" spans="1:4">
      <c r="A6" s="43">
        <v>2</v>
      </c>
      <c r="B6" s="44" t="s">
        <v>2243</v>
      </c>
      <c r="C6" s="44" t="s">
        <v>416</v>
      </c>
      <c r="D6" s="45">
        <v>45</v>
      </c>
    </row>
    <row r="7" s="33" customFormat="1" ht="24" customHeight="1" spans="1:4">
      <c r="A7" s="43">
        <v>3</v>
      </c>
      <c r="B7" s="44" t="s">
        <v>2244</v>
      </c>
      <c r="C7" s="44" t="s">
        <v>420</v>
      </c>
      <c r="D7" s="45">
        <v>115</v>
      </c>
    </row>
    <row r="8" s="33" customFormat="1" ht="24" customHeight="1" spans="1:4">
      <c r="A8" s="43">
        <v>4</v>
      </c>
      <c r="B8" s="44" t="s">
        <v>2245</v>
      </c>
      <c r="C8" s="44" t="s">
        <v>430</v>
      </c>
      <c r="D8" s="45">
        <v>20</v>
      </c>
    </row>
    <row r="9" s="33" customFormat="1" ht="24" customHeight="1" spans="1:4">
      <c r="A9" s="43">
        <v>5</v>
      </c>
      <c r="B9" s="44" t="s">
        <v>2246</v>
      </c>
      <c r="C9" s="44" t="s">
        <v>444</v>
      </c>
      <c r="D9" s="45">
        <v>3500</v>
      </c>
    </row>
    <row r="10" s="33" customFormat="1" ht="24" customHeight="1" spans="1:4">
      <c r="A10" s="43">
        <v>6</v>
      </c>
      <c r="B10" s="44" t="s">
        <v>2247</v>
      </c>
      <c r="C10" s="44" t="s">
        <v>448</v>
      </c>
      <c r="D10" s="45">
        <v>500</v>
      </c>
    </row>
    <row r="11" s="33" customFormat="1" ht="24" customHeight="1" spans="1:4">
      <c r="A11" s="43">
        <v>7</v>
      </c>
      <c r="B11" s="44" t="s">
        <v>2248</v>
      </c>
      <c r="C11" s="44" t="s">
        <v>450</v>
      </c>
      <c r="D11" s="45">
        <v>17</v>
      </c>
    </row>
    <row r="12" s="33" customFormat="1" ht="24" customHeight="1" spans="1:4">
      <c r="A12" s="43">
        <v>8</v>
      </c>
      <c r="B12" s="44" t="s">
        <v>453</v>
      </c>
      <c r="C12" s="44" t="s">
        <v>454</v>
      </c>
      <c r="D12" s="45">
        <v>390</v>
      </c>
    </row>
    <row r="13" s="33" customFormat="1" ht="24" customHeight="1" spans="1:4">
      <c r="A13" s="43">
        <v>9</v>
      </c>
      <c r="B13" s="44" t="s">
        <v>2249</v>
      </c>
      <c r="C13" s="44" t="s">
        <v>461</v>
      </c>
      <c r="D13" s="45">
        <v>1220</v>
      </c>
    </row>
    <row r="14" s="33" customFormat="1" ht="24" customHeight="1" spans="1:4">
      <c r="A14" s="43">
        <v>10</v>
      </c>
      <c r="B14" s="44" t="s">
        <v>2250</v>
      </c>
      <c r="C14" s="44" t="s">
        <v>505</v>
      </c>
      <c r="D14" s="45">
        <v>2000</v>
      </c>
    </row>
    <row r="15" s="33" customFormat="1" ht="24" customHeight="1" spans="1:4">
      <c r="A15" s="43">
        <v>11</v>
      </c>
      <c r="B15" s="44" t="s">
        <v>2251</v>
      </c>
      <c r="C15" s="44" t="s">
        <v>519</v>
      </c>
      <c r="D15" s="45">
        <v>102</v>
      </c>
    </row>
    <row r="16" s="33" customFormat="1" ht="24" customHeight="1" spans="1:4">
      <c r="A16" s="43">
        <v>12</v>
      </c>
      <c r="B16" s="44" t="s">
        <v>2252</v>
      </c>
      <c r="C16" s="44" t="s">
        <v>527</v>
      </c>
      <c r="D16" s="45">
        <v>443</v>
      </c>
    </row>
    <row r="17" s="33" customFormat="1" ht="24" customHeight="1" spans="1:4">
      <c r="A17" s="43">
        <v>13</v>
      </c>
      <c r="B17" s="44" t="s">
        <v>2253</v>
      </c>
      <c r="C17" s="44" t="s">
        <v>536</v>
      </c>
      <c r="D17" s="45">
        <v>24</v>
      </c>
    </row>
    <row r="18" s="33" customFormat="1" ht="24" customHeight="1" spans="1:4">
      <c r="A18" s="43">
        <v>14</v>
      </c>
      <c r="B18" s="44" t="s">
        <v>2254</v>
      </c>
      <c r="C18" s="44" t="s">
        <v>564</v>
      </c>
      <c r="D18" s="45">
        <v>850</v>
      </c>
    </row>
    <row r="19" s="33" customFormat="1" ht="24" customHeight="1" spans="1:4">
      <c r="A19" s="43">
        <v>15</v>
      </c>
      <c r="B19" s="44" t="s">
        <v>2255</v>
      </c>
      <c r="C19" s="44" t="s">
        <v>568</v>
      </c>
      <c r="D19" s="45">
        <v>29</v>
      </c>
    </row>
    <row r="20" s="33" customFormat="1" ht="24" customHeight="1" spans="1:4">
      <c r="A20" s="43">
        <v>16</v>
      </c>
      <c r="B20" s="44" t="s">
        <v>2256</v>
      </c>
      <c r="C20" s="44" t="s">
        <v>227</v>
      </c>
      <c r="D20" s="45">
        <v>538</v>
      </c>
    </row>
    <row r="21" s="33" customFormat="1" ht="24" customHeight="1" spans="1:4">
      <c r="A21" s="43">
        <v>17</v>
      </c>
      <c r="B21" s="44" t="s">
        <v>2257</v>
      </c>
      <c r="C21" s="44" t="s">
        <v>255</v>
      </c>
      <c r="D21" s="45">
        <v>2095</v>
      </c>
    </row>
    <row r="22" s="33" customFormat="1" ht="24" customHeight="1" spans="1:4">
      <c r="A22" s="43">
        <v>18</v>
      </c>
      <c r="B22" s="44" t="s">
        <v>2258</v>
      </c>
      <c r="C22" s="44" t="s">
        <v>321</v>
      </c>
      <c r="D22" s="45">
        <v>84</v>
      </c>
    </row>
    <row r="23" s="33" customFormat="1" ht="24" customHeight="1" spans="1:4">
      <c r="A23" s="43">
        <v>19</v>
      </c>
      <c r="B23" s="44" t="s">
        <v>2259</v>
      </c>
      <c r="C23" s="44" t="s">
        <v>394</v>
      </c>
      <c r="D23" s="45">
        <v>860</v>
      </c>
    </row>
    <row r="24" s="33" customFormat="1" ht="24" customHeight="1" spans="1:4">
      <c r="A24" s="43">
        <v>20</v>
      </c>
      <c r="B24" s="44" t="s">
        <v>2260</v>
      </c>
      <c r="C24" s="44" t="s">
        <v>661</v>
      </c>
      <c r="D24" s="45">
        <v>290</v>
      </c>
    </row>
    <row r="25" s="33" customFormat="1" ht="24" customHeight="1" spans="1:4">
      <c r="A25" s="43">
        <v>21</v>
      </c>
      <c r="B25" s="44" t="s">
        <v>2261</v>
      </c>
      <c r="C25" s="44" t="s">
        <v>676</v>
      </c>
      <c r="D25" s="45">
        <v>342</v>
      </c>
    </row>
    <row r="26" s="33" customFormat="1" ht="24" customHeight="1" spans="1:4">
      <c r="A26" s="43">
        <v>22</v>
      </c>
      <c r="B26" s="44" t="s">
        <v>2262</v>
      </c>
      <c r="C26" s="44" t="s">
        <v>690</v>
      </c>
      <c r="D26" s="45">
        <v>23</v>
      </c>
    </row>
    <row r="27" s="33" customFormat="1" ht="24" customHeight="1" spans="1:4">
      <c r="A27" s="43">
        <v>23</v>
      </c>
      <c r="B27" s="44" t="s">
        <v>2263</v>
      </c>
      <c r="C27" s="44" t="s">
        <v>714</v>
      </c>
      <c r="D27" s="45">
        <v>50</v>
      </c>
    </row>
    <row r="28" ht="24" customHeight="1" spans="1:4">
      <c r="A28" s="46">
        <v>24</v>
      </c>
      <c r="B28" s="47" t="s">
        <v>2264</v>
      </c>
      <c r="C28" s="47"/>
      <c r="D28" s="48">
        <v>10316</v>
      </c>
    </row>
    <row r="29" ht="24" customHeight="1" spans="1:4">
      <c r="A29" s="46"/>
      <c r="B29" s="47" t="s">
        <v>4</v>
      </c>
      <c r="C29" s="47"/>
      <c r="D29" s="49">
        <f>SUM(D5:D28)</f>
        <v>24023</v>
      </c>
    </row>
    <row r="30" ht="24" customHeight="1"/>
    <row r="31" ht="24" customHeight="1"/>
  </sheetData>
  <mergeCells count="2">
    <mergeCell ref="A3:D3"/>
    <mergeCell ref="A1:D2"/>
  </mergeCells>
  <printOptions horizontalCentered="1"/>
  <pageMargins left="0.708661417322835" right="0.708661417322835" top="0.590551181102362" bottom="0.393700787401575" header="0" footer="0.196850393700787"/>
  <pageSetup paperSize="9" scale="105" orientation="portrait"/>
  <headerFooter>
    <oddFooter>&amp;C第 &amp;P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A5" sqref="A5"/>
    </sheetView>
  </sheetViews>
  <sheetFormatPr defaultColWidth="9" defaultRowHeight="14.4" outlineLevelCol="3"/>
  <cols>
    <col min="1" max="1" width="85" style="24" customWidth="1"/>
    <col min="2" max="2" width="12" style="24" customWidth="1"/>
    <col min="3" max="3" width="12.25" style="24" customWidth="1"/>
    <col min="4" max="4" width="11" style="24" customWidth="1"/>
    <col min="5" max="16384" width="9" style="24"/>
  </cols>
  <sheetData>
    <row r="1" ht="38.25" customHeight="1" spans="1:4">
      <c r="A1" s="25" t="s">
        <v>2265</v>
      </c>
      <c r="B1" s="25"/>
      <c r="C1" s="25"/>
      <c r="D1" s="25"/>
    </row>
    <row r="2" ht="30.75" customHeight="1" spans="1:4">
      <c r="A2" s="26" t="s">
        <v>2266</v>
      </c>
      <c r="B2" s="26"/>
      <c r="C2" s="26"/>
      <c r="D2" s="26"/>
    </row>
    <row r="3" ht="39.75" customHeight="1" spans="1:4">
      <c r="A3" s="27" t="s">
        <v>2267</v>
      </c>
      <c r="B3" s="28" t="s">
        <v>2268</v>
      </c>
      <c r="C3" s="28" t="s">
        <v>2269</v>
      </c>
      <c r="D3" s="28" t="s">
        <v>2241</v>
      </c>
    </row>
    <row r="4" ht="39.75" customHeight="1" spans="1:4">
      <c r="A4" s="29" t="s">
        <v>2270</v>
      </c>
      <c r="B4" s="29">
        <v>2130135</v>
      </c>
      <c r="C4" s="29">
        <v>399</v>
      </c>
      <c r="D4" s="29">
        <v>11</v>
      </c>
    </row>
    <row r="5" ht="39.75" customHeight="1" spans="1:4">
      <c r="A5" s="29" t="s">
        <v>2271</v>
      </c>
      <c r="B5" s="29">
        <v>2130122</v>
      </c>
      <c r="C5" s="29">
        <v>399</v>
      </c>
      <c r="D5" s="29">
        <v>100</v>
      </c>
    </row>
    <row r="6" ht="39.75" customHeight="1" spans="1:4">
      <c r="A6" s="29" t="s">
        <v>2272</v>
      </c>
      <c r="B6" s="29">
        <v>2070199</v>
      </c>
      <c r="C6" s="29">
        <v>302</v>
      </c>
      <c r="D6" s="29">
        <v>30</v>
      </c>
    </row>
    <row r="7" ht="39.75" customHeight="1" spans="1:4">
      <c r="A7" s="29" t="s">
        <v>2273</v>
      </c>
      <c r="B7" s="29">
        <v>2049901</v>
      </c>
      <c r="C7" s="29">
        <v>399</v>
      </c>
      <c r="D7" s="29">
        <v>1</v>
      </c>
    </row>
    <row r="8" ht="39.75" customHeight="1" spans="1:4">
      <c r="A8" s="29" t="s">
        <v>2274</v>
      </c>
      <c r="B8" s="29">
        <v>2170303</v>
      </c>
      <c r="C8" s="29">
        <v>304</v>
      </c>
      <c r="D8" s="29">
        <v>172</v>
      </c>
    </row>
    <row r="9" ht="39.75" customHeight="1" spans="1:4">
      <c r="A9" s="29" t="s">
        <v>2275</v>
      </c>
      <c r="B9" s="29">
        <v>2100599</v>
      </c>
      <c r="C9" s="29">
        <v>303</v>
      </c>
      <c r="D9" s="29">
        <v>68</v>
      </c>
    </row>
    <row r="10" ht="39.75" customHeight="1" spans="1:4">
      <c r="A10" s="29" t="s">
        <v>2276</v>
      </c>
      <c r="B10" s="29">
        <v>2130199</v>
      </c>
      <c r="C10" s="29">
        <v>399</v>
      </c>
      <c r="D10" s="29">
        <v>87</v>
      </c>
    </row>
    <row r="11" ht="39.75" customHeight="1" spans="1:4">
      <c r="A11" s="29" t="s">
        <v>4</v>
      </c>
      <c r="B11" s="30"/>
      <c r="C11" s="31"/>
      <c r="D11" s="32">
        <v>469</v>
      </c>
    </row>
  </sheetData>
  <mergeCells count="2">
    <mergeCell ref="A1:D1"/>
    <mergeCell ref="A2:D2"/>
  </mergeCells>
  <printOptions horizontalCentered="1"/>
  <pageMargins left="0.708661417322835" right="0.708661417322835" top="0.748031496062992" bottom="0.748031496062992" header="0.31496062992126" footer="0.31496062992126"/>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44"/>
  <sheetViews>
    <sheetView tabSelected="1" workbookViewId="0">
      <selection activeCell="A5" sqref="A5"/>
    </sheetView>
  </sheetViews>
  <sheetFormatPr defaultColWidth="9" defaultRowHeight="14.25" customHeight="1"/>
  <cols>
    <col min="1" max="1" width="4.625" style="1" customWidth="1"/>
    <col min="2" max="2" width="6.75" style="1" customWidth="1"/>
    <col min="3" max="3" width="8.25" style="1" customWidth="1"/>
    <col min="4" max="4" width="7" style="1" customWidth="1"/>
    <col min="5" max="5" width="27.75" style="1" customWidth="1"/>
    <col min="6" max="6" width="9" style="1" customWidth="1"/>
    <col min="7" max="7" width="15.625" style="1" customWidth="1"/>
    <col min="8" max="8" width="16" style="1" customWidth="1"/>
    <col min="9" max="14" width="12" style="1" hidden="1" customWidth="1"/>
    <col min="15" max="15" width="14.875" style="1" customWidth="1"/>
    <col min="16" max="16" width="8.875" style="1" customWidth="1"/>
    <col min="17" max="17" width="8.25" style="1" customWidth="1"/>
    <col min="18" max="18" width="16.5" style="1" customWidth="1"/>
    <col min="19" max="19" width="9" style="1" customWidth="1"/>
    <col min="20" max="20" width="15.5" style="1" customWidth="1"/>
    <col min="21" max="21" width="12" style="1" customWidth="1"/>
    <col min="22" max="256" width="9" style="1"/>
    <col min="257" max="259" width="7.5" style="1" customWidth="1"/>
    <col min="260" max="260" width="18.125" style="1" customWidth="1"/>
    <col min="261" max="261" width="27" style="1" customWidth="1"/>
    <col min="262" max="277" width="12" style="1" customWidth="1"/>
    <col min="278" max="512" width="9" style="1"/>
    <col min="513" max="515" width="7.5" style="1" customWidth="1"/>
    <col min="516" max="516" width="18.125" style="1" customWidth="1"/>
    <col min="517" max="517" width="27" style="1" customWidth="1"/>
    <col min="518" max="533" width="12" style="1" customWidth="1"/>
    <col min="534" max="768" width="9" style="1"/>
    <col min="769" max="771" width="7.5" style="1" customWidth="1"/>
    <col min="772" max="772" width="18.125" style="1" customWidth="1"/>
    <col min="773" max="773" width="27" style="1" customWidth="1"/>
    <col min="774" max="789" width="12" style="1" customWidth="1"/>
    <col min="790" max="1024" width="9" style="1"/>
    <col min="1025" max="1027" width="7.5" style="1" customWidth="1"/>
    <col min="1028" max="1028" width="18.125" style="1" customWidth="1"/>
    <col min="1029" max="1029" width="27" style="1" customWidth="1"/>
    <col min="1030" max="1045" width="12" style="1" customWidth="1"/>
    <col min="1046" max="1280" width="9" style="1"/>
    <col min="1281" max="1283" width="7.5" style="1" customWidth="1"/>
    <col min="1284" max="1284" width="18.125" style="1" customWidth="1"/>
    <col min="1285" max="1285" width="27" style="1" customWidth="1"/>
    <col min="1286" max="1301" width="12" style="1" customWidth="1"/>
    <col min="1302" max="1536" width="9" style="1"/>
    <col min="1537" max="1539" width="7.5" style="1" customWidth="1"/>
    <col min="1540" max="1540" width="18.125" style="1" customWidth="1"/>
    <col min="1541" max="1541" width="27" style="1" customWidth="1"/>
    <col min="1542" max="1557" width="12" style="1" customWidth="1"/>
    <col min="1558" max="1792" width="9" style="1"/>
    <col min="1793" max="1795" width="7.5" style="1" customWidth="1"/>
    <col min="1796" max="1796" width="18.125" style="1" customWidth="1"/>
    <col min="1797" max="1797" width="27" style="1" customWidth="1"/>
    <col min="1798" max="1813" width="12" style="1" customWidth="1"/>
    <col min="1814" max="2048" width="9" style="1"/>
    <col min="2049" max="2051" width="7.5" style="1" customWidth="1"/>
    <col min="2052" max="2052" width="18.125" style="1" customWidth="1"/>
    <col min="2053" max="2053" width="27" style="1" customWidth="1"/>
    <col min="2054" max="2069" width="12" style="1" customWidth="1"/>
    <col min="2070" max="2304" width="9" style="1"/>
    <col min="2305" max="2307" width="7.5" style="1" customWidth="1"/>
    <col min="2308" max="2308" width="18.125" style="1" customWidth="1"/>
    <col min="2309" max="2309" width="27" style="1" customWidth="1"/>
    <col min="2310" max="2325" width="12" style="1" customWidth="1"/>
    <col min="2326" max="2560" width="9" style="1"/>
    <col min="2561" max="2563" width="7.5" style="1" customWidth="1"/>
    <col min="2564" max="2564" width="18.125" style="1" customWidth="1"/>
    <col min="2565" max="2565" width="27" style="1" customWidth="1"/>
    <col min="2566" max="2581" width="12" style="1" customWidth="1"/>
    <col min="2582" max="2816" width="9" style="1"/>
    <col min="2817" max="2819" width="7.5" style="1" customWidth="1"/>
    <col min="2820" max="2820" width="18.125" style="1" customWidth="1"/>
    <col min="2821" max="2821" width="27" style="1" customWidth="1"/>
    <col min="2822" max="2837" width="12" style="1" customWidth="1"/>
    <col min="2838" max="3072" width="9" style="1"/>
    <col min="3073" max="3075" width="7.5" style="1" customWidth="1"/>
    <col min="3076" max="3076" width="18.125" style="1" customWidth="1"/>
    <col min="3077" max="3077" width="27" style="1" customWidth="1"/>
    <col min="3078" max="3093" width="12" style="1" customWidth="1"/>
    <col min="3094" max="3328" width="9" style="1"/>
    <col min="3329" max="3331" width="7.5" style="1" customWidth="1"/>
    <col min="3332" max="3332" width="18.125" style="1" customWidth="1"/>
    <col min="3333" max="3333" width="27" style="1" customWidth="1"/>
    <col min="3334" max="3349" width="12" style="1" customWidth="1"/>
    <col min="3350" max="3584" width="9" style="1"/>
    <col min="3585" max="3587" width="7.5" style="1" customWidth="1"/>
    <col min="3588" max="3588" width="18.125" style="1" customWidth="1"/>
    <col min="3589" max="3589" width="27" style="1" customWidth="1"/>
    <col min="3590" max="3605" width="12" style="1" customWidth="1"/>
    <col min="3606" max="3840" width="9" style="1"/>
    <col min="3841" max="3843" width="7.5" style="1" customWidth="1"/>
    <col min="3844" max="3844" width="18.125" style="1" customWidth="1"/>
    <col min="3845" max="3845" width="27" style="1" customWidth="1"/>
    <col min="3846" max="3861" width="12" style="1" customWidth="1"/>
    <col min="3862" max="4096" width="9" style="1"/>
    <col min="4097" max="4099" width="7.5" style="1" customWidth="1"/>
    <col min="4100" max="4100" width="18.125" style="1" customWidth="1"/>
    <col min="4101" max="4101" width="27" style="1" customWidth="1"/>
    <col min="4102" max="4117" width="12" style="1" customWidth="1"/>
    <col min="4118" max="4352" width="9" style="1"/>
    <col min="4353" max="4355" width="7.5" style="1" customWidth="1"/>
    <col min="4356" max="4356" width="18.125" style="1" customWidth="1"/>
    <col min="4357" max="4357" width="27" style="1" customWidth="1"/>
    <col min="4358" max="4373" width="12" style="1" customWidth="1"/>
    <col min="4374" max="4608" width="9" style="1"/>
    <col min="4609" max="4611" width="7.5" style="1" customWidth="1"/>
    <col min="4612" max="4612" width="18.125" style="1" customWidth="1"/>
    <col min="4613" max="4613" width="27" style="1" customWidth="1"/>
    <col min="4614" max="4629" width="12" style="1" customWidth="1"/>
    <col min="4630" max="4864" width="9" style="1"/>
    <col min="4865" max="4867" width="7.5" style="1" customWidth="1"/>
    <col min="4868" max="4868" width="18.125" style="1" customWidth="1"/>
    <col min="4869" max="4869" width="27" style="1" customWidth="1"/>
    <col min="4870" max="4885" width="12" style="1" customWidth="1"/>
    <col min="4886" max="5120" width="9" style="1"/>
    <col min="5121" max="5123" width="7.5" style="1" customWidth="1"/>
    <col min="5124" max="5124" width="18.125" style="1" customWidth="1"/>
    <col min="5125" max="5125" width="27" style="1" customWidth="1"/>
    <col min="5126" max="5141" width="12" style="1" customWidth="1"/>
    <col min="5142" max="5376" width="9" style="1"/>
    <col min="5377" max="5379" width="7.5" style="1" customWidth="1"/>
    <col min="5380" max="5380" width="18.125" style="1" customWidth="1"/>
    <col min="5381" max="5381" width="27" style="1" customWidth="1"/>
    <col min="5382" max="5397" width="12" style="1" customWidth="1"/>
    <col min="5398" max="5632" width="9" style="1"/>
    <col min="5633" max="5635" width="7.5" style="1" customWidth="1"/>
    <col min="5636" max="5636" width="18.125" style="1" customWidth="1"/>
    <col min="5637" max="5637" width="27" style="1" customWidth="1"/>
    <col min="5638" max="5653" width="12" style="1" customWidth="1"/>
    <col min="5654" max="5888" width="9" style="1"/>
    <col min="5889" max="5891" width="7.5" style="1" customWidth="1"/>
    <col min="5892" max="5892" width="18.125" style="1" customWidth="1"/>
    <col min="5893" max="5893" width="27" style="1" customWidth="1"/>
    <col min="5894" max="5909" width="12" style="1" customWidth="1"/>
    <col min="5910" max="6144" width="9" style="1"/>
    <col min="6145" max="6147" width="7.5" style="1" customWidth="1"/>
    <col min="6148" max="6148" width="18.125" style="1" customWidth="1"/>
    <col min="6149" max="6149" width="27" style="1" customWidth="1"/>
    <col min="6150" max="6165" width="12" style="1" customWidth="1"/>
    <col min="6166" max="6400" width="9" style="1"/>
    <col min="6401" max="6403" width="7.5" style="1" customWidth="1"/>
    <col min="6404" max="6404" width="18.125" style="1" customWidth="1"/>
    <col min="6405" max="6405" width="27" style="1" customWidth="1"/>
    <col min="6406" max="6421" width="12" style="1" customWidth="1"/>
    <col min="6422" max="6656" width="9" style="1"/>
    <col min="6657" max="6659" width="7.5" style="1" customWidth="1"/>
    <col min="6660" max="6660" width="18.125" style="1" customWidth="1"/>
    <col min="6661" max="6661" width="27" style="1" customWidth="1"/>
    <col min="6662" max="6677" width="12" style="1" customWidth="1"/>
    <col min="6678" max="6912" width="9" style="1"/>
    <col min="6913" max="6915" width="7.5" style="1" customWidth="1"/>
    <col min="6916" max="6916" width="18.125" style="1" customWidth="1"/>
    <col min="6917" max="6917" width="27" style="1" customWidth="1"/>
    <col min="6918" max="6933" width="12" style="1" customWidth="1"/>
    <col min="6934" max="7168" width="9" style="1"/>
    <col min="7169" max="7171" width="7.5" style="1" customWidth="1"/>
    <col min="7172" max="7172" width="18.125" style="1" customWidth="1"/>
    <col min="7173" max="7173" width="27" style="1" customWidth="1"/>
    <col min="7174" max="7189" width="12" style="1" customWidth="1"/>
    <col min="7190" max="7424" width="9" style="1"/>
    <col min="7425" max="7427" width="7.5" style="1" customWidth="1"/>
    <col min="7428" max="7428" width="18.125" style="1" customWidth="1"/>
    <col min="7429" max="7429" width="27" style="1" customWidth="1"/>
    <col min="7430" max="7445" width="12" style="1" customWidth="1"/>
    <col min="7446" max="7680" width="9" style="1"/>
    <col min="7681" max="7683" width="7.5" style="1" customWidth="1"/>
    <col min="7684" max="7684" width="18.125" style="1" customWidth="1"/>
    <col min="7685" max="7685" width="27" style="1" customWidth="1"/>
    <col min="7686" max="7701" width="12" style="1" customWidth="1"/>
    <col min="7702" max="7936" width="9" style="1"/>
    <col min="7937" max="7939" width="7.5" style="1" customWidth="1"/>
    <col min="7940" max="7940" width="18.125" style="1" customWidth="1"/>
    <col min="7941" max="7941" width="27" style="1" customWidth="1"/>
    <col min="7942" max="7957" width="12" style="1" customWidth="1"/>
    <col min="7958" max="8192" width="9" style="1"/>
    <col min="8193" max="8195" width="7.5" style="1" customWidth="1"/>
    <col min="8196" max="8196" width="18.125" style="1" customWidth="1"/>
    <col min="8197" max="8197" width="27" style="1" customWidth="1"/>
    <col min="8198" max="8213" width="12" style="1" customWidth="1"/>
    <col min="8214" max="8448" width="9" style="1"/>
    <col min="8449" max="8451" width="7.5" style="1" customWidth="1"/>
    <col min="8452" max="8452" width="18.125" style="1" customWidth="1"/>
    <col min="8453" max="8453" width="27" style="1" customWidth="1"/>
    <col min="8454" max="8469" width="12" style="1" customWidth="1"/>
    <col min="8470" max="8704" width="9" style="1"/>
    <col min="8705" max="8707" width="7.5" style="1" customWidth="1"/>
    <col min="8708" max="8708" width="18.125" style="1" customWidth="1"/>
    <col min="8709" max="8709" width="27" style="1" customWidth="1"/>
    <col min="8710" max="8725" width="12" style="1" customWidth="1"/>
    <col min="8726" max="8960" width="9" style="1"/>
    <col min="8961" max="8963" width="7.5" style="1" customWidth="1"/>
    <col min="8964" max="8964" width="18.125" style="1" customWidth="1"/>
    <col min="8965" max="8965" width="27" style="1" customWidth="1"/>
    <col min="8966" max="8981" width="12" style="1" customWidth="1"/>
    <col min="8982" max="9216" width="9" style="1"/>
    <col min="9217" max="9219" width="7.5" style="1" customWidth="1"/>
    <col min="9220" max="9220" width="18.125" style="1" customWidth="1"/>
    <col min="9221" max="9221" width="27" style="1" customWidth="1"/>
    <col min="9222" max="9237" width="12" style="1" customWidth="1"/>
    <col min="9238" max="9472" width="9" style="1"/>
    <col min="9473" max="9475" width="7.5" style="1" customWidth="1"/>
    <col min="9476" max="9476" width="18.125" style="1" customWidth="1"/>
    <col min="9477" max="9477" width="27" style="1" customWidth="1"/>
    <col min="9478" max="9493" width="12" style="1" customWidth="1"/>
    <col min="9494" max="9728" width="9" style="1"/>
    <col min="9729" max="9731" width="7.5" style="1" customWidth="1"/>
    <col min="9732" max="9732" width="18.125" style="1" customWidth="1"/>
    <col min="9733" max="9733" width="27" style="1" customWidth="1"/>
    <col min="9734" max="9749" width="12" style="1" customWidth="1"/>
    <col min="9750" max="9984" width="9" style="1"/>
    <col min="9985" max="9987" width="7.5" style="1" customWidth="1"/>
    <col min="9988" max="9988" width="18.125" style="1" customWidth="1"/>
    <col min="9989" max="9989" width="27" style="1" customWidth="1"/>
    <col min="9990" max="10005" width="12" style="1" customWidth="1"/>
    <col min="10006" max="10240" width="9" style="1"/>
    <col min="10241" max="10243" width="7.5" style="1" customWidth="1"/>
    <col min="10244" max="10244" width="18.125" style="1" customWidth="1"/>
    <col min="10245" max="10245" width="27" style="1" customWidth="1"/>
    <col min="10246" max="10261" width="12" style="1" customWidth="1"/>
    <col min="10262" max="10496" width="9" style="1"/>
    <col min="10497" max="10499" width="7.5" style="1" customWidth="1"/>
    <col min="10500" max="10500" width="18.125" style="1" customWidth="1"/>
    <col min="10501" max="10501" width="27" style="1" customWidth="1"/>
    <col min="10502" max="10517" width="12" style="1" customWidth="1"/>
    <col min="10518" max="10752" width="9" style="1"/>
    <col min="10753" max="10755" width="7.5" style="1" customWidth="1"/>
    <col min="10756" max="10756" width="18.125" style="1" customWidth="1"/>
    <col min="10757" max="10757" width="27" style="1" customWidth="1"/>
    <col min="10758" max="10773" width="12" style="1" customWidth="1"/>
    <col min="10774" max="11008" width="9" style="1"/>
    <col min="11009" max="11011" width="7.5" style="1" customWidth="1"/>
    <col min="11012" max="11012" width="18.125" style="1" customWidth="1"/>
    <col min="11013" max="11013" width="27" style="1" customWidth="1"/>
    <col min="11014" max="11029" width="12" style="1" customWidth="1"/>
    <col min="11030" max="11264" width="9" style="1"/>
    <col min="11265" max="11267" width="7.5" style="1" customWidth="1"/>
    <col min="11268" max="11268" width="18.125" style="1" customWidth="1"/>
    <col min="11269" max="11269" width="27" style="1" customWidth="1"/>
    <col min="11270" max="11285" width="12" style="1" customWidth="1"/>
    <col min="11286" max="11520" width="9" style="1"/>
    <col min="11521" max="11523" width="7.5" style="1" customWidth="1"/>
    <col min="11524" max="11524" width="18.125" style="1" customWidth="1"/>
    <col min="11525" max="11525" width="27" style="1" customWidth="1"/>
    <col min="11526" max="11541" width="12" style="1" customWidth="1"/>
    <col min="11542" max="11776" width="9" style="1"/>
    <col min="11777" max="11779" width="7.5" style="1" customWidth="1"/>
    <col min="11780" max="11780" width="18.125" style="1" customWidth="1"/>
    <col min="11781" max="11781" width="27" style="1" customWidth="1"/>
    <col min="11782" max="11797" width="12" style="1" customWidth="1"/>
    <col min="11798" max="12032" width="9" style="1"/>
    <col min="12033" max="12035" width="7.5" style="1" customWidth="1"/>
    <col min="12036" max="12036" width="18.125" style="1" customWidth="1"/>
    <col min="12037" max="12037" width="27" style="1" customWidth="1"/>
    <col min="12038" max="12053" width="12" style="1" customWidth="1"/>
    <col min="12054" max="12288" width="9" style="1"/>
    <col min="12289" max="12291" width="7.5" style="1" customWidth="1"/>
    <col min="12292" max="12292" width="18.125" style="1" customWidth="1"/>
    <col min="12293" max="12293" width="27" style="1" customWidth="1"/>
    <col min="12294" max="12309" width="12" style="1" customWidth="1"/>
    <col min="12310" max="12544" width="9" style="1"/>
    <col min="12545" max="12547" width="7.5" style="1" customWidth="1"/>
    <col min="12548" max="12548" width="18.125" style="1" customWidth="1"/>
    <col min="12549" max="12549" width="27" style="1" customWidth="1"/>
    <col min="12550" max="12565" width="12" style="1" customWidth="1"/>
    <col min="12566" max="12800" width="9" style="1"/>
    <col min="12801" max="12803" width="7.5" style="1" customWidth="1"/>
    <col min="12804" max="12804" width="18.125" style="1" customWidth="1"/>
    <col min="12805" max="12805" width="27" style="1" customWidth="1"/>
    <col min="12806" max="12821" width="12" style="1" customWidth="1"/>
    <col min="12822" max="13056" width="9" style="1"/>
    <col min="13057" max="13059" width="7.5" style="1" customWidth="1"/>
    <col min="13060" max="13060" width="18.125" style="1" customWidth="1"/>
    <col min="13061" max="13061" width="27" style="1" customWidth="1"/>
    <col min="13062" max="13077" width="12" style="1" customWidth="1"/>
    <col min="13078" max="13312" width="9" style="1"/>
    <col min="13313" max="13315" width="7.5" style="1" customWidth="1"/>
    <col min="13316" max="13316" width="18.125" style="1" customWidth="1"/>
    <col min="13317" max="13317" width="27" style="1" customWidth="1"/>
    <col min="13318" max="13333" width="12" style="1" customWidth="1"/>
    <col min="13334" max="13568" width="9" style="1"/>
    <col min="13569" max="13571" width="7.5" style="1" customWidth="1"/>
    <col min="13572" max="13572" width="18.125" style="1" customWidth="1"/>
    <col min="13573" max="13573" width="27" style="1" customWidth="1"/>
    <col min="13574" max="13589" width="12" style="1" customWidth="1"/>
    <col min="13590" max="13824" width="9" style="1"/>
    <col min="13825" max="13827" width="7.5" style="1" customWidth="1"/>
    <col min="13828" max="13828" width="18.125" style="1" customWidth="1"/>
    <col min="13829" max="13829" width="27" style="1" customWidth="1"/>
    <col min="13830" max="13845" width="12" style="1" customWidth="1"/>
    <col min="13846" max="14080" width="9" style="1"/>
    <col min="14081" max="14083" width="7.5" style="1" customWidth="1"/>
    <col min="14084" max="14084" width="18.125" style="1" customWidth="1"/>
    <col min="14085" max="14085" width="27" style="1" customWidth="1"/>
    <col min="14086" max="14101" width="12" style="1" customWidth="1"/>
    <col min="14102" max="14336" width="9" style="1"/>
    <col min="14337" max="14339" width="7.5" style="1" customWidth="1"/>
    <col min="14340" max="14340" width="18.125" style="1" customWidth="1"/>
    <col min="14341" max="14341" width="27" style="1" customWidth="1"/>
    <col min="14342" max="14357" width="12" style="1" customWidth="1"/>
    <col min="14358" max="14592" width="9" style="1"/>
    <col min="14593" max="14595" width="7.5" style="1" customWidth="1"/>
    <col min="14596" max="14596" width="18.125" style="1" customWidth="1"/>
    <col min="14597" max="14597" width="27" style="1" customWidth="1"/>
    <col min="14598" max="14613" width="12" style="1" customWidth="1"/>
    <col min="14614" max="14848" width="9" style="1"/>
    <col min="14849" max="14851" width="7.5" style="1" customWidth="1"/>
    <col min="14852" max="14852" width="18.125" style="1" customWidth="1"/>
    <col min="14853" max="14853" width="27" style="1" customWidth="1"/>
    <col min="14854" max="14869" width="12" style="1" customWidth="1"/>
    <col min="14870" max="15104" width="9" style="1"/>
    <col min="15105" max="15107" width="7.5" style="1" customWidth="1"/>
    <col min="15108" max="15108" width="18.125" style="1" customWidth="1"/>
    <col min="15109" max="15109" width="27" style="1" customWidth="1"/>
    <col min="15110" max="15125" width="12" style="1" customWidth="1"/>
    <col min="15126" max="15360" width="9" style="1"/>
    <col min="15361" max="15363" width="7.5" style="1" customWidth="1"/>
    <col min="15364" max="15364" width="18.125" style="1" customWidth="1"/>
    <col min="15365" max="15365" width="27" style="1" customWidth="1"/>
    <col min="15366" max="15381" width="12" style="1" customWidth="1"/>
    <col min="15382" max="15616" width="9" style="1"/>
    <col min="15617" max="15619" width="7.5" style="1" customWidth="1"/>
    <col min="15620" max="15620" width="18.125" style="1" customWidth="1"/>
    <col min="15621" max="15621" width="27" style="1" customWidth="1"/>
    <col min="15622" max="15637" width="12" style="1" customWidth="1"/>
    <col min="15638" max="15872" width="9" style="1"/>
    <col min="15873" max="15875" width="7.5" style="1" customWidth="1"/>
    <col min="15876" max="15876" width="18.125" style="1" customWidth="1"/>
    <col min="15877" max="15877" width="27" style="1" customWidth="1"/>
    <col min="15878" max="15893" width="12" style="1" customWidth="1"/>
    <col min="15894" max="16128" width="9" style="1"/>
    <col min="16129" max="16131" width="7.5" style="1" customWidth="1"/>
    <col min="16132" max="16132" width="18.125" style="1" customWidth="1"/>
    <col min="16133" max="16133" width="27" style="1" customWidth="1"/>
    <col min="16134" max="16149" width="12" style="1" customWidth="1"/>
    <col min="16150" max="16384" width="9" style="1"/>
  </cols>
  <sheetData>
    <row r="1" ht="36" customHeight="1" spans="1:21">
      <c r="A1" s="2" t="s">
        <v>2277</v>
      </c>
      <c r="B1" s="3"/>
      <c r="C1" s="3"/>
      <c r="D1" s="3"/>
      <c r="E1" s="3"/>
      <c r="F1" s="3"/>
      <c r="G1" s="3"/>
      <c r="H1" s="3"/>
      <c r="I1" s="3"/>
      <c r="J1" s="3"/>
      <c r="K1" s="3"/>
      <c r="L1" s="3"/>
      <c r="M1" s="3"/>
      <c r="N1" s="3"/>
      <c r="O1" s="3"/>
      <c r="P1" s="3"/>
      <c r="Q1" s="3"/>
      <c r="R1" s="3"/>
      <c r="S1" s="3"/>
      <c r="T1" s="3"/>
      <c r="U1" s="3"/>
    </row>
    <row r="2" ht="13.5" customHeight="1" spans="1:21">
      <c r="A2" s="4"/>
      <c r="B2" s="4"/>
      <c r="C2" s="4"/>
      <c r="D2" s="4"/>
      <c r="E2" s="4"/>
      <c r="F2" s="4"/>
      <c r="G2" s="4"/>
      <c r="H2" s="4"/>
      <c r="I2" s="4"/>
      <c r="J2" s="4"/>
      <c r="K2" s="4"/>
      <c r="L2" s="4"/>
      <c r="M2" s="4"/>
      <c r="N2" s="4"/>
      <c r="O2" s="4"/>
      <c r="P2" s="4"/>
      <c r="Q2" s="4"/>
      <c r="R2" s="4"/>
      <c r="S2" s="4"/>
      <c r="T2" s="4"/>
      <c r="U2" s="5" t="s">
        <v>730</v>
      </c>
    </row>
    <row r="3" ht="18" customHeight="1" spans="1:21">
      <c r="A3" s="6" t="s">
        <v>731</v>
      </c>
      <c r="B3" s="7"/>
      <c r="C3" s="7"/>
      <c r="D3" s="8" t="s">
        <v>732</v>
      </c>
      <c r="E3" s="6" t="s">
        <v>2278</v>
      </c>
      <c r="F3" s="6" t="s">
        <v>2279</v>
      </c>
      <c r="G3" s="6" t="s">
        <v>2280</v>
      </c>
      <c r="H3" s="6" t="s">
        <v>4</v>
      </c>
      <c r="I3" s="9"/>
      <c r="J3" s="9"/>
      <c r="K3" s="9"/>
      <c r="L3" s="9"/>
      <c r="M3" s="9"/>
      <c r="N3" s="9"/>
      <c r="O3" s="10" t="s">
        <v>11</v>
      </c>
      <c r="P3" s="10" t="s">
        <v>12</v>
      </c>
      <c r="Q3" s="10" t="s">
        <v>13</v>
      </c>
      <c r="R3" s="10" t="s">
        <v>2281</v>
      </c>
      <c r="S3" s="10" t="s">
        <v>15</v>
      </c>
      <c r="T3" s="10" t="s">
        <v>16</v>
      </c>
      <c r="U3" s="6" t="s">
        <v>2282</v>
      </c>
    </row>
    <row r="4" ht="55.5" customHeight="1" spans="1:21">
      <c r="A4" s="6" t="s">
        <v>18</v>
      </c>
      <c r="B4" s="6" t="s">
        <v>19</v>
      </c>
      <c r="C4" s="6" t="s">
        <v>20</v>
      </c>
      <c r="D4" s="11"/>
      <c r="E4" s="7"/>
      <c r="F4" s="7"/>
      <c r="G4" s="7"/>
      <c r="H4" s="6"/>
      <c r="I4" s="10" t="s">
        <v>5</v>
      </c>
      <c r="J4" s="10" t="s">
        <v>6</v>
      </c>
      <c r="K4" s="10" t="s">
        <v>2283</v>
      </c>
      <c r="L4" s="10" t="s">
        <v>8</v>
      </c>
      <c r="M4" s="10" t="s">
        <v>9</v>
      </c>
      <c r="N4" s="10" t="s">
        <v>10</v>
      </c>
      <c r="O4" s="10"/>
      <c r="P4" s="10"/>
      <c r="Q4" s="10"/>
      <c r="R4" s="10"/>
      <c r="S4" s="10"/>
      <c r="T4" s="10"/>
      <c r="U4" s="7"/>
    </row>
    <row r="5" ht="18" customHeight="1" spans="1:21">
      <c r="A5" s="6" t="s">
        <v>22</v>
      </c>
      <c r="B5" s="6" t="s">
        <v>22</v>
      </c>
      <c r="C5" s="6" t="s">
        <v>22</v>
      </c>
      <c r="D5" s="6" t="s">
        <v>22</v>
      </c>
      <c r="E5" s="6" t="s">
        <v>22</v>
      </c>
      <c r="F5" s="6" t="s">
        <v>23</v>
      </c>
      <c r="G5" s="6" t="s">
        <v>24</v>
      </c>
      <c r="H5" s="6" t="s">
        <v>25</v>
      </c>
      <c r="I5" s="6" t="s">
        <v>26</v>
      </c>
      <c r="J5" s="6" t="s">
        <v>27</v>
      </c>
      <c r="K5" s="6" t="s">
        <v>28</v>
      </c>
      <c r="L5" s="6" t="s">
        <v>29</v>
      </c>
      <c r="M5" s="6" t="s">
        <v>30</v>
      </c>
      <c r="N5" s="6" t="s">
        <v>31</v>
      </c>
      <c r="O5" s="6" t="s">
        <v>32</v>
      </c>
      <c r="P5" s="6" t="s">
        <v>33</v>
      </c>
      <c r="Q5" s="6" t="s">
        <v>34</v>
      </c>
      <c r="R5" s="6" t="s">
        <v>35</v>
      </c>
      <c r="S5" s="6" t="s">
        <v>36</v>
      </c>
      <c r="T5" s="6" t="s">
        <v>755</v>
      </c>
      <c r="U5" s="6" t="s">
        <v>756</v>
      </c>
    </row>
    <row r="6" ht="15.75" customHeight="1" spans="1:21">
      <c r="A6" s="12"/>
      <c r="B6" s="12"/>
      <c r="C6" s="12"/>
      <c r="D6" s="13"/>
      <c r="E6" s="14" t="s">
        <v>4</v>
      </c>
      <c r="F6" s="15"/>
      <c r="G6" s="16">
        <f>SUM(G7,G12,G17,G30,G36,G41)</f>
        <v>52427244.77</v>
      </c>
      <c r="H6" s="16">
        <f>SUM(H7,H12,H17,H30,H36,H41)</f>
        <v>52427244.77</v>
      </c>
      <c r="I6" s="16">
        <f t="shared" ref="I6:U6" si="0">SUM(I7,I12,I17,I30,I36)</f>
        <v>0</v>
      </c>
      <c r="J6" s="16">
        <f t="shared" si="0"/>
        <v>0</v>
      </c>
      <c r="K6" s="16">
        <f t="shared" si="0"/>
        <v>0</v>
      </c>
      <c r="L6" s="16">
        <f t="shared" si="0"/>
        <v>0</v>
      </c>
      <c r="M6" s="16">
        <f t="shared" si="0"/>
        <v>0</v>
      </c>
      <c r="N6" s="16">
        <f t="shared" si="0"/>
        <v>0</v>
      </c>
      <c r="O6" s="17">
        <f t="shared" si="0"/>
        <v>9800000</v>
      </c>
      <c r="P6" s="17">
        <f t="shared" si="0"/>
        <v>0</v>
      </c>
      <c r="Q6" s="17">
        <f t="shared" si="0"/>
        <v>0</v>
      </c>
      <c r="R6" s="17">
        <f t="shared" si="0"/>
        <v>12670044.77</v>
      </c>
      <c r="S6" s="17">
        <f t="shared" si="0"/>
        <v>0</v>
      </c>
      <c r="T6" s="17">
        <f t="shared" si="0"/>
        <v>9057200</v>
      </c>
      <c r="U6" s="17">
        <f t="shared" si="0"/>
        <v>0</v>
      </c>
    </row>
    <row r="7" ht="15.75" customHeight="1" spans="1:21">
      <c r="A7" s="12"/>
      <c r="B7" s="12"/>
      <c r="C7" s="12"/>
      <c r="D7" s="18" t="s">
        <v>196</v>
      </c>
      <c r="E7" s="14" t="s">
        <v>858</v>
      </c>
      <c r="F7" s="15"/>
      <c r="G7" s="16">
        <f t="shared" ref="G7:G41" si="1">SUM(H7)</f>
        <v>270044.77</v>
      </c>
      <c r="H7" s="16">
        <f t="shared" ref="H7:H32" si="2">SUM(I7:U7)</f>
        <v>270044.77</v>
      </c>
      <c r="I7" s="17">
        <v>0</v>
      </c>
      <c r="J7" s="17">
        <v>0</v>
      </c>
      <c r="K7" s="17">
        <v>0</v>
      </c>
      <c r="L7" s="17">
        <v>0</v>
      </c>
      <c r="M7" s="17">
        <v>0</v>
      </c>
      <c r="N7" s="17">
        <v>0</v>
      </c>
      <c r="O7" s="17">
        <v>0</v>
      </c>
      <c r="P7" s="17">
        <v>0</v>
      </c>
      <c r="Q7" s="17">
        <v>0</v>
      </c>
      <c r="R7" s="17">
        <v>270044.77</v>
      </c>
      <c r="S7" s="17">
        <v>0</v>
      </c>
      <c r="T7" s="17">
        <v>0</v>
      </c>
      <c r="U7" s="17">
        <v>0</v>
      </c>
    </row>
    <row r="8" ht="15.75" customHeight="1" spans="1:21">
      <c r="A8" s="12"/>
      <c r="B8" s="12"/>
      <c r="C8" s="12"/>
      <c r="D8" s="18" t="s">
        <v>859</v>
      </c>
      <c r="E8" s="14" t="s">
        <v>465</v>
      </c>
      <c r="F8" s="15"/>
      <c r="G8" s="16">
        <f t="shared" si="1"/>
        <v>270044.77</v>
      </c>
      <c r="H8" s="16">
        <f t="shared" si="2"/>
        <v>270044.77</v>
      </c>
      <c r="I8" s="17">
        <v>0</v>
      </c>
      <c r="J8" s="17">
        <v>0</v>
      </c>
      <c r="K8" s="17">
        <v>0</v>
      </c>
      <c r="L8" s="17">
        <v>0</v>
      </c>
      <c r="M8" s="17">
        <v>0</v>
      </c>
      <c r="N8" s="17">
        <v>0</v>
      </c>
      <c r="O8" s="17">
        <v>0</v>
      </c>
      <c r="P8" s="17">
        <v>0</v>
      </c>
      <c r="Q8" s="17">
        <v>0</v>
      </c>
      <c r="R8" s="17">
        <v>270044.77</v>
      </c>
      <c r="S8" s="17">
        <v>0</v>
      </c>
      <c r="T8" s="17">
        <v>0</v>
      </c>
      <c r="U8" s="17">
        <v>0</v>
      </c>
    </row>
    <row r="9" ht="15.75" customHeight="1" spans="1:21">
      <c r="A9" s="14" t="s">
        <v>585</v>
      </c>
      <c r="B9" s="12"/>
      <c r="C9" s="12"/>
      <c r="D9" s="13"/>
      <c r="E9" s="12"/>
      <c r="F9" s="15"/>
      <c r="G9" s="16">
        <f t="shared" si="1"/>
        <v>270044.77</v>
      </c>
      <c r="H9" s="16">
        <f t="shared" si="2"/>
        <v>270044.77</v>
      </c>
      <c r="I9" s="17">
        <v>0</v>
      </c>
      <c r="J9" s="17">
        <v>0</v>
      </c>
      <c r="K9" s="17">
        <v>0</v>
      </c>
      <c r="L9" s="17">
        <v>0</v>
      </c>
      <c r="M9" s="17">
        <v>0</v>
      </c>
      <c r="N9" s="17">
        <v>0</v>
      </c>
      <c r="O9" s="17">
        <v>0</v>
      </c>
      <c r="P9" s="17">
        <v>0</v>
      </c>
      <c r="Q9" s="17">
        <v>0</v>
      </c>
      <c r="R9" s="17">
        <v>270044.77</v>
      </c>
      <c r="S9" s="17">
        <v>0</v>
      </c>
      <c r="T9" s="17">
        <v>0</v>
      </c>
      <c r="U9" s="17">
        <v>0</v>
      </c>
    </row>
    <row r="10" ht="15.75" customHeight="1" spans="1:21">
      <c r="A10" s="12"/>
      <c r="B10" s="14" t="s">
        <v>605</v>
      </c>
      <c r="C10" s="12"/>
      <c r="D10" s="13"/>
      <c r="E10" s="14" t="s">
        <v>606</v>
      </c>
      <c r="F10" s="15"/>
      <c r="G10" s="16">
        <f t="shared" si="1"/>
        <v>270044.77</v>
      </c>
      <c r="H10" s="16">
        <f t="shared" si="2"/>
        <v>270044.77</v>
      </c>
      <c r="I10" s="17">
        <v>0</v>
      </c>
      <c r="J10" s="17">
        <v>0</v>
      </c>
      <c r="K10" s="17">
        <v>0</v>
      </c>
      <c r="L10" s="17">
        <v>0</v>
      </c>
      <c r="M10" s="17">
        <v>0</v>
      </c>
      <c r="N10" s="17">
        <v>0</v>
      </c>
      <c r="O10" s="17">
        <v>0</v>
      </c>
      <c r="P10" s="17">
        <v>0</v>
      </c>
      <c r="Q10" s="17">
        <v>0</v>
      </c>
      <c r="R10" s="17">
        <v>270044.77</v>
      </c>
      <c r="S10" s="17">
        <v>0</v>
      </c>
      <c r="T10" s="17">
        <v>0</v>
      </c>
      <c r="U10" s="17">
        <v>0</v>
      </c>
    </row>
    <row r="11" ht="15.75" customHeight="1" spans="1:21">
      <c r="A11" s="12"/>
      <c r="B11" s="12"/>
      <c r="C11" s="14" t="s">
        <v>2284</v>
      </c>
      <c r="D11" s="13"/>
      <c r="E11" s="14" t="s">
        <v>2285</v>
      </c>
      <c r="F11" s="15"/>
      <c r="G11" s="16">
        <f t="shared" si="1"/>
        <v>270044.77</v>
      </c>
      <c r="H11" s="16">
        <f t="shared" si="2"/>
        <v>270044.77</v>
      </c>
      <c r="I11" s="17">
        <v>0</v>
      </c>
      <c r="J11" s="17">
        <v>0</v>
      </c>
      <c r="K11" s="17">
        <v>0</v>
      </c>
      <c r="L11" s="17">
        <v>0</v>
      </c>
      <c r="M11" s="17">
        <v>0</v>
      </c>
      <c r="N11" s="17">
        <v>0</v>
      </c>
      <c r="O11" s="17">
        <v>0</v>
      </c>
      <c r="P11" s="17">
        <v>0</v>
      </c>
      <c r="Q11" s="17">
        <v>0</v>
      </c>
      <c r="R11" s="17">
        <v>270044.77</v>
      </c>
      <c r="S11" s="17">
        <v>0</v>
      </c>
      <c r="T11" s="17">
        <v>0</v>
      </c>
      <c r="U11" s="17">
        <v>0</v>
      </c>
    </row>
    <row r="12" ht="15.75" customHeight="1" spans="1:21">
      <c r="A12" s="12"/>
      <c r="B12" s="12"/>
      <c r="C12" s="12"/>
      <c r="D12" s="13">
        <v>701</v>
      </c>
      <c r="E12" s="12" t="s">
        <v>965</v>
      </c>
      <c r="F12" s="15"/>
      <c r="G12" s="16">
        <f t="shared" si="1"/>
        <v>3600000</v>
      </c>
      <c r="H12" s="16">
        <f t="shared" si="2"/>
        <v>3600000</v>
      </c>
      <c r="I12" s="15"/>
      <c r="J12" s="15"/>
      <c r="K12" s="15"/>
      <c r="L12" s="15"/>
      <c r="M12" s="15"/>
      <c r="N12" s="15"/>
      <c r="O12" s="17">
        <v>0</v>
      </c>
      <c r="P12" s="17">
        <v>0</v>
      </c>
      <c r="Q12" s="17">
        <v>0</v>
      </c>
      <c r="R12" s="17">
        <v>0</v>
      </c>
      <c r="S12" s="17">
        <v>0</v>
      </c>
      <c r="T12" s="17">
        <v>3600000</v>
      </c>
      <c r="U12" s="17">
        <v>0</v>
      </c>
    </row>
    <row r="13" ht="15.75" customHeight="1" spans="1:21">
      <c r="A13" s="12"/>
      <c r="B13" s="12"/>
      <c r="C13" s="12"/>
      <c r="D13" s="13">
        <v>701001</v>
      </c>
      <c r="E13" s="12" t="s">
        <v>965</v>
      </c>
      <c r="F13" s="15"/>
      <c r="G13" s="16">
        <f t="shared" si="1"/>
        <v>3600000</v>
      </c>
      <c r="H13" s="16">
        <f t="shared" si="2"/>
        <v>3600000</v>
      </c>
      <c r="I13" s="15"/>
      <c r="J13" s="15"/>
      <c r="K13" s="15"/>
      <c r="L13" s="15"/>
      <c r="M13" s="15"/>
      <c r="N13" s="15"/>
      <c r="O13" s="17">
        <v>0</v>
      </c>
      <c r="P13" s="17">
        <v>0</v>
      </c>
      <c r="Q13" s="17">
        <v>0</v>
      </c>
      <c r="R13" s="17">
        <v>0</v>
      </c>
      <c r="S13" s="17">
        <v>0</v>
      </c>
      <c r="T13" s="17">
        <v>3600000</v>
      </c>
      <c r="U13" s="17">
        <v>0</v>
      </c>
    </row>
    <row r="14" ht="15.75" customHeight="1" spans="1:21">
      <c r="A14" s="12">
        <v>212</v>
      </c>
      <c r="B14" s="12"/>
      <c r="C14" s="12"/>
      <c r="D14" s="13"/>
      <c r="E14" s="12"/>
      <c r="F14" s="15"/>
      <c r="G14" s="16">
        <f t="shared" si="1"/>
        <v>3600000</v>
      </c>
      <c r="H14" s="16">
        <f t="shared" si="2"/>
        <v>3600000</v>
      </c>
      <c r="I14" s="15"/>
      <c r="J14" s="15"/>
      <c r="K14" s="15"/>
      <c r="L14" s="15"/>
      <c r="M14" s="15"/>
      <c r="N14" s="15"/>
      <c r="O14" s="17">
        <v>0</v>
      </c>
      <c r="P14" s="17">
        <v>0</v>
      </c>
      <c r="Q14" s="17">
        <v>0</v>
      </c>
      <c r="R14" s="17">
        <v>0</v>
      </c>
      <c r="S14" s="17">
        <v>0</v>
      </c>
      <c r="T14" s="17">
        <v>3600000</v>
      </c>
      <c r="U14" s="17">
        <v>0</v>
      </c>
    </row>
    <row r="15" ht="15.75" customHeight="1" spans="1:21">
      <c r="A15" s="12"/>
      <c r="B15" s="12">
        <v>21208</v>
      </c>
      <c r="C15" s="18"/>
      <c r="D15" s="13"/>
      <c r="E15" s="12"/>
      <c r="F15" s="15"/>
      <c r="G15" s="16">
        <f t="shared" si="1"/>
        <v>3600000</v>
      </c>
      <c r="H15" s="16">
        <f t="shared" si="2"/>
        <v>3600000</v>
      </c>
      <c r="I15" s="15"/>
      <c r="J15" s="15"/>
      <c r="K15" s="15"/>
      <c r="L15" s="15"/>
      <c r="M15" s="15"/>
      <c r="N15" s="15"/>
      <c r="O15" s="17">
        <v>0</v>
      </c>
      <c r="P15" s="17">
        <v>0</v>
      </c>
      <c r="Q15" s="17">
        <v>0</v>
      </c>
      <c r="R15" s="17">
        <v>0</v>
      </c>
      <c r="S15" s="17">
        <v>0</v>
      </c>
      <c r="T15" s="17">
        <v>3600000</v>
      </c>
      <c r="U15" s="17">
        <v>0</v>
      </c>
    </row>
    <row r="16" ht="15.75" customHeight="1" spans="1:21">
      <c r="A16" s="12"/>
      <c r="B16" s="12"/>
      <c r="C16" s="12">
        <v>2120899</v>
      </c>
      <c r="D16" s="13"/>
      <c r="E16" s="12" t="s">
        <v>2286</v>
      </c>
      <c r="F16" s="15"/>
      <c r="G16" s="16">
        <f t="shared" si="1"/>
        <v>3600000</v>
      </c>
      <c r="H16" s="16">
        <f t="shared" si="2"/>
        <v>3600000</v>
      </c>
      <c r="I16" s="15"/>
      <c r="J16" s="15"/>
      <c r="K16" s="15"/>
      <c r="L16" s="15"/>
      <c r="M16" s="15"/>
      <c r="N16" s="15"/>
      <c r="O16" s="17">
        <v>0</v>
      </c>
      <c r="P16" s="17">
        <v>0</v>
      </c>
      <c r="Q16" s="17">
        <v>0</v>
      </c>
      <c r="R16" s="17">
        <v>0</v>
      </c>
      <c r="S16" s="17">
        <v>0</v>
      </c>
      <c r="T16" s="17">
        <v>3600000</v>
      </c>
      <c r="U16" s="17">
        <v>0</v>
      </c>
    </row>
    <row r="17" ht="15.75" customHeight="1" spans="1:25">
      <c r="A17" s="12"/>
      <c r="B17" s="12"/>
      <c r="C17" s="12"/>
      <c r="D17" s="13" t="s">
        <v>2287</v>
      </c>
      <c r="E17" s="12" t="s">
        <v>802</v>
      </c>
      <c r="F17" s="15"/>
      <c r="G17" s="16">
        <f t="shared" si="1"/>
        <v>12400000</v>
      </c>
      <c r="H17" s="16">
        <f t="shared" si="2"/>
        <v>12400000</v>
      </c>
      <c r="I17" s="15"/>
      <c r="J17" s="15"/>
      <c r="K17" s="15"/>
      <c r="L17" s="15"/>
      <c r="M17" s="15"/>
      <c r="N17" s="15"/>
      <c r="O17" s="17">
        <v>0</v>
      </c>
      <c r="P17" s="17">
        <v>0</v>
      </c>
      <c r="Q17" s="17">
        <v>0</v>
      </c>
      <c r="R17" s="17">
        <v>12400000</v>
      </c>
      <c r="S17" s="17">
        <v>0</v>
      </c>
      <c r="T17" s="17">
        <v>0</v>
      </c>
      <c r="U17" s="17">
        <v>0</v>
      </c>
    </row>
    <row r="18" ht="15.75" customHeight="1" spans="1:25">
      <c r="A18" s="12"/>
      <c r="B18" s="12"/>
      <c r="C18" s="12"/>
      <c r="D18" s="13" t="s">
        <v>2288</v>
      </c>
      <c r="E18" s="12" t="s">
        <v>2289</v>
      </c>
      <c r="F18" s="15"/>
      <c r="G18" s="16">
        <f t="shared" si="1"/>
        <v>12400000</v>
      </c>
      <c r="H18" s="16">
        <f t="shared" si="2"/>
        <v>12400000</v>
      </c>
      <c r="I18" s="15"/>
      <c r="J18" s="15"/>
      <c r="K18" s="15"/>
      <c r="L18" s="15"/>
      <c r="M18" s="15"/>
      <c r="N18" s="15"/>
      <c r="O18" s="17">
        <v>0</v>
      </c>
      <c r="P18" s="17">
        <v>0</v>
      </c>
      <c r="Q18" s="17">
        <v>0</v>
      </c>
      <c r="R18" s="17">
        <f>SUM(R19,R24,R27)</f>
        <v>12400000</v>
      </c>
      <c r="S18" s="17">
        <v>0</v>
      </c>
      <c r="T18" s="17">
        <v>0</v>
      </c>
      <c r="U18" s="17">
        <v>0</v>
      </c>
    </row>
    <row r="19" ht="15.75" customHeight="1" spans="1:25">
      <c r="A19" s="12">
        <v>212</v>
      </c>
      <c r="B19" s="12"/>
      <c r="C19" s="12"/>
      <c r="D19" s="13"/>
      <c r="E19" s="12"/>
      <c r="F19" s="15"/>
      <c r="G19" s="16">
        <f t="shared" si="1"/>
        <v>6400000</v>
      </c>
      <c r="H19" s="16">
        <f t="shared" si="2"/>
        <v>6400000</v>
      </c>
      <c r="I19" s="15"/>
      <c r="J19" s="15"/>
      <c r="K19" s="15"/>
      <c r="L19" s="15"/>
      <c r="M19" s="15"/>
      <c r="N19" s="15"/>
      <c r="O19" s="17">
        <v>0</v>
      </c>
      <c r="P19" s="17">
        <v>0</v>
      </c>
      <c r="Q19" s="17">
        <v>0</v>
      </c>
      <c r="R19" s="17">
        <v>6400000</v>
      </c>
      <c r="S19" s="17">
        <v>0</v>
      </c>
      <c r="T19" s="17">
        <v>0</v>
      </c>
      <c r="U19" s="17">
        <v>0</v>
      </c>
    </row>
    <row r="20" ht="15.75" customHeight="1" spans="1:25">
      <c r="A20" s="12"/>
      <c r="B20" s="12">
        <v>21208</v>
      </c>
      <c r="C20" s="12"/>
      <c r="D20" s="13"/>
      <c r="E20" s="12"/>
      <c r="F20" s="15"/>
      <c r="G20" s="16">
        <f t="shared" si="1"/>
        <v>6400000</v>
      </c>
      <c r="H20" s="16">
        <f t="shared" si="2"/>
        <v>6400000</v>
      </c>
      <c r="I20" s="15"/>
      <c r="J20" s="15"/>
      <c r="K20" s="15"/>
      <c r="L20" s="15"/>
      <c r="M20" s="15"/>
      <c r="N20" s="15"/>
      <c r="O20" s="17">
        <v>0</v>
      </c>
      <c r="P20" s="17">
        <v>0</v>
      </c>
      <c r="Q20" s="17">
        <v>0</v>
      </c>
      <c r="R20" s="17">
        <f>SUM(R21:R23)</f>
        <v>6400000</v>
      </c>
      <c r="S20" s="17">
        <v>0</v>
      </c>
      <c r="T20" s="17">
        <v>0</v>
      </c>
      <c r="U20" s="17">
        <v>0</v>
      </c>
    </row>
    <row r="21" ht="15.75" customHeight="1" spans="1:25">
      <c r="A21" s="12"/>
      <c r="B21" s="12"/>
      <c r="C21" s="12">
        <v>2120804</v>
      </c>
      <c r="D21" s="13"/>
      <c r="E21" s="12" t="s">
        <v>2290</v>
      </c>
      <c r="F21" s="15"/>
      <c r="G21" s="16">
        <f t="shared" si="1"/>
        <v>3000000</v>
      </c>
      <c r="H21" s="16">
        <f t="shared" si="2"/>
        <v>3000000</v>
      </c>
      <c r="I21" s="15"/>
      <c r="J21" s="15"/>
      <c r="K21" s="15"/>
      <c r="L21" s="15"/>
      <c r="M21" s="15"/>
      <c r="N21" s="15"/>
      <c r="O21" s="17">
        <v>0</v>
      </c>
      <c r="P21" s="17">
        <v>0</v>
      </c>
      <c r="Q21" s="17">
        <v>0</v>
      </c>
      <c r="R21" s="17">
        <v>3000000</v>
      </c>
      <c r="S21" s="17">
        <v>0</v>
      </c>
      <c r="T21" s="17">
        <v>0</v>
      </c>
      <c r="U21" s="17">
        <v>0</v>
      </c>
    </row>
    <row r="22" ht="15.75" customHeight="1" spans="1:25">
      <c r="A22" s="12"/>
      <c r="B22" s="12"/>
      <c r="C22" s="12">
        <v>2120807</v>
      </c>
      <c r="D22" s="13"/>
      <c r="E22" s="12" t="s">
        <v>2291</v>
      </c>
      <c r="F22" s="15"/>
      <c r="G22" s="16">
        <f t="shared" si="1"/>
        <v>3000000</v>
      </c>
      <c r="H22" s="16">
        <f t="shared" si="2"/>
        <v>3000000</v>
      </c>
      <c r="I22" s="15"/>
      <c r="J22" s="15"/>
      <c r="K22" s="15"/>
      <c r="L22" s="15"/>
      <c r="M22" s="15"/>
      <c r="N22" s="15"/>
      <c r="O22" s="17">
        <v>0</v>
      </c>
      <c r="P22" s="17">
        <v>0</v>
      </c>
      <c r="Q22" s="17">
        <v>0</v>
      </c>
      <c r="R22" s="17">
        <v>3000000</v>
      </c>
      <c r="S22" s="17">
        <v>0</v>
      </c>
      <c r="T22" s="17">
        <v>0</v>
      </c>
      <c r="U22" s="17">
        <v>0</v>
      </c>
      <c r="Y22" s="1" t="s">
        <v>2292</v>
      </c>
    </row>
    <row r="23" ht="15.75" customHeight="1" spans="1:25">
      <c r="A23" s="12"/>
      <c r="B23" s="12"/>
      <c r="C23" s="12">
        <v>2120899</v>
      </c>
      <c r="D23" s="13"/>
      <c r="E23" s="12" t="s">
        <v>2293</v>
      </c>
      <c r="F23" s="15"/>
      <c r="G23" s="16">
        <f t="shared" si="1"/>
        <v>400000</v>
      </c>
      <c r="H23" s="16">
        <f t="shared" si="2"/>
        <v>400000</v>
      </c>
      <c r="I23" s="15"/>
      <c r="J23" s="15"/>
      <c r="K23" s="15"/>
      <c r="L23" s="15"/>
      <c r="M23" s="15"/>
      <c r="N23" s="15"/>
      <c r="O23" s="17">
        <v>0</v>
      </c>
      <c r="P23" s="17">
        <v>0</v>
      </c>
      <c r="Q23" s="17">
        <v>0</v>
      </c>
      <c r="R23" s="17">
        <v>400000</v>
      </c>
      <c r="S23" s="17">
        <v>0</v>
      </c>
      <c r="T23" s="17">
        <v>0</v>
      </c>
      <c r="U23" s="17">
        <v>0</v>
      </c>
    </row>
    <row r="24" ht="15.75" customHeight="1" spans="1:25">
      <c r="A24" s="12">
        <v>205</v>
      </c>
      <c r="B24" s="12"/>
      <c r="C24" s="12"/>
      <c r="D24" s="13"/>
      <c r="E24" s="12"/>
      <c r="F24" s="15"/>
      <c r="G24" s="16">
        <f t="shared" si="1"/>
        <v>3000000</v>
      </c>
      <c r="H24" s="16">
        <f t="shared" ref="H24:H25" si="3">SUM(I24:U24)</f>
        <v>3000000</v>
      </c>
      <c r="I24" s="15"/>
      <c r="J24" s="15"/>
      <c r="K24" s="15"/>
      <c r="L24" s="15"/>
      <c r="M24" s="15"/>
      <c r="N24" s="15"/>
      <c r="O24" s="17">
        <v>0</v>
      </c>
      <c r="P24" s="17">
        <v>0</v>
      </c>
      <c r="Q24" s="17">
        <v>0</v>
      </c>
      <c r="R24" s="17">
        <v>3000000</v>
      </c>
      <c r="S24" s="17">
        <v>0</v>
      </c>
      <c r="T24" s="17">
        <v>0</v>
      </c>
      <c r="U24" s="17">
        <v>0</v>
      </c>
    </row>
    <row r="25" ht="15.75" customHeight="1" spans="1:25">
      <c r="A25" s="12"/>
      <c r="B25" s="12">
        <v>20502</v>
      </c>
      <c r="C25" s="12"/>
      <c r="D25" s="13"/>
      <c r="E25" s="12"/>
      <c r="F25" s="15"/>
      <c r="G25" s="16">
        <f t="shared" si="1"/>
        <v>3000000</v>
      </c>
      <c r="H25" s="16">
        <f t="shared" si="3"/>
        <v>3000000</v>
      </c>
      <c r="I25" s="15"/>
      <c r="J25" s="15"/>
      <c r="K25" s="15"/>
      <c r="L25" s="15"/>
      <c r="M25" s="15"/>
      <c r="N25" s="15"/>
      <c r="O25" s="17">
        <v>0</v>
      </c>
      <c r="P25" s="17">
        <v>0</v>
      </c>
      <c r="Q25" s="17">
        <v>0</v>
      </c>
      <c r="R25" s="17">
        <v>3000000</v>
      </c>
      <c r="S25" s="17">
        <v>0</v>
      </c>
      <c r="T25" s="17">
        <v>0</v>
      </c>
      <c r="U25" s="17">
        <v>0</v>
      </c>
    </row>
    <row r="26" ht="15.75" customHeight="1" spans="1:25">
      <c r="A26" s="12"/>
      <c r="B26" s="12"/>
      <c r="C26" s="12">
        <v>2050299</v>
      </c>
      <c r="D26" s="13"/>
      <c r="E26" s="12" t="s">
        <v>2294</v>
      </c>
      <c r="F26" s="15"/>
      <c r="G26" s="16">
        <f t="shared" si="1"/>
        <v>3000000</v>
      </c>
      <c r="H26" s="16">
        <f t="shared" si="2"/>
        <v>3000000</v>
      </c>
      <c r="I26" s="15"/>
      <c r="J26" s="15"/>
      <c r="K26" s="15"/>
      <c r="L26" s="15"/>
      <c r="M26" s="15"/>
      <c r="N26" s="15"/>
      <c r="O26" s="17">
        <v>0</v>
      </c>
      <c r="P26" s="17">
        <v>0</v>
      </c>
      <c r="Q26" s="17">
        <v>0</v>
      </c>
      <c r="R26" s="17">
        <v>3000000</v>
      </c>
      <c r="S26" s="17">
        <v>0</v>
      </c>
      <c r="T26" s="17">
        <v>0</v>
      </c>
      <c r="U26" s="17">
        <v>0</v>
      </c>
    </row>
    <row r="27" ht="15.75" customHeight="1" spans="1:25">
      <c r="A27" s="12">
        <v>213</v>
      </c>
      <c r="B27" s="12"/>
      <c r="C27" s="12"/>
      <c r="D27" s="13"/>
      <c r="E27" s="12"/>
      <c r="F27" s="15"/>
      <c r="G27" s="16">
        <f t="shared" si="1"/>
        <v>3000000</v>
      </c>
      <c r="H27" s="16">
        <f t="shared" si="2"/>
        <v>3000000</v>
      </c>
      <c r="I27" s="15"/>
      <c r="J27" s="15"/>
      <c r="K27" s="15"/>
      <c r="L27" s="15"/>
      <c r="M27" s="15"/>
      <c r="N27" s="15"/>
      <c r="O27" s="17">
        <v>0</v>
      </c>
      <c r="P27" s="17">
        <v>0</v>
      </c>
      <c r="Q27" s="17">
        <v>0</v>
      </c>
      <c r="R27" s="17">
        <v>3000000</v>
      </c>
      <c r="S27" s="17">
        <v>0</v>
      </c>
      <c r="T27" s="17">
        <v>0</v>
      </c>
      <c r="U27" s="17">
        <v>0</v>
      </c>
    </row>
    <row r="28" ht="15.75" customHeight="1" spans="1:25">
      <c r="A28" s="12"/>
      <c r="B28" s="12">
        <v>21303</v>
      </c>
      <c r="C28" s="12"/>
      <c r="D28" s="13"/>
      <c r="E28" s="12"/>
      <c r="F28" s="15"/>
      <c r="G28" s="16">
        <f t="shared" si="1"/>
        <v>3000000</v>
      </c>
      <c r="H28" s="16">
        <f t="shared" si="2"/>
        <v>3000000</v>
      </c>
      <c r="I28" s="15"/>
      <c r="J28" s="15"/>
      <c r="K28" s="15"/>
      <c r="L28" s="15"/>
      <c r="M28" s="15"/>
      <c r="N28" s="15"/>
      <c r="O28" s="17">
        <v>0</v>
      </c>
      <c r="P28" s="17">
        <v>0</v>
      </c>
      <c r="Q28" s="17">
        <v>0</v>
      </c>
      <c r="R28" s="17">
        <v>3000000</v>
      </c>
      <c r="S28" s="17">
        <v>0</v>
      </c>
      <c r="T28" s="17">
        <v>0</v>
      </c>
      <c r="U28" s="17">
        <v>0</v>
      </c>
    </row>
    <row r="29" ht="15.75" customHeight="1" spans="1:25">
      <c r="A29" s="12"/>
      <c r="B29" s="12"/>
      <c r="C29" s="12">
        <v>2130316</v>
      </c>
      <c r="D29" s="13"/>
      <c r="E29" s="12" t="s">
        <v>2295</v>
      </c>
      <c r="F29" s="15"/>
      <c r="G29" s="16">
        <f t="shared" si="1"/>
        <v>3000000</v>
      </c>
      <c r="H29" s="16">
        <f t="shared" si="2"/>
        <v>3000000</v>
      </c>
      <c r="I29" s="15"/>
      <c r="J29" s="15"/>
      <c r="K29" s="15"/>
      <c r="L29" s="15"/>
      <c r="M29" s="15"/>
      <c r="N29" s="15"/>
      <c r="O29" s="17">
        <v>0</v>
      </c>
      <c r="P29" s="17">
        <v>0</v>
      </c>
      <c r="Q29" s="17">
        <v>0</v>
      </c>
      <c r="R29" s="17">
        <v>3000000</v>
      </c>
      <c r="S29" s="17">
        <v>0</v>
      </c>
      <c r="T29" s="17">
        <v>0</v>
      </c>
      <c r="U29" s="17">
        <v>0</v>
      </c>
    </row>
    <row r="30" ht="15.75" customHeight="1" spans="1:25">
      <c r="A30" s="12"/>
      <c r="B30" s="12"/>
      <c r="C30" s="12"/>
      <c r="D30" s="13" t="s">
        <v>2296</v>
      </c>
      <c r="E30" s="12" t="s">
        <v>864</v>
      </c>
      <c r="F30" s="15"/>
      <c r="G30" s="16">
        <f t="shared" si="1"/>
        <v>5457200</v>
      </c>
      <c r="H30" s="16">
        <f t="shared" si="2"/>
        <v>5457200</v>
      </c>
      <c r="I30" s="15"/>
      <c r="J30" s="15"/>
      <c r="K30" s="15"/>
      <c r="L30" s="15"/>
      <c r="M30" s="15"/>
      <c r="N30" s="15"/>
      <c r="O30" s="17">
        <v>0</v>
      </c>
      <c r="P30" s="17">
        <v>0</v>
      </c>
      <c r="Q30" s="17">
        <v>0</v>
      </c>
      <c r="R30" s="17">
        <v>0</v>
      </c>
      <c r="S30" s="17">
        <v>0</v>
      </c>
      <c r="T30" s="17">
        <v>5457200</v>
      </c>
      <c r="U30" s="17">
        <v>0</v>
      </c>
    </row>
    <row r="31" ht="15.75" customHeight="1" spans="1:25">
      <c r="A31" s="12"/>
      <c r="B31" s="12"/>
      <c r="C31" s="12"/>
      <c r="D31" s="13" t="s">
        <v>2297</v>
      </c>
      <c r="E31" s="12" t="s">
        <v>864</v>
      </c>
      <c r="F31" s="15"/>
      <c r="G31" s="16">
        <f t="shared" si="1"/>
        <v>5457200</v>
      </c>
      <c r="H31" s="16">
        <f t="shared" si="2"/>
        <v>5457200</v>
      </c>
      <c r="I31" s="15"/>
      <c r="J31" s="15"/>
      <c r="K31" s="15"/>
      <c r="L31" s="15"/>
      <c r="M31" s="15"/>
      <c r="N31" s="15"/>
      <c r="O31" s="17">
        <v>0</v>
      </c>
      <c r="P31" s="17">
        <v>0</v>
      </c>
      <c r="Q31" s="17">
        <v>0</v>
      </c>
      <c r="R31" s="17">
        <v>0</v>
      </c>
      <c r="S31" s="17">
        <v>0</v>
      </c>
      <c r="T31" s="17">
        <v>5457200</v>
      </c>
      <c r="U31" s="17">
        <v>0</v>
      </c>
    </row>
    <row r="32" ht="15.75" customHeight="1" spans="1:25">
      <c r="A32" s="12">
        <v>212</v>
      </c>
      <c r="B32" s="12"/>
      <c r="C32" s="13"/>
      <c r="D32" s="13"/>
      <c r="E32" s="12"/>
      <c r="F32" s="15"/>
      <c r="G32" s="16">
        <f t="shared" si="1"/>
        <v>5457200</v>
      </c>
      <c r="H32" s="16">
        <f t="shared" si="2"/>
        <v>5457200</v>
      </c>
      <c r="I32" s="15"/>
      <c r="J32" s="15"/>
      <c r="K32" s="15"/>
      <c r="L32" s="15"/>
      <c r="M32" s="15"/>
      <c r="N32" s="15"/>
      <c r="O32" s="17">
        <v>0</v>
      </c>
      <c r="P32" s="17">
        <v>0</v>
      </c>
      <c r="Q32" s="17">
        <v>0</v>
      </c>
      <c r="R32" s="17">
        <v>0</v>
      </c>
      <c r="S32" s="17">
        <v>0</v>
      </c>
      <c r="T32" s="17">
        <v>5457200</v>
      </c>
      <c r="U32" s="17">
        <v>0</v>
      </c>
    </row>
    <row r="33" ht="15.75" customHeight="1" spans="1:21">
      <c r="A33" s="12"/>
      <c r="B33" s="12">
        <v>21208</v>
      </c>
      <c r="C33" s="13"/>
      <c r="D33" s="13"/>
      <c r="E33" s="12"/>
      <c r="F33" s="15"/>
      <c r="G33" s="16">
        <f t="shared" si="1"/>
        <v>5457200</v>
      </c>
      <c r="H33" s="16">
        <f>SUM(H34:H35)</f>
        <v>5457200</v>
      </c>
      <c r="I33" s="15"/>
      <c r="J33" s="15"/>
      <c r="K33" s="15"/>
      <c r="L33" s="15"/>
      <c r="M33" s="15"/>
      <c r="N33" s="15"/>
      <c r="O33" s="17">
        <v>0</v>
      </c>
      <c r="P33" s="17">
        <v>0</v>
      </c>
      <c r="Q33" s="17">
        <v>0</v>
      </c>
      <c r="R33" s="17">
        <v>0</v>
      </c>
      <c r="S33" s="17">
        <v>0</v>
      </c>
      <c r="T33" s="17">
        <v>5457200</v>
      </c>
      <c r="U33" s="17">
        <v>0</v>
      </c>
    </row>
    <row r="34" ht="15.75" customHeight="1" spans="1:21">
      <c r="A34" s="12"/>
      <c r="B34" s="12"/>
      <c r="C34" s="13" t="s">
        <v>2298</v>
      </c>
      <c r="D34" s="13"/>
      <c r="E34" s="12" t="s">
        <v>2299</v>
      </c>
      <c r="F34" s="15"/>
      <c r="G34" s="16">
        <f t="shared" si="1"/>
        <v>1500000</v>
      </c>
      <c r="H34" s="16">
        <f t="shared" ref="H34:H41" si="4">SUM(I34:U34)</f>
        <v>1500000</v>
      </c>
      <c r="I34" s="15"/>
      <c r="J34" s="15">
        <v>1500000</v>
      </c>
      <c r="K34" s="15"/>
      <c r="L34" s="15"/>
      <c r="M34" s="15"/>
      <c r="N34" s="15"/>
      <c r="O34" s="17">
        <v>0</v>
      </c>
      <c r="P34" s="17">
        <v>0</v>
      </c>
      <c r="Q34" s="17">
        <v>0</v>
      </c>
      <c r="R34" s="17">
        <v>0</v>
      </c>
      <c r="S34" s="17">
        <v>0</v>
      </c>
      <c r="T34" s="17">
        <v>0</v>
      </c>
      <c r="U34" s="17">
        <v>0</v>
      </c>
    </row>
    <row r="35" ht="15.75" customHeight="1" spans="1:21">
      <c r="A35" s="12"/>
      <c r="B35" s="12"/>
      <c r="C35" s="13" t="s">
        <v>2300</v>
      </c>
      <c r="D35" s="13"/>
      <c r="E35" s="12" t="s">
        <v>2301</v>
      </c>
      <c r="F35" s="15"/>
      <c r="G35" s="16">
        <f t="shared" si="1"/>
        <v>3957200</v>
      </c>
      <c r="H35" s="16">
        <f t="shared" si="4"/>
        <v>3957200</v>
      </c>
      <c r="I35" s="15"/>
      <c r="J35" s="15"/>
      <c r="K35" s="15"/>
      <c r="L35" s="15"/>
      <c r="M35" s="15"/>
      <c r="N35" s="15"/>
      <c r="O35" s="17">
        <v>0</v>
      </c>
      <c r="P35" s="17">
        <v>0</v>
      </c>
      <c r="Q35" s="17">
        <v>0</v>
      </c>
      <c r="R35" s="17">
        <v>0</v>
      </c>
      <c r="S35" s="17">
        <v>0</v>
      </c>
      <c r="T35" s="17">
        <v>3957200</v>
      </c>
      <c r="U35" s="17">
        <v>0</v>
      </c>
    </row>
    <row r="36" ht="15.75" customHeight="1" spans="1:21">
      <c r="A36" s="12"/>
      <c r="B36" s="12"/>
      <c r="C36" s="12"/>
      <c r="D36" s="13" t="s">
        <v>2302</v>
      </c>
      <c r="E36" s="12" t="s">
        <v>862</v>
      </c>
      <c r="F36" s="15"/>
      <c r="G36" s="16">
        <f t="shared" si="1"/>
        <v>9800000</v>
      </c>
      <c r="H36" s="16">
        <f t="shared" si="4"/>
        <v>9800000</v>
      </c>
      <c r="I36" s="15"/>
      <c r="J36" s="15"/>
      <c r="K36" s="15"/>
      <c r="L36" s="15"/>
      <c r="M36" s="15"/>
      <c r="N36" s="15"/>
      <c r="O36" s="17">
        <v>9800000</v>
      </c>
      <c r="P36" s="17">
        <v>0</v>
      </c>
      <c r="Q36" s="17">
        <v>0</v>
      </c>
      <c r="R36" s="17">
        <v>0</v>
      </c>
      <c r="S36" s="17">
        <v>0</v>
      </c>
      <c r="T36" s="17">
        <v>0</v>
      </c>
      <c r="U36" s="17">
        <v>0</v>
      </c>
    </row>
    <row r="37" ht="15.75" customHeight="1" spans="1:21">
      <c r="A37" s="12"/>
      <c r="B37" s="12"/>
      <c r="C37" s="12"/>
      <c r="D37" s="13" t="s">
        <v>2303</v>
      </c>
      <c r="E37" s="12" t="s">
        <v>862</v>
      </c>
      <c r="F37" s="15"/>
      <c r="G37" s="16">
        <f t="shared" si="1"/>
        <v>9800000</v>
      </c>
      <c r="H37" s="16">
        <f t="shared" si="4"/>
        <v>9800000</v>
      </c>
      <c r="I37" s="15"/>
      <c r="J37" s="15"/>
      <c r="K37" s="15"/>
      <c r="L37" s="15"/>
      <c r="M37" s="15"/>
      <c r="N37" s="15"/>
      <c r="O37" s="17">
        <v>9800000</v>
      </c>
      <c r="P37" s="17">
        <v>0</v>
      </c>
      <c r="Q37" s="17">
        <v>0</v>
      </c>
      <c r="R37" s="17">
        <v>0</v>
      </c>
      <c r="S37" s="17">
        <v>0</v>
      </c>
      <c r="T37" s="17">
        <v>0</v>
      </c>
      <c r="U37" s="17">
        <v>0</v>
      </c>
    </row>
    <row r="38" ht="15.75" customHeight="1" spans="1:21">
      <c r="A38" s="12">
        <v>212</v>
      </c>
      <c r="B38" s="12"/>
      <c r="C38" s="12"/>
      <c r="D38" s="13"/>
      <c r="E38" s="12"/>
      <c r="F38" s="15"/>
      <c r="G38" s="16">
        <f t="shared" si="1"/>
        <v>9800000</v>
      </c>
      <c r="H38" s="16">
        <f t="shared" si="4"/>
        <v>9800000</v>
      </c>
      <c r="I38" s="15"/>
      <c r="J38" s="15"/>
      <c r="K38" s="15"/>
      <c r="L38" s="15"/>
      <c r="M38" s="15"/>
      <c r="N38" s="15"/>
      <c r="O38" s="17">
        <v>9800000</v>
      </c>
      <c r="P38" s="17">
        <v>0</v>
      </c>
      <c r="Q38" s="17">
        <v>0</v>
      </c>
      <c r="R38" s="17">
        <v>0</v>
      </c>
      <c r="S38" s="17">
        <v>0</v>
      </c>
      <c r="T38" s="17">
        <v>0</v>
      </c>
      <c r="U38" s="17">
        <v>0</v>
      </c>
    </row>
    <row r="39" ht="15.75" customHeight="1" spans="1:21">
      <c r="A39" s="12"/>
      <c r="B39" s="12">
        <v>21208</v>
      </c>
      <c r="C39" s="12"/>
      <c r="D39" s="13"/>
      <c r="E39" s="12"/>
      <c r="F39" s="15"/>
      <c r="G39" s="16">
        <f t="shared" si="1"/>
        <v>9800000</v>
      </c>
      <c r="H39" s="16">
        <f t="shared" si="4"/>
        <v>9800000</v>
      </c>
      <c r="I39" s="15"/>
      <c r="J39" s="15"/>
      <c r="K39" s="15"/>
      <c r="L39" s="15"/>
      <c r="M39" s="15"/>
      <c r="N39" s="15"/>
      <c r="O39" s="17">
        <v>9800000</v>
      </c>
      <c r="P39" s="17">
        <v>0</v>
      </c>
      <c r="Q39" s="17">
        <v>0</v>
      </c>
      <c r="R39" s="17">
        <v>0</v>
      </c>
      <c r="S39" s="17">
        <v>0</v>
      </c>
      <c r="T39" s="17">
        <v>0</v>
      </c>
      <c r="U39" s="17">
        <v>0</v>
      </c>
    </row>
    <row r="40" ht="15.75" customHeight="1" spans="1:21">
      <c r="A40" s="12"/>
      <c r="B40" s="12"/>
      <c r="C40" s="12">
        <v>2120899</v>
      </c>
      <c r="D40" s="13"/>
      <c r="E40" s="12" t="s">
        <v>2304</v>
      </c>
      <c r="F40" s="15"/>
      <c r="G40" s="16">
        <f t="shared" si="1"/>
        <v>9800000</v>
      </c>
      <c r="H40" s="16">
        <f t="shared" si="4"/>
        <v>9800000</v>
      </c>
      <c r="I40" s="15"/>
      <c r="J40" s="15"/>
      <c r="K40" s="15"/>
      <c r="L40" s="15"/>
      <c r="M40" s="15"/>
      <c r="N40" s="15"/>
      <c r="O40" s="17">
        <v>9800000</v>
      </c>
      <c r="P40" s="17">
        <v>0</v>
      </c>
      <c r="Q40" s="17">
        <v>0</v>
      </c>
      <c r="R40" s="17">
        <v>0</v>
      </c>
      <c r="S40" s="17">
        <v>0</v>
      </c>
      <c r="T40" s="17">
        <v>0</v>
      </c>
      <c r="U40" s="17">
        <v>0</v>
      </c>
    </row>
    <row r="41" ht="15.75" customHeight="1" spans="1:21">
      <c r="A41" s="12"/>
      <c r="B41" s="12"/>
      <c r="C41" s="12"/>
      <c r="D41" s="13"/>
      <c r="E41" s="12" t="s">
        <v>2305</v>
      </c>
      <c r="F41" s="15"/>
      <c r="G41" s="16">
        <f t="shared" si="1"/>
        <v>20900000</v>
      </c>
      <c r="H41" s="16">
        <f t="shared" si="4"/>
        <v>20900000</v>
      </c>
      <c r="I41" s="15"/>
      <c r="J41" s="15"/>
      <c r="K41" s="15"/>
      <c r="L41" s="15"/>
      <c r="M41" s="15"/>
      <c r="N41" s="15"/>
      <c r="O41" s="17">
        <v>0</v>
      </c>
      <c r="P41" s="17">
        <v>0</v>
      </c>
      <c r="Q41" s="17">
        <v>0</v>
      </c>
      <c r="R41" s="17">
        <v>0</v>
      </c>
      <c r="S41" s="17">
        <v>0</v>
      </c>
      <c r="T41" s="17">
        <v>20900000</v>
      </c>
      <c r="U41" s="17">
        <v>0</v>
      </c>
    </row>
    <row r="42" customHeight="1" spans="1:21">
      <c r="D42" s="19"/>
      <c r="E42" s="20"/>
      <c r="F42" s="21"/>
      <c r="G42" s="21"/>
      <c r="H42" s="21"/>
      <c r="I42" s="21"/>
      <c r="J42" s="21"/>
      <c r="K42" s="21"/>
      <c r="L42" s="21"/>
      <c r="M42" s="21"/>
      <c r="N42" s="21"/>
      <c r="O42" s="22"/>
      <c r="P42" s="21"/>
      <c r="Q42" s="23"/>
    </row>
    <row r="43" customHeight="1" spans="1:21">
      <c r="E43" s="21"/>
      <c r="F43" s="21"/>
      <c r="G43" s="21"/>
      <c r="H43" s="21"/>
      <c r="I43" s="21"/>
      <c r="J43" s="21"/>
      <c r="K43" s="21"/>
      <c r="L43" s="21"/>
      <c r="M43" s="21"/>
      <c r="N43" s="21"/>
      <c r="O43" s="22"/>
      <c r="P43" s="21"/>
      <c r="Q43" s="23"/>
    </row>
    <row r="44" customHeight="1" spans="1:21">
      <c r="E44" s="21"/>
      <c r="F44" s="21"/>
      <c r="G44" s="21"/>
      <c r="H44" s="21"/>
      <c r="I44" s="21"/>
      <c r="J44" s="21"/>
      <c r="K44" s="21"/>
      <c r="L44" s="21"/>
      <c r="M44" s="21"/>
      <c r="N44" s="21"/>
      <c r="O44" s="21"/>
      <c r="P44" s="21"/>
      <c r="Q44" s="23"/>
    </row>
  </sheetData>
  <mergeCells count="14">
    <mergeCell ref="A1:U1"/>
    <mergeCell ref="A3:C3"/>
    <mergeCell ref="D3:D4"/>
    <mergeCell ref="E3:E4"/>
    <mergeCell ref="F3:F4"/>
    <mergeCell ref="G3:G4"/>
    <mergeCell ref="H3:H4"/>
    <mergeCell ref="O3:O4"/>
    <mergeCell ref="P3:P4"/>
    <mergeCell ref="Q3:Q4"/>
    <mergeCell ref="R3:R4"/>
    <mergeCell ref="S3:S4"/>
    <mergeCell ref="T3:T4"/>
    <mergeCell ref="U3:U4"/>
  </mergeCells>
  <printOptions horizontalCentered="1"/>
  <pageMargins left="0.196850393700787" right="0.196850393700787" top="0.196850393700787" bottom="0.196850393700787" header="0" footer="0"/>
  <pageSetup paperSize="9" scale="75" orientation="landscape" errors="blank"/>
  <headerFooter alignWithMargins="0"/>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8</vt:i4>
      </vt:variant>
    </vt:vector>
  </HeadingPairs>
  <TitlesOfParts>
    <vt:vector size="8" baseType="lpstr">
      <vt:lpstr>2017年共和县本级预算收支汇总表</vt:lpstr>
      <vt:lpstr>2017年共和县本级商品和服务支出预算表</vt:lpstr>
      <vt:lpstr>2017年共和县本级对个人和家庭的补助支出预算表</vt:lpstr>
      <vt:lpstr>2017年共和县本级工资福利支出预算表</vt:lpstr>
      <vt:lpstr>2017年共和县本级专项支出预算明细表</vt:lpstr>
      <vt:lpstr>2017年共和县本级提前预告省级专项</vt:lpstr>
      <vt:lpstr>2017年共和县本级上年结转</vt:lpstr>
      <vt:lpstr>2017年共和县本级政府性基金支出预算表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一人一杯一居</cp:lastModifiedBy>
  <dcterms:created xsi:type="dcterms:W3CDTF">2017-03-27T02:18:00Z</dcterms:created>
  <cp:lastPrinted>2017-03-28T02:50:00Z</cp:lastPrinted>
  <dcterms:modified xsi:type="dcterms:W3CDTF">2026-07-30T06:43:37Z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DE2C6B5DE0B5443B9295378CDE488F4D_13</vt:lpwstr>
  </property>
  <property fmtid="{D5CDD505-2E9C-101B-9397-08002B2CF9AE}" pid="3" name="KSOProductBuildVer">
    <vt:lpwstr>2052-12.1.0.26895</vt:lpwstr>
  </property>
  <property fmtid="{D5CDD505-2E9C-101B-9397-08002B2CF9AE}" pid="4" name="CalculationRule">
    <vt:i4>0</vt:i4>
  </property>
</Properties>
</file>