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 (2)" sheetId="14" r:id="rId1"/>
  </sheets>
  <calcPr calcId="144525"/>
</workbook>
</file>

<file path=xl/sharedStrings.xml><?xml version="1.0" encoding="utf-8"?>
<sst xmlns="http://schemas.openxmlformats.org/spreadsheetml/2006/main" count="179" uniqueCount="103">
  <si>
    <t>附件1</t>
  </si>
  <si>
    <t>2018年共和县村级卫生室（扶贫）建设项目固定资产明细表</t>
  </si>
  <si>
    <t>单位：元、平方米</t>
  </si>
  <si>
    <t>序号</t>
  </si>
  <si>
    <t>乡镇</t>
  </si>
  <si>
    <t>建设地点</t>
  </si>
  <si>
    <t>合计</t>
  </si>
  <si>
    <t>房屋建筑物</t>
  </si>
  <si>
    <t>设备投资</t>
  </si>
  <si>
    <t>价值（元）</t>
  </si>
  <si>
    <t>面积（㎡）</t>
  </si>
  <si>
    <t>小计</t>
  </si>
  <si>
    <t>医疗设备（元）</t>
  </si>
  <si>
    <t>办公设备（元）</t>
  </si>
  <si>
    <t>恰卜恰镇</t>
  </si>
  <si>
    <t>尕寺村</t>
  </si>
  <si>
    <t>索吉亥村</t>
  </si>
  <si>
    <t>东巴村</t>
  </si>
  <si>
    <t>3个</t>
  </si>
  <si>
    <t>龙羊峡镇</t>
  </si>
  <si>
    <t>瓦里关村</t>
  </si>
  <si>
    <t>龙才村</t>
  </si>
  <si>
    <t>新村</t>
  </si>
  <si>
    <t>查那村</t>
  </si>
  <si>
    <t>德胜村</t>
  </si>
  <si>
    <t>曹多隆村</t>
  </si>
  <si>
    <t>次汗土亥村</t>
  </si>
  <si>
    <t>克才村</t>
  </si>
  <si>
    <t>阿乙亥村</t>
  </si>
  <si>
    <t>9个</t>
  </si>
  <si>
    <t>切吉乡</t>
  </si>
  <si>
    <t>塔秀村</t>
  </si>
  <si>
    <t>祁加村</t>
  </si>
  <si>
    <t>哇合村</t>
  </si>
  <si>
    <t>莫合村</t>
  </si>
  <si>
    <t>加什科村</t>
  </si>
  <si>
    <t>乔夫旦村</t>
  </si>
  <si>
    <t>东科村</t>
  </si>
  <si>
    <t>8个</t>
  </si>
  <si>
    <t>塘格木镇</t>
  </si>
  <si>
    <t>中果村</t>
  </si>
  <si>
    <t>华塘村</t>
  </si>
  <si>
    <t>金塘村</t>
  </si>
  <si>
    <t>曲让村</t>
  </si>
  <si>
    <t>达拉村</t>
  </si>
  <si>
    <t>哈尔干村</t>
  </si>
  <si>
    <t>治海村</t>
  </si>
  <si>
    <t>加什达村</t>
  </si>
  <si>
    <t>浪娘村</t>
  </si>
  <si>
    <t>更尕村</t>
  </si>
  <si>
    <t>黄河村</t>
  </si>
  <si>
    <t>曲宗村</t>
  </si>
  <si>
    <t>12个</t>
  </si>
  <si>
    <t>沙珠玉乡</t>
  </si>
  <si>
    <t>上卡力岗村</t>
  </si>
  <si>
    <t>直乃亥村</t>
  </si>
  <si>
    <t>下卡力岗村</t>
  </si>
  <si>
    <t>曲沟村</t>
  </si>
  <si>
    <t>种子村</t>
  </si>
  <si>
    <t>达连海村</t>
  </si>
  <si>
    <t>上村</t>
  </si>
  <si>
    <t>耐海塔村</t>
  </si>
  <si>
    <t>廿地乡</t>
  </si>
  <si>
    <t>切扎村</t>
  </si>
  <si>
    <t>廿地村</t>
  </si>
  <si>
    <t>拉龙村</t>
  </si>
  <si>
    <t>羊让村</t>
  </si>
  <si>
    <t>4个</t>
  </si>
  <si>
    <t>铁盖乡</t>
  </si>
  <si>
    <t>下合乐寺</t>
  </si>
  <si>
    <t>哈汗土亥村</t>
  </si>
  <si>
    <t>上合乐寺</t>
  </si>
  <si>
    <t>吾雷村</t>
  </si>
  <si>
    <t>七台村</t>
  </si>
  <si>
    <t>铁盖村</t>
  </si>
  <si>
    <t>马汉台村</t>
  </si>
  <si>
    <t>托勒台村</t>
  </si>
  <si>
    <t>委曲村</t>
  </si>
  <si>
    <t>石乃亥镇</t>
  </si>
  <si>
    <t>向公村</t>
  </si>
  <si>
    <t>铁卜加村</t>
  </si>
  <si>
    <t>肉龙村</t>
  </si>
  <si>
    <t>切吉村</t>
  </si>
  <si>
    <t>，</t>
  </si>
  <si>
    <t>尕日拉村</t>
  </si>
  <si>
    <t>5个</t>
  </si>
  <si>
    <t>黑马河镇</t>
  </si>
  <si>
    <t>正却乎村</t>
  </si>
  <si>
    <t>文巴村</t>
  </si>
  <si>
    <t>然去乎村</t>
  </si>
  <si>
    <t>江西沟镇</t>
  </si>
  <si>
    <t>大仓村</t>
  </si>
  <si>
    <t>元者村</t>
  </si>
  <si>
    <t>2个</t>
  </si>
  <si>
    <t>倒淌河镇</t>
  </si>
  <si>
    <t>哈乙亥村</t>
  </si>
  <si>
    <t>次汗达哇村</t>
  </si>
  <si>
    <t>拉乙亥麻村</t>
  </si>
  <si>
    <t>黑科村</t>
  </si>
  <si>
    <t>蒙古村</t>
  </si>
  <si>
    <t>黄科村</t>
  </si>
  <si>
    <t>7个</t>
  </si>
  <si>
    <t>70个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</si>
</sst>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楷体"/>
      <charset val="134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sz val="12"/>
      <color theme="1"/>
      <name val="楷体"/>
      <charset val="134"/>
    </font>
    <font>
      <b/>
      <sz val="12"/>
      <color theme="1"/>
      <name val="楷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25" fillId="26" borderId="6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topLeftCell="A79" workbookViewId="0">
      <selection activeCell="F6" sqref="F6"/>
    </sheetView>
  </sheetViews>
  <sheetFormatPr defaultColWidth="9" defaultRowHeight="13.5"/>
  <cols>
    <col min="1" max="1" width="4.125" customWidth="1"/>
    <col min="2" max="2" width="5.625" customWidth="1"/>
    <col min="3" max="3" width="8" customWidth="1"/>
    <col min="4" max="4" width="12.375" customWidth="1"/>
    <col min="5" max="5" width="12.125" customWidth="1"/>
    <col min="6" max="6" width="7.5" customWidth="1"/>
    <col min="7" max="7" width="11.625" customWidth="1"/>
    <col min="8" max="8" width="11.125" customWidth="1"/>
    <col min="9" max="9" width="8.25" customWidth="1"/>
  </cols>
  <sheetData>
    <row r="1" ht="18.75" spans="1:2">
      <c r="A1" s="1" t="s">
        <v>0</v>
      </c>
      <c r="B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3:9">
      <c r="C4" s="3"/>
      <c r="D4" s="4"/>
      <c r="E4" s="4"/>
      <c r="F4" s="4"/>
      <c r="G4" s="4"/>
      <c r="H4" s="5" t="s">
        <v>2</v>
      </c>
      <c r="I4" s="4"/>
    </row>
    <row r="5" ht="22" customHeight="1" spans="1:9">
      <c r="A5" s="6" t="s">
        <v>3</v>
      </c>
      <c r="B5" s="7" t="s">
        <v>4</v>
      </c>
      <c r="C5" s="8" t="s">
        <v>5</v>
      </c>
      <c r="D5" s="6" t="s">
        <v>6</v>
      </c>
      <c r="E5" s="6" t="s">
        <v>7</v>
      </c>
      <c r="F5" s="6"/>
      <c r="G5" s="6" t="s">
        <v>8</v>
      </c>
      <c r="H5" s="6"/>
      <c r="I5" s="6"/>
    </row>
    <row r="6" ht="50" customHeight="1" spans="1:9">
      <c r="A6" s="6"/>
      <c r="B6" s="9"/>
      <c r="C6" s="8"/>
      <c r="D6" s="6"/>
      <c r="E6" s="6" t="s">
        <v>9</v>
      </c>
      <c r="F6" s="8" t="s">
        <v>10</v>
      </c>
      <c r="G6" s="6" t="s">
        <v>11</v>
      </c>
      <c r="H6" s="8" t="s">
        <v>12</v>
      </c>
      <c r="I6" s="8" t="s">
        <v>13</v>
      </c>
    </row>
    <row r="7" ht="28" customHeight="1" spans="1:9">
      <c r="A7" s="10">
        <v>1</v>
      </c>
      <c r="B7" s="8" t="s">
        <v>14</v>
      </c>
      <c r="C7" s="11" t="s">
        <v>15</v>
      </c>
      <c r="D7" s="12">
        <f t="shared" ref="D7:D9" si="0">SUM(E7+G7)</f>
        <v>177141.54</v>
      </c>
      <c r="E7" s="13">
        <v>165095.25</v>
      </c>
      <c r="F7" s="12">
        <v>72.28</v>
      </c>
      <c r="G7" s="12">
        <f t="shared" ref="G7:G9" si="1">H7+I7</f>
        <v>12046.29</v>
      </c>
      <c r="H7" s="13">
        <v>6914.29</v>
      </c>
      <c r="I7" s="13">
        <v>5132</v>
      </c>
    </row>
    <row r="8" ht="28" customHeight="1" spans="1:9">
      <c r="A8" s="10">
        <v>2</v>
      </c>
      <c r="B8" s="8" t="s">
        <v>14</v>
      </c>
      <c r="C8" s="11" t="s">
        <v>16</v>
      </c>
      <c r="D8" s="12">
        <f t="shared" si="0"/>
        <v>195351.53</v>
      </c>
      <c r="E8" s="13">
        <v>183305.24</v>
      </c>
      <c r="F8" s="12">
        <v>72.28</v>
      </c>
      <c r="G8" s="12">
        <f t="shared" si="1"/>
        <v>12046.29</v>
      </c>
      <c r="H8" s="13">
        <v>6914.29</v>
      </c>
      <c r="I8" s="13">
        <v>5132</v>
      </c>
    </row>
    <row r="9" ht="28" customHeight="1" spans="1:9">
      <c r="A9" s="10">
        <v>3</v>
      </c>
      <c r="B9" s="8" t="s">
        <v>14</v>
      </c>
      <c r="C9" s="11" t="s">
        <v>17</v>
      </c>
      <c r="D9" s="12">
        <f t="shared" si="0"/>
        <v>195351.53</v>
      </c>
      <c r="E9" s="13">
        <v>183305.24</v>
      </c>
      <c r="F9" s="12">
        <v>72.28</v>
      </c>
      <c r="G9" s="12">
        <f t="shared" si="1"/>
        <v>12046.29</v>
      </c>
      <c r="H9" s="13">
        <v>6914.29</v>
      </c>
      <c r="I9" s="13">
        <v>5132</v>
      </c>
    </row>
    <row r="10" ht="28" customHeight="1" spans="1:9">
      <c r="A10" s="14" t="s">
        <v>11</v>
      </c>
      <c r="B10" s="14"/>
      <c r="C10" s="15" t="s">
        <v>18</v>
      </c>
      <c r="D10" s="16">
        <f t="shared" ref="D10:I10" si="2">D7+D8+D9</f>
        <v>567844.6</v>
      </c>
      <c r="E10" s="16">
        <f t="shared" si="2"/>
        <v>531705.73</v>
      </c>
      <c r="F10" s="16">
        <f t="shared" si="2"/>
        <v>216.84</v>
      </c>
      <c r="G10" s="16">
        <f t="shared" si="2"/>
        <v>36138.87</v>
      </c>
      <c r="H10" s="17">
        <f t="shared" si="2"/>
        <v>20742.87</v>
      </c>
      <c r="I10" s="17">
        <f t="shared" si="2"/>
        <v>15396</v>
      </c>
    </row>
    <row r="11" ht="28" customHeight="1" spans="1:9">
      <c r="A11" s="8">
        <v>4</v>
      </c>
      <c r="B11" s="8" t="s">
        <v>19</v>
      </c>
      <c r="C11" s="11" t="s">
        <v>20</v>
      </c>
      <c r="D11" s="13">
        <f t="shared" ref="D11:D19" si="3">SUM(E11+G11)</f>
        <v>227854</v>
      </c>
      <c r="E11" s="13">
        <v>215807.71</v>
      </c>
      <c r="F11" s="13">
        <v>72.28</v>
      </c>
      <c r="G11" s="13">
        <f t="shared" ref="G11:G19" si="4">H11+I11</f>
        <v>12046.29</v>
      </c>
      <c r="H11" s="13">
        <v>6914.29</v>
      </c>
      <c r="I11" s="19">
        <f t="shared" ref="I11:I14" si="5">3852+1280</f>
        <v>5132</v>
      </c>
    </row>
    <row r="12" ht="28" customHeight="1" spans="1:9">
      <c r="A12" s="8">
        <v>5</v>
      </c>
      <c r="B12" s="8" t="s">
        <v>19</v>
      </c>
      <c r="C12" s="11" t="s">
        <v>21</v>
      </c>
      <c r="D12" s="13">
        <f t="shared" si="3"/>
        <v>206415.14</v>
      </c>
      <c r="E12" s="13">
        <v>194368.85</v>
      </c>
      <c r="F12" s="13">
        <v>72.28</v>
      </c>
      <c r="G12" s="13">
        <f t="shared" si="4"/>
        <v>12046.29</v>
      </c>
      <c r="H12" s="13">
        <v>6914.29</v>
      </c>
      <c r="I12" s="19">
        <f t="shared" si="5"/>
        <v>5132</v>
      </c>
    </row>
    <row r="13" ht="28" customHeight="1" spans="1:9">
      <c r="A13" s="8">
        <v>6</v>
      </c>
      <c r="B13" s="8" t="s">
        <v>19</v>
      </c>
      <c r="C13" s="11" t="s">
        <v>22</v>
      </c>
      <c r="D13" s="13">
        <f t="shared" si="3"/>
        <v>175861.54</v>
      </c>
      <c r="E13" s="13">
        <v>165095.25</v>
      </c>
      <c r="F13" s="13">
        <v>72.28</v>
      </c>
      <c r="G13" s="13">
        <f t="shared" si="4"/>
        <v>10766.29</v>
      </c>
      <c r="H13" s="13">
        <v>6914.29</v>
      </c>
      <c r="I13" s="19">
        <v>3852</v>
      </c>
    </row>
    <row r="14" ht="28" customHeight="1" spans="1:9">
      <c r="A14" s="8">
        <v>7</v>
      </c>
      <c r="B14" s="8" t="s">
        <v>19</v>
      </c>
      <c r="C14" s="11" t="s">
        <v>23</v>
      </c>
      <c r="D14" s="13">
        <f t="shared" si="3"/>
        <v>177141.54</v>
      </c>
      <c r="E14" s="13">
        <v>165095.25</v>
      </c>
      <c r="F14" s="13">
        <v>72.28</v>
      </c>
      <c r="G14" s="13">
        <f t="shared" si="4"/>
        <v>12046.29</v>
      </c>
      <c r="H14" s="13">
        <v>6914.29</v>
      </c>
      <c r="I14" s="19">
        <f t="shared" si="5"/>
        <v>5132</v>
      </c>
    </row>
    <row r="15" ht="28" customHeight="1" spans="1:9">
      <c r="A15" s="8">
        <v>8</v>
      </c>
      <c r="B15" s="8" t="s">
        <v>19</v>
      </c>
      <c r="C15" s="11" t="s">
        <v>24</v>
      </c>
      <c r="D15" s="13">
        <f t="shared" si="3"/>
        <v>194071.53</v>
      </c>
      <c r="E15" s="13">
        <v>183305.24</v>
      </c>
      <c r="F15" s="13">
        <v>72.28</v>
      </c>
      <c r="G15" s="13">
        <f t="shared" si="4"/>
        <v>10766.29</v>
      </c>
      <c r="H15" s="13">
        <v>6914.29</v>
      </c>
      <c r="I15" s="19">
        <v>3852</v>
      </c>
    </row>
    <row r="16" ht="28" customHeight="1" spans="1:9">
      <c r="A16" s="8">
        <v>9</v>
      </c>
      <c r="B16" s="8" t="s">
        <v>19</v>
      </c>
      <c r="C16" s="11" t="s">
        <v>25</v>
      </c>
      <c r="D16" s="13">
        <f t="shared" si="3"/>
        <v>205135.14</v>
      </c>
      <c r="E16" s="13">
        <v>194368.85</v>
      </c>
      <c r="F16" s="13">
        <v>72.28</v>
      </c>
      <c r="G16" s="13">
        <f t="shared" si="4"/>
        <v>10766.29</v>
      </c>
      <c r="H16" s="13">
        <v>6914.29</v>
      </c>
      <c r="I16" s="19">
        <v>3852</v>
      </c>
    </row>
    <row r="17" ht="28" customHeight="1" spans="1:9">
      <c r="A17" s="8">
        <v>10</v>
      </c>
      <c r="B17" s="8" t="s">
        <v>19</v>
      </c>
      <c r="C17" s="11" t="s">
        <v>26</v>
      </c>
      <c r="D17" s="13">
        <f t="shared" si="3"/>
        <v>194071.53</v>
      </c>
      <c r="E17" s="13">
        <v>183305.24</v>
      </c>
      <c r="F17" s="13">
        <v>72.28</v>
      </c>
      <c r="G17" s="13">
        <f t="shared" si="4"/>
        <v>10766.29</v>
      </c>
      <c r="H17" s="13">
        <v>6914.29</v>
      </c>
      <c r="I17" s="19">
        <v>3852</v>
      </c>
    </row>
    <row r="18" ht="28" customHeight="1" spans="1:9">
      <c r="A18" s="8">
        <v>11</v>
      </c>
      <c r="B18" s="8" t="s">
        <v>19</v>
      </c>
      <c r="C18" s="11" t="s">
        <v>27</v>
      </c>
      <c r="D18" s="13">
        <f t="shared" si="3"/>
        <v>176411.34</v>
      </c>
      <c r="E18" s="13">
        <v>164365.05</v>
      </c>
      <c r="F18" s="13">
        <v>72.28</v>
      </c>
      <c r="G18" s="13">
        <f t="shared" si="4"/>
        <v>12046.29</v>
      </c>
      <c r="H18" s="13">
        <v>6914.29</v>
      </c>
      <c r="I18" s="19">
        <f>5132</f>
        <v>5132</v>
      </c>
    </row>
    <row r="19" ht="28" customHeight="1" spans="1:9">
      <c r="A19" s="8">
        <v>12</v>
      </c>
      <c r="B19" s="8" t="s">
        <v>19</v>
      </c>
      <c r="C19" s="11" t="s">
        <v>28</v>
      </c>
      <c r="D19" s="13">
        <f t="shared" si="3"/>
        <v>224903.67</v>
      </c>
      <c r="E19" s="13">
        <v>212857.38</v>
      </c>
      <c r="F19" s="13">
        <v>72.28</v>
      </c>
      <c r="G19" s="13">
        <f t="shared" si="4"/>
        <v>12046.29</v>
      </c>
      <c r="H19" s="13">
        <v>6914.29</v>
      </c>
      <c r="I19" s="19">
        <f>5132</f>
        <v>5132</v>
      </c>
    </row>
    <row r="20" ht="15" customHeight="1" spans="1:9">
      <c r="A20" s="14" t="s">
        <v>11</v>
      </c>
      <c r="B20" s="14"/>
      <c r="C20" s="15" t="s">
        <v>29</v>
      </c>
      <c r="D20" s="16">
        <f t="shared" ref="D20:I20" si="6">D11+D12+D13+D14+D15+D16+D17+D18+D19</f>
        <v>1781865.43</v>
      </c>
      <c r="E20" s="16">
        <f t="shared" si="6"/>
        <v>1678568.82</v>
      </c>
      <c r="F20" s="16">
        <f t="shared" si="6"/>
        <v>650.52</v>
      </c>
      <c r="G20" s="16">
        <f t="shared" si="6"/>
        <v>103296.61</v>
      </c>
      <c r="H20" s="16">
        <f t="shared" si="6"/>
        <v>62228.61</v>
      </c>
      <c r="I20" s="17">
        <f t="shared" si="6"/>
        <v>41068</v>
      </c>
    </row>
    <row r="21" ht="28" customHeight="1" spans="1:9">
      <c r="A21" s="10">
        <v>13</v>
      </c>
      <c r="B21" s="10" t="s">
        <v>30</v>
      </c>
      <c r="C21" s="11" t="s">
        <v>31</v>
      </c>
      <c r="D21" s="18">
        <f>E21+G21</f>
        <v>174845.09</v>
      </c>
      <c r="E21" s="19">
        <v>162798.8</v>
      </c>
      <c r="F21" s="18">
        <v>72.28</v>
      </c>
      <c r="G21" s="18">
        <f t="shared" ref="G21:G28" si="7">H21+I21</f>
        <v>12046.29</v>
      </c>
      <c r="H21" s="19">
        <v>6914.29</v>
      </c>
      <c r="I21" s="19">
        <f t="shared" ref="I21:I25" si="8">3852+1280</f>
        <v>5132</v>
      </c>
    </row>
    <row r="22" ht="28" customHeight="1" spans="1:9">
      <c r="A22" s="10">
        <v>14</v>
      </c>
      <c r="B22" s="10" t="s">
        <v>30</v>
      </c>
      <c r="C22" s="11" t="s">
        <v>32</v>
      </c>
      <c r="D22" s="18">
        <f t="shared" ref="D22:D28" si="9">SUM(E22+G22)</f>
        <v>174845.09</v>
      </c>
      <c r="E22" s="19">
        <v>162798.8</v>
      </c>
      <c r="F22" s="18">
        <v>72.28</v>
      </c>
      <c r="G22" s="18">
        <f t="shared" si="7"/>
        <v>12046.29</v>
      </c>
      <c r="H22" s="19">
        <v>6914.29</v>
      </c>
      <c r="I22" s="19">
        <f t="shared" si="8"/>
        <v>5132</v>
      </c>
    </row>
    <row r="23" ht="28" customHeight="1" spans="1:9">
      <c r="A23" s="10">
        <v>15</v>
      </c>
      <c r="B23" s="10" t="s">
        <v>30</v>
      </c>
      <c r="C23" s="11" t="s">
        <v>33</v>
      </c>
      <c r="D23" s="18">
        <f t="shared" si="9"/>
        <v>173565.09</v>
      </c>
      <c r="E23" s="19">
        <v>162798.8</v>
      </c>
      <c r="F23" s="18">
        <v>72.28</v>
      </c>
      <c r="G23" s="18">
        <f t="shared" si="7"/>
        <v>10766.29</v>
      </c>
      <c r="H23" s="19">
        <v>6914.29</v>
      </c>
      <c r="I23" s="19">
        <v>3852</v>
      </c>
    </row>
    <row r="24" ht="28" customHeight="1" spans="1:9">
      <c r="A24" s="10">
        <v>16</v>
      </c>
      <c r="B24" s="10" t="s">
        <v>30</v>
      </c>
      <c r="C24" s="11" t="s">
        <v>34</v>
      </c>
      <c r="D24" s="18">
        <f t="shared" si="9"/>
        <v>174845.09</v>
      </c>
      <c r="E24" s="19">
        <v>162798.8</v>
      </c>
      <c r="F24" s="18">
        <v>72.28</v>
      </c>
      <c r="G24" s="18">
        <f t="shared" si="7"/>
        <v>12046.29</v>
      </c>
      <c r="H24" s="19">
        <v>6914.29</v>
      </c>
      <c r="I24" s="19">
        <f t="shared" si="8"/>
        <v>5132</v>
      </c>
    </row>
    <row r="25" ht="28" customHeight="1" spans="1:9">
      <c r="A25" s="10">
        <v>17</v>
      </c>
      <c r="B25" s="10" t="s">
        <v>30</v>
      </c>
      <c r="C25" s="11" t="s">
        <v>22</v>
      </c>
      <c r="D25" s="18">
        <f t="shared" si="9"/>
        <v>174845.09</v>
      </c>
      <c r="E25" s="19">
        <v>162798.8</v>
      </c>
      <c r="F25" s="18">
        <v>72.28</v>
      </c>
      <c r="G25" s="18">
        <f t="shared" si="7"/>
        <v>12046.29</v>
      </c>
      <c r="H25" s="19">
        <v>6914.29</v>
      </c>
      <c r="I25" s="19">
        <f t="shared" si="8"/>
        <v>5132</v>
      </c>
    </row>
    <row r="26" ht="28" customHeight="1" spans="1:9">
      <c r="A26" s="10">
        <v>18</v>
      </c>
      <c r="B26" s="10" t="s">
        <v>30</v>
      </c>
      <c r="C26" s="11" t="s">
        <v>35</v>
      </c>
      <c r="D26" s="18">
        <f t="shared" si="9"/>
        <v>200238.69</v>
      </c>
      <c r="E26" s="19">
        <v>189472.4</v>
      </c>
      <c r="F26" s="18">
        <v>72.28</v>
      </c>
      <c r="G26" s="18">
        <f t="shared" si="7"/>
        <v>10766.29</v>
      </c>
      <c r="H26" s="19">
        <v>6914.29</v>
      </c>
      <c r="I26" s="19">
        <v>3852</v>
      </c>
    </row>
    <row r="27" ht="28" customHeight="1" spans="1:9">
      <c r="A27" s="10">
        <v>19</v>
      </c>
      <c r="B27" s="10" t="s">
        <v>30</v>
      </c>
      <c r="C27" s="11" t="s">
        <v>36</v>
      </c>
      <c r="D27" s="18">
        <f t="shared" si="9"/>
        <v>174845.09</v>
      </c>
      <c r="E27" s="19">
        <v>162798.8</v>
      </c>
      <c r="F27" s="18">
        <v>72.28</v>
      </c>
      <c r="G27" s="18">
        <f t="shared" si="7"/>
        <v>12046.29</v>
      </c>
      <c r="H27" s="19">
        <v>6914.29</v>
      </c>
      <c r="I27" s="19">
        <f>3852+1280</f>
        <v>5132</v>
      </c>
    </row>
    <row r="28" ht="28" customHeight="1" spans="1:9">
      <c r="A28" s="10">
        <v>20</v>
      </c>
      <c r="B28" s="10" t="s">
        <v>30</v>
      </c>
      <c r="C28" s="11" t="s">
        <v>37</v>
      </c>
      <c r="D28" s="18">
        <f t="shared" si="9"/>
        <v>174845.09</v>
      </c>
      <c r="E28" s="19">
        <v>162798.8</v>
      </c>
      <c r="F28" s="18">
        <v>72.28</v>
      </c>
      <c r="G28" s="18">
        <f t="shared" si="7"/>
        <v>12046.29</v>
      </c>
      <c r="H28" s="19">
        <v>6914.29</v>
      </c>
      <c r="I28" s="19">
        <f>3852+1280</f>
        <v>5132</v>
      </c>
    </row>
    <row r="29" ht="28" customHeight="1" spans="1:9">
      <c r="A29" s="20" t="s">
        <v>11</v>
      </c>
      <c r="B29" s="21"/>
      <c r="C29" s="22" t="s">
        <v>38</v>
      </c>
      <c r="D29" s="16">
        <f t="shared" ref="D29:I29" si="10">D21+D22+D23+D24+D25+D26+D27+D28</f>
        <v>1422874.32</v>
      </c>
      <c r="E29" s="16">
        <f t="shared" si="10"/>
        <v>1329064</v>
      </c>
      <c r="F29" s="16">
        <f t="shared" si="10"/>
        <v>578.24</v>
      </c>
      <c r="G29" s="16">
        <f t="shared" si="10"/>
        <v>93810.32</v>
      </c>
      <c r="H29" s="16">
        <f t="shared" si="10"/>
        <v>55314.32</v>
      </c>
      <c r="I29" s="17">
        <f t="shared" si="10"/>
        <v>38496</v>
      </c>
    </row>
    <row r="30" ht="28" customHeight="1" spans="1:9">
      <c r="A30" s="10">
        <v>21</v>
      </c>
      <c r="B30" s="10" t="s">
        <v>39</v>
      </c>
      <c r="C30" s="11" t="s">
        <v>40</v>
      </c>
      <c r="D30" s="19">
        <f>E30+G30</f>
        <v>176430.8</v>
      </c>
      <c r="E30" s="19">
        <v>164384.51</v>
      </c>
      <c r="F30" s="19">
        <v>72.28</v>
      </c>
      <c r="G30" s="19">
        <f t="shared" ref="G30:G41" si="11">H30+I30</f>
        <v>12046.29</v>
      </c>
      <c r="H30" s="19">
        <v>6914.29</v>
      </c>
      <c r="I30" s="19">
        <v>5132</v>
      </c>
    </row>
    <row r="31" ht="28" customHeight="1" spans="1:9">
      <c r="A31" s="10">
        <v>22</v>
      </c>
      <c r="B31" s="10" t="s">
        <v>39</v>
      </c>
      <c r="C31" s="11" t="s">
        <v>41</v>
      </c>
      <c r="D31" s="19">
        <f t="shared" ref="D31:D41" si="12">SUM(E31+G31)</f>
        <v>195319.73</v>
      </c>
      <c r="E31" s="19">
        <v>183273.44</v>
      </c>
      <c r="F31" s="19">
        <v>72.28</v>
      </c>
      <c r="G31" s="19">
        <f t="shared" si="11"/>
        <v>12046.29</v>
      </c>
      <c r="H31" s="19">
        <v>6914.29</v>
      </c>
      <c r="I31" s="19">
        <v>5132</v>
      </c>
    </row>
    <row r="32" ht="28" customHeight="1" spans="1:9">
      <c r="A32" s="10">
        <v>23</v>
      </c>
      <c r="B32" s="10" t="s">
        <v>39</v>
      </c>
      <c r="C32" s="11" t="s">
        <v>42</v>
      </c>
      <c r="D32" s="19">
        <f t="shared" si="12"/>
        <v>176430.8</v>
      </c>
      <c r="E32" s="19">
        <v>164384.51</v>
      </c>
      <c r="F32" s="19">
        <v>72.28</v>
      </c>
      <c r="G32" s="19">
        <f t="shared" si="11"/>
        <v>12046.29</v>
      </c>
      <c r="H32" s="19">
        <v>6914.29</v>
      </c>
      <c r="I32" s="19">
        <v>5132</v>
      </c>
    </row>
    <row r="33" ht="28" customHeight="1" spans="1:9">
      <c r="A33" s="10">
        <v>24</v>
      </c>
      <c r="B33" s="10" t="s">
        <v>39</v>
      </c>
      <c r="C33" s="11" t="s">
        <v>43</v>
      </c>
      <c r="D33" s="19">
        <f t="shared" si="12"/>
        <v>195319.73</v>
      </c>
      <c r="E33" s="19">
        <v>183273.44</v>
      </c>
      <c r="F33" s="19">
        <v>72.28</v>
      </c>
      <c r="G33" s="19">
        <f t="shared" si="11"/>
        <v>12046.29</v>
      </c>
      <c r="H33" s="19">
        <v>6914.29</v>
      </c>
      <c r="I33" s="19">
        <v>5132</v>
      </c>
    </row>
    <row r="34" ht="28" customHeight="1" spans="1:9">
      <c r="A34" s="10">
        <v>25</v>
      </c>
      <c r="B34" s="10" t="s">
        <v>39</v>
      </c>
      <c r="C34" s="11" t="s">
        <v>44</v>
      </c>
      <c r="D34" s="19">
        <f t="shared" si="12"/>
        <v>195319.73</v>
      </c>
      <c r="E34" s="19">
        <v>183273.44</v>
      </c>
      <c r="F34" s="19">
        <v>72.28</v>
      </c>
      <c r="G34" s="19">
        <f t="shared" si="11"/>
        <v>12046.29</v>
      </c>
      <c r="H34" s="19">
        <v>6914.29</v>
      </c>
      <c r="I34" s="19">
        <v>5132</v>
      </c>
    </row>
    <row r="35" ht="28" customHeight="1" spans="1:9">
      <c r="A35" s="10">
        <v>26</v>
      </c>
      <c r="B35" s="10" t="s">
        <v>39</v>
      </c>
      <c r="C35" s="11" t="s">
        <v>45</v>
      </c>
      <c r="D35" s="19">
        <f t="shared" si="12"/>
        <v>176430.8</v>
      </c>
      <c r="E35" s="19">
        <v>164384.51</v>
      </c>
      <c r="F35" s="19">
        <v>72.28</v>
      </c>
      <c r="G35" s="19">
        <f t="shared" si="11"/>
        <v>12046.29</v>
      </c>
      <c r="H35" s="19">
        <v>6914.29</v>
      </c>
      <c r="I35" s="19">
        <v>5132</v>
      </c>
    </row>
    <row r="36" ht="28" customHeight="1" spans="1:9">
      <c r="A36" s="10">
        <v>27</v>
      </c>
      <c r="B36" s="10" t="s">
        <v>39</v>
      </c>
      <c r="C36" s="11" t="s">
        <v>46</v>
      </c>
      <c r="D36" s="19">
        <f t="shared" si="12"/>
        <v>195319.73</v>
      </c>
      <c r="E36" s="19">
        <v>183273.44</v>
      </c>
      <c r="F36" s="19">
        <v>72.28</v>
      </c>
      <c r="G36" s="19">
        <f t="shared" si="11"/>
        <v>12046.29</v>
      </c>
      <c r="H36" s="19">
        <v>6914.29</v>
      </c>
      <c r="I36" s="19">
        <v>5132</v>
      </c>
    </row>
    <row r="37" ht="28" customHeight="1" spans="1:9">
      <c r="A37" s="10">
        <v>28</v>
      </c>
      <c r="B37" s="10" t="s">
        <v>39</v>
      </c>
      <c r="C37" s="11" t="s">
        <v>47</v>
      </c>
      <c r="D37" s="19">
        <f t="shared" si="12"/>
        <v>176430.8</v>
      </c>
      <c r="E37" s="19">
        <v>164384.51</v>
      </c>
      <c r="F37" s="19">
        <v>72.28</v>
      </c>
      <c r="G37" s="19">
        <f t="shared" si="11"/>
        <v>12046.29</v>
      </c>
      <c r="H37" s="19">
        <v>6914.29</v>
      </c>
      <c r="I37" s="19">
        <v>5132</v>
      </c>
    </row>
    <row r="38" ht="28" customHeight="1" spans="1:9">
      <c r="A38" s="10">
        <v>29</v>
      </c>
      <c r="B38" s="10" t="s">
        <v>39</v>
      </c>
      <c r="C38" s="11" t="s">
        <v>48</v>
      </c>
      <c r="D38" s="19">
        <f t="shared" si="12"/>
        <v>176430.8</v>
      </c>
      <c r="E38" s="19">
        <v>164384.51</v>
      </c>
      <c r="F38" s="19">
        <v>72.28</v>
      </c>
      <c r="G38" s="19">
        <f t="shared" si="11"/>
        <v>12046.29</v>
      </c>
      <c r="H38" s="19">
        <v>6914.29</v>
      </c>
      <c r="I38" s="19">
        <v>5132</v>
      </c>
    </row>
    <row r="39" ht="28" customHeight="1" spans="1:9">
      <c r="A39" s="10">
        <v>30</v>
      </c>
      <c r="B39" s="10" t="s">
        <v>39</v>
      </c>
      <c r="C39" s="11" t="s">
        <v>49</v>
      </c>
      <c r="D39" s="19">
        <f t="shared" si="12"/>
        <v>176430.8</v>
      </c>
      <c r="E39" s="19">
        <v>164384.51</v>
      </c>
      <c r="F39" s="19">
        <v>72.28</v>
      </c>
      <c r="G39" s="19">
        <f t="shared" si="11"/>
        <v>12046.29</v>
      </c>
      <c r="H39" s="19">
        <v>6914.29</v>
      </c>
      <c r="I39" s="19">
        <v>5132</v>
      </c>
    </row>
    <row r="40" ht="28" customHeight="1" spans="1:9">
      <c r="A40" s="10">
        <v>31</v>
      </c>
      <c r="B40" s="10" t="s">
        <v>39</v>
      </c>
      <c r="C40" s="11" t="s">
        <v>50</v>
      </c>
      <c r="D40" s="19">
        <f t="shared" si="12"/>
        <v>182891.07</v>
      </c>
      <c r="E40" s="19">
        <v>170844.78</v>
      </c>
      <c r="F40" s="19">
        <v>72.28</v>
      </c>
      <c r="G40" s="19">
        <f t="shared" si="11"/>
        <v>12046.29</v>
      </c>
      <c r="H40" s="19">
        <v>6914.29</v>
      </c>
      <c r="I40" s="19">
        <v>5132</v>
      </c>
    </row>
    <row r="41" ht="28" customHeight="1" spans="1:9">
      <c r="A41" s="10">
        <v>32</v>
      </c>
      <c r="B41" s="10" t="s">
        <v>39</v>
      </c>
      <c r="C41" s="11" t="s">
        <v>51</v>
      </c>
      <c r="D41" s="19">
        <f t="shared" si="12"/>
        <v>201518.69</v>
      </c>
      <c r="E41" s="13">
        <v>189472.4</v>
      </c>
      <c r="F41" s="13">
        <v>72.28</v>
      </c>
      <c r="G41" s="19">
        <f t="shared" si="11"/>
        <v>12046.29</v>
      </c>
      <c r="H41" s="13">
        <v>6914.29</v>
      </c>
      <c r="I41" s="13">
        <v>5132</v>
      </c>
    </row>
    <row r="42" ht="28" customHeight="1" spans="1:9">
      <c r="A42" s="20" t="s">
        <v>11</v>
      </c>
      <c r="B42" s="21"/>
      <c r="C42" s="22" t="s">
        <v>52</v>
      </c>
      <c r="D42" s="16">
        <f t="shared" ref="D42:I42" si="13">D30+D31+D32+D33+D34+D35+D36+D37+D38+D39+D40+D41</f>
        <v>2224273.48</v>
      </c>
      <c r="E42" s="16">
        <f t="shared" si="13"/>
        <v>2079718</v>
      </c>
      <c r="F42" s="16">
        <f t="shared" si="13"/>
        <v>867.36</v>
      </c>
      <c r="G42" s="16">
        <f t="shared" si="13"/>
        <v>144555.48</v>
      </c>
      <c r="H42" s="16">
        <f t="shared" si="13"/>
        <v>82971.48</v>
      </c>
      <c r="I42" s="17">
        <f t="shared" si="13"/>
        <v>61584</v>
      </c>
    </row>
    <row r="43" ht="28" customHeight="1" spans="1:9">
      <c r="A43" s="10">
        <v>33</v>
      </c>
      <c r="B43" s="10" t="s">
        <v>53</v>
      </c>
      <c r="C43" s="11" t="s">
        <v>54</v>
      </c>
      <c r="D43" s="19">
        <f>E43+G43</f>
        <v>178249.07</v>
      </c>
      <c r="E43" s="19">
        <v>166202.78</v>
      </c>
      <c r="F43" s="19">
        <v>72.28</v>
      </c>
      <c r="G43" s="19">
        <f t="shared" ref="G43:G50" si="14">H43+I43</f>
        <v>12046.29</v>
      </c>
      <c r="H43" s="19">
        <v>6914.29</v>
      </c>
      <c r="I43" s="19">
        <v>5132</v>
      </c>
    </row>
    <row r="44" ht="28" customHeight="1" spans="1:9">
      <c r="A44" s="10">
        <v>34</v>
      </c>
      <c r="B44" s="10" t="s">
        <v>53</v>
      </c>
      <c r="C44" s="11" t="s">
        <v>55</v>
      </c>
      <c r="D44" s="19">
        <f t="shared" ref="D44:D50" si="15">SUM(E44+G44)</f>
        <v>178422.51</v>
      </c>
      <c r="E44" s="19">
        <v>166376.22</v>
      </c>
      <c r="F44" s="19">
        <v>72.28</v>
      </c>
      <c r="G44" s="19">
        <f t="shared" si="14"/>
        <v>12046.29</v>
      </c>
      <c r="H44" s="19">
        <v>6914.29</v>
      </c>
      <c r="I44" s="19">
        <v>5132</v>
      </c>
    </row>
    <row r="45" ht="28" customHeight="1" spans="1:9">
      <c r="A45" s="10">
        <v>35</v>
      </c>
      <c r="B45" s="10" t="s">
        <v>53</v>
      </c>
      <c r="C45" s="11" t="s">
        <v>56</v>
      </c>
      <c r="D45" s="19">
        <f t="shared" si="15"/>
        <v>178422.51</v>
      </c>
      <c r="E45" s="19">
        <v>166376.22</v>
      </c>
      <c r="F45" s="19">
        <v>72.28</v>
      </c>
      <c r="G45" s="19">
        <f t="shared" si="14"/>
        <v>12046.29</v>
      </c>
      <c r="H45" s="19">
        <v>6914.29</v>
      </c>
      <c r="I45" s="19">
        <v>5132</v>
      </c>
    </row>
    <row r="46" ht="28" customHeight="1" spans="1:9">
      <c r="A46" s="10">
        <v>36</v>
      </c>
      <c r="B46" s="10" t="s">
        <v>53</v>
      </c>
      <c r="C46" s="11" t="s">
        <v>57</v>
      </c>
      <c r="D46" s="19">
        <f t="shared" si="15"/>
        <v>185142.73</v>
      </c>
      <c r="E46" s="19">
        <v>173096.44</v>
      </c>
      <c r="F46" s="19">
        <v>72.28</v>
      </c>
      <c r="G46" s="19">
        <f t="shared" si="14"/>
        <v>12046.29</v>
      </c>
      <c r="H46" s="19">
        <v>6914.29</v>
      </c>
      <c r="I46" s="19">
        <v>5132</v>
      </c>
    </row>
    <row r="47" ht="28" customHeight="1" spans="1:9">
      <c r="A47" s="10">
        <v>37</v>
      </c>
      <c r="B47" s="10" t="s">
        <v>53</v>
      </c>
      <c r="C47" s="11" t="s">
        <v>58</v>
      </c>
      <c r="D47" s="19">
        <f t="shared" si="15"/>
        <v>187101.95</v>
      </c>
      <c r="E47" s="19">
        <v>175055.76</v>
      </c>
      <c r="F47" s="19">
        <v>72.28</v>
      </c>
      <c r="G47" s="19">
        <f t="shared" si="14"/>
        <v>12046.19</v>
      </c>
      <c r="H47" s="19">
        <v>6914.19</v>
      </c>
      <c r="I47" s="19">
        <v>5132</v>
      </c>
    </row>
    <row r="48" ht="28" customHeight="1" spans="1:9">
      <c r="A48" s="10">
        <v>38</v>
      </c>
      <c r="B48" s="10" t="s">
        <v>53</v>
      </c>
      <c r="C48" s="11" t="s">
        <v>59</v>
      </c>
      <c r="D48" s="19">
        <f t="shared" si="15"/>
        <v>178422.51</v>
      </c>
      <c r="E48" s="19">
        <v>166376.22</v>
      </c>
      <c r="F48" s="19">
        <v>72.28</v>
      </c>
      <c r="G48" s="19">
        <f t="shared" si="14"/>
        <v>12046.29</v>
      </c>
      <c r="H48" s="19">
        <v>6914.29</v>
      </c>
      <c r="I48" s="19">
        <v>5132</v>
      </c>
    </row>
    <row r="49" ht="28" customHeight="1" spans="1:9">
      <c r="A49" s="10">
        <v>39</v>
      </c>
      <c r="B49" s="10" t="s">
        <v>53</v>
      </c>
      <c r="C49" s="11" t="s">
        <v>60</v>
      </c>
      <c r="D49" s="19">
        <f t="shared" si="15"/>
        <v>175104.29</v>
      </c>
      <c r="E49" s="19">
        <v>163058</v>
      </c>
      <c r="F49" s="19">
        <v>72.28</v>
      </c>
      <c r="G49" s="19">
        <f t="shared" si="14"/>
        <v>12046.29</v>
      </c>
      <c r="H49" s="19">
        <v>6914.29</v>
      </c>
      <c r="I49" s="19">
        <v>5132</v>
      </c>
    </row>
    <row r="50" ht="28" customHeight="1" spans="1:9">
      <c r="A50" s="10">
        <v>40</v>
      </c>
      <c r="B50" s="10" t="s">
        <v>53</v>
      </c>
      <c r="C50" s="11" t="s">
        <v>61</v>
      </c>
      <c r="D50" s="19">
        <f t="shared" si="15"/>
        <v>187837.16</v>
      </c>
      <c r="E50" s="19">
        <v>175790.97</v>
      </c>
      <c r="F50" s="19">
        <v>72.28</v>
      </c>
      <c r="G50" s="19">
        <f t="shared" si="14"/>
        <v>12046.19</v>
      </c>
      <c r="H50" s="19">
        <v>6914.19</v>
      </c>
      <c r="I50" s="19">
        <v>5132</v>
      </c>
    </row>
    <row r="51" ht="28" customHeight="1" spans="1:9">
      <c r="A51" s="20" t="s">
        <v>11</v>
      </c>
      <c r="B51" s="21"/>
      <c r="C51" s="22" t="s">
        <v>38</v>
      </c>
      <c r="D51" s="16">
        <f t="shared" ref="D51:I51" si="16">D43+D44+D45+D46+D47+D48+D49+D50</f>
        <v>1448702.73</v>
      </c>
      <c r="E51" s="16">
        <f t="shared" si="16"/>
        <v>1352332.61</v>
      </c>
      <c r="F51" s="16">
        <f t="shared" si="16"/>
        <v>578.24</v>
      </c>
      <c r="G51" s="16">
        <f t="shared" si="16"/>
        <v>96370.12</v>
      </c>
      <c r="H51" s="16">
        <f t="shared" si="16"/>
        <v>55314.12</v>
      </c>
      <c r="I51" s="17">
        <f t="shared" si="16"/>
        <v>41056</v>
      </c>
    </row>
    <row r="52" ht="28" customHeight="1" spans="1:9">
      <c r="A52" s="10">
        <v>41</v>
      </c>
      <c r="B52" s="10" t="s">
        <v>62</v>
      </c>
      <c r="C52" s="11" t="s">
        <v>63</v>
      </c>
      <c r="D52" s="19">
        <f>E52+G52</f>
        <v>178422.41</v>
      </c>
      <c r="E52" s="19">
        <v>166376.22</v>
      </c>
      <c r="F52" s="19">
        <v>72.28</v>
      </c>
      <c r="G52" s="19">
        <f t="shared" ref="G52:G55" si="17">H52+I52</f>
        <v>12046.19</v>
      </c>
      <c r="H52" s="19">
        <v>6914.19</v>
      </c>
      <c r="I52" s="19">
        <v>5132</v>
      </c>
    </row>
    <row r="53" ht="28" customHeight="1" spans="1:9">
      <c r="A53" s="10">
        <v>42</v>
      </c>
      <c r="B53" s="10" t="s">
        <v>62</v>
      </c>
      <c r="C53" s="11" t="s">
        <v>64</v>
      </c>
      <c r="D53" s="19">
        <f t="shared" ref="D53:D55" si="18">SUM(E53+G53)</f>
        <v>178422.51</v>
      </c>
      <c r="E53" s="19">
        <v>166376.22</v>
      </c>
      <c r="F53" s="19">
        <v>72.28</v>
      </c>
      <c r="G53" s="19">
        <f t="shared" si="17"/>
        <v>12046.29</v>
      </c>
      <c r="H53" s="19">
        <v>6914.29</v>
      </c>
      <c r="I53" s="19">
        <v>5132</v>
      </c>
    </row>
    <row r="54" ht="28" customHeight="1" spans="1:9">
      <c r="A54" s="10">
        <v>43</v>
      </c>
      <c r="B54" s="10" t="s">
        <v>62</v>
      </c>
      <c r="C54" s="11" t="s">
        <v>65</v>
      </c>
      <c r="D54" s="19">
        <f t="shared" si="18"/>
        <v>178012.62</v>
      </c>
      <c r="E54" s="19">
        <v>167246.33</v>
      </c>
      <c r="F54" s="19">
        <v>72.28</v>
      </c>
      <c r="G54" s="19">
        <f t="shared" si="17"/>
        <v>10766.29</v>
      </c>
      <c r="H54" s="19">
        <v>6914.29</v>
      </c>
      <c r="I54" s="19">
        <f>5132-1280</f>
        <v>3852</v>
      </c>
    </row>
    <row r="55" ht="28" customHeight="1" spans="1:9">
      <c r="A55" s="10">
        <v>44</v>
      </c>
      <c r="B55" s="10" t="s">
        <v>62</v>
      </c>
      <c r="C55" s="11" t="s">
        <v>66</v>
      </c>
      <c r="D55" s="19">
        <f t="shared" si="18"/>
        <v>224338.79</v>
      </c>
      <c r="E55" s="19">
        <v>213572.5</v>
      </c>
      <c r="F55" s="19">
        <v>72.28</v>
      </c>
      <c r="G55" s="19">
        <f t="shared" si="17"/>
        <v>10766.29</v>
      </c>
      <c r="H55" s="19">
        <v>6914.29</v>
      </c>
      <c r="I55" s="19">
        <f>5132-1280</f>
        <v>3852</v>
      </c>
    </row>
    <row r="56" ht="28" customHeight="1" spans="1:9">
      <c r="A56" s="20" t="s">
        <v>11</v>
      </c>
      <c r="B56" s="21"/>
      <c r="C56" s="22" t="s">
        <v>67</v>
      </c>
      <c r="D56" s="16">
        <f t="shared" ref="D56:I56" si="19">D52+D53+D54+D55</f>
        <v>759196.33</v>
      </c>
      <c r="E56" s="16">
        <f t="shared" si="19"/>
        <v>713571.27</v>
      </c>
      <c r="F56" s="16">
        <f t="shared" si="19"/>
        <v>289.12</v>
      </c>
      <c r="G56" s="16">
        <f t="shared" si="19"/>
        <v>45625.06</v>
      </c>
      <c r="H56" s="16">
        <f t="shared" si="19"/>
        <v>27657.06</v>
      </c>
      <c r="I56" s="17">
        <f t="shared" si="19"/>
        <v>17968</v>
      </c>
    </row>
    <row r="57" ht="28" customHeight="1" spans="1:9">
      <c r="A57" s="10">
        <v>45</v>
      </c>
      <c r="B57" s="10" t="s">
        <v>68</v>
      </c>
      <c r="C57" s="11" t="s">
        <v>69</v>
      </c>
      <c r="D57" s="18">
        <f t="shared" ref="D57:D65" si="20">SUM(E57+G57)</f>
        <v>188910.74</v>
      </c>
      <c r="E57" s="19">
        <v>178144.45</v>
      </c>
      <c r="F57" s="18">
        <v>72.28</v>
      </c>
      <c r="G57" s="18">
        <f t="shared" ref="G57:G65" si="21">H57+I57</f>
        <v>10766.29</v>
      </c>
      <c r="H57" s="19">
        <v>6914.29</v>
      </c>
      <c r="I57" s="19">
        <v>3852</v>
      </c>
    </row>
    <row r="58" ht="28" customHeight="1" spans="1:9">
      <c r="A58" s="10">
        <v>46</v>
      </c>
      <c r="B58" s="10" t="s">
        <v>68</v>
      </c>
      <c r="C58" s="11" t="s">
        <v>70</v>
      </c>
      <c r="D58" s="18">
        <f t="shared" si="20"/>
        <v>175386.68</v>
      </c>
      <c r="E58" s="19">
        <v>164620.39</v>
      </c>
      <c r="F58" s="18">
        <v>72.28</v>
      </c>
      <c r="G58" s="18">
        <f t="shared" si="21"/>
        <v>10766.29</v>
      </c>
      <c r="H58" s="19">
        <v>6914.29</v>
      </c>
      <c r="I58" s="19">
        <v>3852</v>
      </c>
    </row>
    <row r="59" ht="28" customHeight="1" spans="1:9">
      <c r="A59" s="10">
        <v>47</v>
      </c>
      <c r="B59" s="10" t="s">
        <v>68</v>
      </c>
      <c r="C59" s="11" t="s">
        <v>71</v>
      </c>
      <c r="D59" s="18">
        <f t="shared" si="20"/>
        <v>188655.2</v>
      </c>
      <c r="E59" s="19">
        <v>177888.91</v>
      </c>
      <c r="F59" s="18">
        <v>72.28</v>
      </c>
      <c r="G59" s="18">
        <f t="shared" si="21"/>
        <v>10766.29</v>
      </c>
      <c r="H59" s="19">
        <v>6914.29</v>
      </c>
      <c r="I59" s="19">
        <v>3852</v>
      </c>
    </row>
    <row r="60" ht="28" customHeight="1" spans="1:9">
      <c r="A60" s="10">
        <v>48</v>
      </c>
      <c r="B60" s="10" t="s">
        <v>68</v>
      </c>
      <c r="C60" s="11" t="s">
        <v>72</v>
      </c>
      <c r="D60" s="18">
        <f t="shared" si="20"/>
        <v>175386.68</v>
      </c>
      <c r="E60" s="19">
        <v>164620.39</v>
      </c>
      <c r="F60" s="18">
        <v>72.28</v>
      </c>
      <c r="G60" s="18">
        <f t="shared" si="21"/>
        <v>10766.29</v>
      </c>
      <c r="H60" s="19">
        <v>6914.29</v>
      </c>
      <c r="I60" s="19">
        <v>3852</v>
      </c>
    </row>
    <row r="61" ht="28" customHeight="1" spans="1:9">
      <c r="A61" s="10">
        <v>49</v>
      </c>
      <c r="B61" s="10" t="s">
        <v>68</v>
      </c>
      <c r="C61" s="11" t="s">
        <v>73</v>
      </c>
      <c r="D61" s="18">
        <f t="shared" si="20"/>
        <v>175386.68</v>
      </c>
      <c r="E61" s="19">
        <v>164620.39</v>
      </c>
      <c r="F61" s="18">
        <v>72.28</v>
      </c>
      <c r="G61" s="18">
        <f t="shared" si="21"/>
        <v>10766.29</v>
      </c>
      <c r="H61" s="19">
        <v>6914.29</v>
      </c>
      <c r="I61" s="19">
        <v>3852</v>
      </c>
    </row>
    <row r="62" ht="28" customHeight="1" spans="1:9">
      <c r="A62" s="10">
        <v>50</v>
      </c>
      <c r="B62" s="10" t="s">
        <v>68</v>
      </c>
      <c r="C62" s="11" t="s">
        <v>74</v>
      </c>
      <c r="D62" s="18">
        <f t="shared" si="20"/>
        <v>175386.68</v>
      </c>
      <c r="E62" s="19">
        <v>164620.39</v>
      </c>
      <c r="F62" s="18">
        <v>72.28</v>
      </c>
      <c r="G62" s="18">
        <f t="shared" si="21"/>
        <v>10766.29</v>
      </c>
      <c r="H62" s="19">
        <v>6914.29</v>
      </c>
      <c r="I62" s="19">
        <v>3852</v>
      </c>
    </row>
    <row r="63" ht="28" customHeight="1" spans="1:9">
      <c r="A63" s="10">
        <v>51</v>
      </c>
      <c r="B63" s="10" t="s">
        <v>68</v>
      </c>
      <c r="C63" s="11" t="s">
        <v>75</v>
      </c>
      <c r="D63" s="18">
        <f t="shared" si="20"/>
        <v>175386.68</v>
      </c>
      <c r="E63" s="19">
        <v>164620.39</v>
      </c>
      <c r="F63" s="18">
        <v>72.28</v>
      </c>
      <c r="G63" s="18">
        <f t="shared" si="21"/>
        <v>10766.29</v>
      </c>
      <c r="H63" s="19">
        <v>6914.29</v>
      </c>
      <c r="I63" s="19">
        <v>3852</v>
      </c>
    </row>
    <row r="64" ht="28" customHeight="1" spans="1:9">
      <c r="A64" s="10">
        <v>52</v>
      </c>
      <c r="B64" s="10" t="s">
        <v>68</v>
      </c>
      <c r="C64" s="11" t="s">
        <v>76</v>
      </c>
      <c r="D64" s="18">
        <f t="shared" si="20"/>
        <v>175386.68</v>
      </c>
      <c r="E64" s="19">
        <v>164620.39</v>
      </c>
      <c r="F64" s="18">
        <v>72.28</v>
      </c>
      <c r="G64" s="18">
        <f t="shared" si="21"/>
        <v>10766.29</v>
      </c>
      <c r="H64" s="19">
        <v>6914.29</v>
      </c>
      <c r="I64" s="19">
        <v>3852</v>
      </c>
    </row>
    <row r="65" ht="28" customHeight="1" spans="1:9">
      <c r="A65" s="10">
        <v>53</v>
      </c>
      <c r="B65" s="10" t="s">
        <v>68</v>
      </c>
      <c r="C65" s="11" t="s">
        <v>77</v>
      </c>
      <c r="D65" s="18">
        <f t="shared" si="20"/>
        <v>188270.68</v>
      </c>
      <c r="E65" s="19">
        <v>177504.39</v>
      </c>
      <c r="F65" s="18">
        <v>72.28</v>
      </c>
      <c r="G65" s="18">
        <f t="shared" si="21"/>
        <v>10766.29</v>
      </c>
      <c r="H65" s="19">
        <v>6914.29</v>
      </c>
      <c r="I65" s="19">
        <v>3852</v>
      </c>
    </row>
    <row r="66" ht="28" customHeight="1" spans="1:9">
      <c r="A66" s="20" t="s">
        <v>11</v>
      </c>
      <c r="B66" s="21"/>
      <c r="C66" s="22" t="s">
        <v>29</v>
      </c>
      <c r="D66" s="16">
        <f t="shared" ref="D66:I66" si="22">D57+D58+D59+D60+D61+D62+D63+D64+D65</f>
        <v>1618156.7</v>
      </c>
      <c r="E66" s="16">
        <f t="shared" si="22"/>
        <v>1521260.09</v>
      </c>
      <c r="F66" s="16">
        <f t="shared" si="22"/>
        <v>650.52</v>
      </c>
      <c r="G66" s="16">
        <f t="shared" si="22"/>
        <v>96896.61</v>
      </c>
      <c r="H66" s="16">
        <f t="shared" si="22"/>
        <v>62228.61</v>
      </c>
      <c r="I66" s="17">
        <f t="shared" si="22"/>
        <v>34668</v>
      </c>
    </row>
    <row r="67" ht="28" customHeight="1" spans="1:9">
      <c r="A67" s="10">
        <v>54</v>
      </c>
      <c r="B67" s="10" t="s">
        <v>78</v>
      </c>
      <c r="C67" s="11" t="s">
        <v>79</v>
      </c>
      <c r="D67" s="19">
        <f>E67+G67</f>
        <v>193765.29</v>
      </c>
      <c r="E67" s="19">
        <v>181719</v>
      </c>
      <c r="F67" s="19">
        <v>72.28</v>
      </c>
      <c r="G67" s="19">
        <f t="shared" ref="G67:G71" si="23">H67+I67</f>
        <v>12046.29</v>
      </c>
      <c r="H67" s="19">
        <v>6914.29</v>
      </c>
      <c r="I67" s="19">
        <v>5132</v>
      </c>
    </row>
    <row r="68" ht="28" customHeight="1" spans="1:9">
      <c r="A68" s="10">
        <v>55</v>
      </c>
      <c r="B68" s="10" t="s">
        <v>78</v>
      </c>
      <c r="C68" s="11" t="s">
        <v>80</v>
      </c>
      <c r="D68" s="19">
        <f t="shared" ref="D68:D71" si="24">SUM(E68+G68)</f>
        <v>193765.29</v>
      </c>
      <c r="E68" s="19">
        <v>181719</v>
      </c>
      <c r="F68" s="19">
        <v>72.28</v>
      </c>
      <c r="G68" s="19">
        <f t="shared" si="23"/>
        <v>12046.29</v>
      </c>
      <c r="H68" s="19">
        <v>6914.29</v>
      </c>
      <c r="I68" s="19">
        <v>5132</v>
      </c>
    </row>
    <row r="69" ht="28" customHeight="1" spans="1:9">
      <c r="A69" s="10">
        <v>56</v>
      </c>
      <c r="B69" s="10" t="s">
        <v>78</v>
      </c>
      <c r="C69" s="11" t="s">
        <v>81</v>
      </c>
      <c r="D69" s="19">
        <f t="shared" si="24"/>
        <v>175037.02</v>
      </c>
      <c r="E69" s="19">
        <v>162990.73</v>
      </c>
      <c r="F69" s="19">
        <v>72.28</v>
      </c>
      <c r="G69" s="19">
        <f t="shared" si="23"/>
        <v>12046.29</v>
      </c>
      <c r="H69" s="19">
        <v>6914.29</v>
      </c>
      <c r="I69" s="19">
        <v>5132</v>
      </c>
    </row>
    <row r="70" ht="28" customHeight="1" spans="1:12">
      <c r="A70" s="10">
        <v>57</v>
      </c>
      <c r="B70" s="10" t="s">
        <v>78</v>
      </c>
      <c r="C70" s="11" t="s">
        <v>82</v>
      </c>
      <c r="D70" s="19">
        <f t="shared" si="24"/>
        <v>175037.02</v>
      </c>
      <c r="E70" s="19">
        <v>162990.73</v>
      </c>
      <c r="F70" s="19">
        <v>72.28</v>
      </c>
      <c r="G70" s="19">
        <f t="shared" si="23"/>
        <v>12046.29</v>
      </c>
      <c r="H70" s="19">
        <v>6914.29</v>
      </c>
      <c r="I70" s="19">
        <v>5132</v>
      </c>
      <c r="L70" t="s">
        <v>83</v>
      </c>
    </row>
    <row r="71" ht="28" customHeight="1" spans="1:9">
      <c r="A71" s="10">
        <v>58</v>
      </c>
      <c r="B71" s="10" t="s">
        <v>78</v>
      </c>
      <c r="C71" s="11" t="s">
        <v>84</v>
      </c>
      <c r="D71" s="19">
        <f t="shared" si="24"/>
        <v>193765.29</v>
      </c>
      <c r="E71" s="19">
        <v>181719</v>
      </c>
      <c r="F71" s="19">
        <v>72.28</v>
      </c>
      <c r="G71" s="19">
        <f t="shared" si="23"/>
        <v>12046.29</v>
      </c>
      <c r="H71" s="19">
        <v>6914.29</v>
      </c>
      <c r="I71" s="19">
        <v>5132</v>
      </c>
    </row>
    <row r="72" ht="28" customHeight="1" spans="1:9">
      <c r="A72" s="20" t="s">
        <v>11</v>
      </c>
      <c r="B72" s="21"/>
      <c r="C72" s="22" t="s">
        <v>85</v>
      </c>
      <c r="D72" s="16">
        <f t="shared" ref="D72:I72" si="25">D67+D68+D69+D70+D71</f>
        <v>931369.91</v>
      </c>
      <c r="E72" s="16">
        <f t="shared" si="25"/>
        <v>871138.46</v>
      </c>
      <c r="F72" s="16">
        <f t="shared" si="25"/>
        <v>361.4</v>
      </c>
      <c r="G72" s="16">
        <f t="shared" si="25"/>
        <v>60231.45</v>
      </c>
      <c r="H72" s="16">
        <f t="shared" si="25"/>
        <v>34571.45</v>
      </c>
      <c r="I72" s="17">
        <f t="shared" si="25"/>
        <v>25660</v>
      </c>
    </row>
    <row r="73" ht="28" customHeight="1" spans="1:9">
      <c r="A73" s="10">
        <v>59</v>
      </c>
      <c r="B73" s="10" t="s">
        <v>86</v>
      </c>
      <c r="C73" s="11" t="s">
        <v>87</v>
      </c>
      <c r="D73" s="19">
        <f>E73+G73</f>
        <v>193765.28</v>
      </c>
      <c r="E73" s="19">
        <v>181718.99</v>
      </c>
      <c r="F73" s="19">
        <v>72.28</v>
      </c>
      <c r="G73" s="19">
        <f t="shared" ref="G73:G75" si="26">H73+I73</f>
        <v>12046.29</v>
      </c>
      <c r="H73" s="19">
        <v>6914.29</v>
      </c>
      <c r="I73" s="19">
        <v>5132</v>
      </c>
    </row>
    <row r="74" ht="28" customHeight="1" spans="1:9">
      <c r="A74" s="10">
        <v>60</v>
      </c>
      <c r="B74" s="10" t="s">
        <v>86</v>
      </c>
      <c r="C74" s="11" t="s">
        <v>88</v>
      </c>
      <c r="D74" s="19">
        <f t="shared" ref="D74:D78" si="27">SUM(E74+G74)</f>
        <v>193765.28</v>
      </c>
      <c r="E74" s="19">
        <v>181718.99</v>
      </c>
      <c r="F74" s="19">
        <v>72.28</v>
      </c>
      <c r="G74" s="19">
        <f t="shared" si="26"/>
        <v>12046.29</v>
      </c>
      <c r="H74" s="19">
        <v>6914.29</v>
      </c>
      <c r="I74" s="19">
        <v>5132</v>
      </c>
    </row>
    <row r="75" ht="28" customHeight="1" spans="1:9">
      <c r="A75" s="10">
        <v>61</v>
      </c>
      <c r="B75" s="10" t="s">
        <v>86</v>
      </c>
      <c r="C75" s="11" t="s">
        <v>89</v>
      </c>
      <c r="D75" s="19">
        <f t="shared" si="27"/>
        <v>201518.69</v>
      </c>
      <c r="E75" s="19">
        <v>189472.4</v>
      </c>
      <c r="F75" s="19">
        <v>72.28</v>
      </c>
      <c r="G75" s="19">
        <f t="shared" si="26"/>
        <v>12046.29</v>
      </c>
      <c r="H75" s="19">
        <v>6914.29</v>
      </c>
      <c r="I75" s="19">
        <v>5132</v>
      </c>
    </row>
    <row r="76" ht="28" customHeight="1" spans="1:9">
      <c r="A76" s="20" t="s">
        <v>11</v>
      </c>
      <c r="B76" s="21"/>
      <c r="C76" s="23" t="s">
        <v>18</v>
      </c>
      <c r="D76" s="24">
        <f t="shared" ref="D76:I76" si="28">D73+D74+D75</f>
        <v>589049.25</v>
      </c>
      <c r="E76" s="24">
        <f t="shared" si="28"/>
        <v>552910.38</v>
      </c>
      <c r="F76" s="24">
        <f t="shared" si="28"/>
        <v>216.84</v>
      </c>
      <c r="G76" s="24">
        <f t="shared" si="28"/>
        <v>36138.87</v>
      </c>
      <c r="H76" s="24">
        <f t="shared" si="28"/>
        <v>20742.87</v>
      </c>
      <c r="I76" s="13">
        <f t="shared" si="28"/>
        <v>15396</v>
      </c>
    </row>
    <row r="77" ht="28" customHeight="1" spans="1:9">
      <c r="A77" s="10">
        <v>62</v>
      </c>
      <c r="B77" s="10" t="s">
        <v>90</v>
      </c>
      <c r="C77" s="11" t="s">
        <v>91</v>
      </c>
      <c r="D77" s="19">
        <f>E77+G77</f>
        <v>175037.02</v>
      </c>
      <c r="E77" s="19">
        <v>162990.73</v>
      </c>
      <c r="F77" s="19">
        <v>72.28</v>
      </c>
      <c r="G77" s="19">
        <f t="shared" ref="G77:G86" si="29">H77+I77</f>
        <v>12046.29</v>
      </c>
      <c r="H77" s="19">
        <v>6914.29</v>
      </c>
      <c r="I77" s="19">
        <v>5132</v>
      </c>
    </row>
    <row r="78" ht="28" customHeight="1" spans="1:9">
      <c r="A78" s="10">
        <v>63</v>
      </c>
      <c r="B78" s="10" t="s">
        <v>90</v>
      </c>
      <c r="C78" s="11" t="s">
        <v>92</v>
      </c>
      <c r="D78" s="19">
        <f t="shared" si="27"/>
        <v>175037.02</v>
      </c>
      <c r="E78" s="19">
        <v>162990.73</v>
      </c>
      <c r="F78" s="19">
        <v>72.28</v>
      </c>
      <c r="G78" s="19">
        <f t="shared" si="29"/>
        <v>12046.29</v>
      </c>
      <c r="H78" s="19">
        <v>6914.29</v>
      </c>
      <c r="I78" s="19">
        <v>5132</v>
      </c>
    </row>
    <row r="79" ht="28" customHeight="1" spans="1:9">
      <c r="A79" s="20" t="s">
        <v>11</v>
      </c>
      <c r="B79" s="21"/>
      <c r="C79" s="25" t="s">
        <v>93</v>
      </c>
      <c r="D79" s="12">
        <f t="shared" ref="D79:I79" si="30">D77+D78</f>
        <v>350074.04</v>
      </c>
      <c r="E79" s="12">
        <f t="shared" si="30"/>
        <v>325981.46</v>
      </c>
      <c r="F79" s="12">
        <f t="shared" si="30"/>
        <v>144.56</v>
      </c>
      <c r="G79" s="12">
        <f t="shared" si="30"/>
        <v>24092.58</v>
      </c>
      <c r="H79" s="12">
        <f t="shared" si="30"/>
        <v>13828.58</v>
      </c>
      <c r="I79" s="13">
        <f t="shared" si="30"/>
        <v>10264</v>
      </c>
    </row>
    <row r="80" ht="28" customHeight="1" spans="1:9">
      <c r="A80" s="10">
        <v>64</v>
      </c>
      <c r="B80" s="10" t="s">
        <v>94</v>
      </c>
      <c r="C80" s="11" t="s">
        <v>95</v>
      </c>
      <c r="D80" s="19">
        <f>E80+G80</f>
        <v>174263.01</v>
      </c>
      <c r="E80" s="19">
        <v>163496.72</v>
      </c>
      <c r="F80" s="19">
        <v>72.28</v>
      </c>
      <c r="G80" s="19">
        <f t="shared" si="29"/>
        <v>10766.29</v>
      </c>
      <c r="H80" s="19">
        <v>6914.29</v>
      </c>
      <c r="I80" s="19">
        <v>3852</v>
      </c>
    </row>
    <row r="81" ht="28" customHeight="1" spans="1:9">
      <c r="A81" s="10">
        <v>65</v>
      </c>
      <c r="B81" s="10" t="s">
        <v>94</v>
      </c>
      <c r="C81" s="11" t="s">
        <v>96</v>
      </c>
      <c r="D81" s="19">
        <f t="shared" ref="D81:D86" si="31">SUM(E81+G81)</f>
        <v>195517.29</v>
      </c>
      <c r="E81" s="19">
        <v>183471</v>
      </c>
      <c r="F81" s="19">
        <v>72.28</v>
      </c>
      <c r="G81" s="19">
        <f t="shared" si="29"/>
        <v>12046.29</v>
      </c>
      <c r="H81" s="19">
        <v>6914.29</v>
      </c>
      <c r="I81" s="19">
        <v>5132</v>
      </c>
    </row>
    <row r="82" ht="28" customHeight="1" spans="1:9">
      <c r="A82" s="10">
        <v>66</v>
      </c>
      <c r="B82" s="10" t="s">
        <v>94</v>
      </c>
      <c r="C82" s="11" t="s">
        <v>97</v>
      </c>
      <c r="D82" s="19">
        <f t="shared" si="31"/>
        <v>233683.47</v>
      </c>
      <c r="E82" s="19">
        <v>222917.18</v>
      </c>
      <c r="F82" s="19">
        <v>72.28</v>
      </c>
      <c r="G82" s="19">
        <f t="shared" si="29"/>
        <v>10766.29</v>
      </c>
      <c r="H82" s="19">
        <v>6914.29</v>
      </c>
      <c r="I82" s="19">
        <v>3852</v>
      </c>
    </row>
    <row r="83" ht="28" customHeight="1" spans="1:9">
      <c r="A83" s="10">
        <v>67</v>
      </c>
      <c r="B83" s="10" t="s">
        <v>94</v>
      </c>
      <c r="C83" s="11" t="s">
        <v>98</v>
      </c>
      <c r="D83" s="19">
        <f t="shared" si="31"/>
        <v>209378.11</v>
      </c>
      <c r="E83" s="19">
        <v>198611.82</v>
      </c>
      <c r="F83" s="19">
        <v>72.28</v>
      </c>
      <c r="G83" s="19">
        <f t="shared" si="29"/>
        <v>10766.29</v>
      </c>
      <c r="H83" s="19">
        <v>6914.29</v>
      </c>
      <c r="I83" s="19">
        <v>3852</v>
      </c>
    </row>
    <row r="84" ht="28" customHeight="1" spans="1:9">
      <c r="A84" s="10">
        <v>68</v>
      </c>
      <c r="B84" s="10" t="s">
        <v>94</v>
      </c>
      <c r="C84" s="11" t="s">
        <v>99</v>
      </c>
      <c r="D84" s="19">
        <f t="shared" si="31"/>
        <v>174263.01</v>
      </c>
      <c r="E84" s="19">
        <v>163496.72</v>
      </c>
      <c r="F84" s="19">
        <v>72.28</v>
      </c>
      <c r="G84" s="19">
        <f t="shared" si="29"/>
        <v>10766.29</v>
      </c>
      <c r="H84" s="19">
        <v>6914.29</v>
      </c>
      <c r="I84" s="19">
        <v>3852</v>
      </c>
    </row>
    <row r="85" ht="28" customHeight="1" spans="1:9">
      <c r="A85" s="10">
        <v>69</v>
      </c>
      <c r="B85" s="10" t="s">
        <v>94</v>
      </c>
      <c r="C85" s="11" t="s">
        <v>92</v>
      </c>
      <c r="D85" s="19">
        <f t="shared" si="31"/>
        <v>194237.29</v>
      </c>
      <c r="E85" s="19">
        <v>183471</v>
      </c>
      <c r="F85" s="19">
        <v>72.28</v>
      </c>
      <c r="G85" s="19">
        <f t="shared" si="29"/>
        <v>10766.29</v>
      </c>
      <c r="H85" s="19">
        <v>6914.29</v>
      </c>
      <c r="I85" s="19">
        <v>3852</v>
      </c>
    </row>
    <row r="86" ht="28" customHeight="1" spans="1:9">
      <c r="A86" s="10">
        <v>70</v>
      </c>
      <c r="B86" s="10" t="s">
        <v>94</v>
      </c>
      <c r="C86" s="11" t="s">
        <v>100</v>
      </c>
      <c r="D86" s="19">
        <f t="shared" si="31"/>
        <v>194237.29</v>
      </c>
      <c r="E86" s="19">
        <v>183471</v>
      </c>
      <c r="F86" s="19">
        <v>72.28</v>
      </c>
      <c r="G86" s="19">
        <f t="shared" si="29"/>
        <v>10766.29</v>
      </c>
      <c r="H86" s="19">
        <v>6914.29</v>
      </c>
      <c r="I86" s="19">
        <v>3852</v>
      </c>
    </row>
    <row r="87" ht="28" customHeight="1" spans="1:9">
      <c r="A87" s="26" t="s">
        <v>11</v>
      </c>
      <c r="B87" s="27"/>
      <c r="C87" s="28" t="s">
        <v>101</v>
      </c>
      <c r="D87" s="29">
        <f t="shared" ref="D87:I87" si="32">D80+D81+D82+D83+D84+D85+D86</f>
        <v>1375579.47</v>
      </c>
      <c r="E87" s="29">
        <f t="shared" si="32"/>
        <v>1298935.44</v>
      </c>
      <c r="F87" s="29">
        <f t="shared" si="32"/>
        <v>505.96</v>
      </c>
      <c r="G87" s="29">
        <f t="shared" si="32"/>
        <v>76644.03</v>
      </c>
      <c r="H87" s="29">
        <f t="shared" si="32"/>
        <v>48400.03</v>
      </c>
      <c r="I87" s="17">
        <f t="shared" si="32"/>
        <v>28244</v>
      </c>
    </row>
    <row r="88" ht="28" customHeight="1" spans="1:9">
      <c r="A88" s="14" t="s">
        <v>6</v>
      </c>
      <c r="B88" s="14"/>
      <c r="C88" s="30" t="s">
        <v>102</v>
      </c>
      <c r="D88" s="16">
        <v>13068986.27</v>
      </c>
      <c r="E88" s="16">
        <v>12255186.27</v>
      </c>
      <c r="F88" s="16">
        <f t="shared" ref="F88:I88" si="33">F87+F79+F76+F72+F66+F56+F51+F42+F29+F20+F10</f>
        <v>5059.6</v>
      </c>
      <c r="G88" s="16">
        <f t="shared" si="33"/>
        <v>813800</v>
      </c>
      <c r="H88" s="16">
        <f t="shared" si="33"/>
        <v>484000</v>
      </c>
      <c r="I88" s="17">
        <f t="shared" si="33"/>
        <v>329800</v>
      </c>
    </row>
  </sheetData>
  <mergeCells count="21">
    <mergeCell ref="A1:B1"/>
    <mergeCell ref="H4:I4"/>
    <mergeCell ref="E5:F5"/>
    <mergeCell ref="G5:I5"/>
    <mergeCell ref="A10:B10"/>
    <mergeCell ref="A20:B20"/>
    <mergeCell ref="A29:B29"/>
    <mergeCell ref="A42:B42"/>
    <mergeCell ref="A51:B51"/>
    <mergeCell ref="A56:B56"/>
    <mergeCell ref="A66:B66"/>
    <mergeCell ref="A72:B72"/>
    <mergeCell ref="A76:B76"/>
    <mergeCell ref="A79:B79"/>
    <mergeCell ref="A87:B87"/>
    <mergeCell ref="A88:B88"/>
    <mergeCell ref="A5:A6"/>
    <mergeCell ref="B5:B6"/>
    <mergeCell ref="C5:C6"/>
    <mergeCell ref="D5:D6"/>
    <mergeCell ref="A2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雪山之巅</cp:lastModifiedBy>
  <dcterms:created xsi:type="dcterms:W3CDTF">2019-12-04T19:24:00Z</dcterms:created>
  <dcterms:modified xsi:type="dcterms:W3CDTF">2019-12-23T06:52:40Z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